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4" name="BIDV" state="visible" r:id="rId4"/>
    <sheet sheetId="5" name="Sheet1" state="visible" r:id="rId5"/>
    <sheet sheetId="6" name="Sheet2" state="visible" r:id="rId6"/>
  </sheets>
  <definedNames>
    <definedName name="_xlnm.Print_Area" localSheetId="0">'BIDV'!$A1:$K480</definedName>
  </definedNames>
  <calcPr calcId="171027"/>
</workbook>
</file>

<file path=xl/sharedStrings.xml><?xml version="1.0" encoding="utf-8"?>
<sst xmlns="http://schemas.openxmlformats.org/spreadsheetml/2006/main" count="1828" uniqueCount="784">
  <si>
    <t>Mẫu số/Sample No:                  CT001/KH</t>
  </si>
  <si>
    <r>
      <rPr>
        <charset val="134"/>
        <color theme="1"/>
        <sz val="9"/>
        <rFont val="VNI-Couri"/>
      </rPr>
      <t xml:space="preserve"> </t>
    </r>
    <r>
      <rPr>
        <b/>
        <charset val="134"/>
        <color theme="1"/>
        <sz val="9"/>
        <rFont val="VNI-Couri"/>
      </rPr>
      <t xml:space="preserve">NGÂN HÀNG TMCP ĐẦU TƯ VÀ PHÁT TRIỂN VIỆT NAM               
 Bank for investment and Development of VietNam JSC</t>
    </r>
  </si>
  <si>
    <t>Ngày giờ in/Prt Date time:        19/01/2024   14:28:34</t>
  </si>
  <si>
    <t xml:space="preserve"> Chi nhánh/Branch:        NHTMCP DT&amp;PTVN-CN PHU DIEN</t>
  </si>
  <si>
    <t>Số:         /BC 03a</t>
  </si>
  <si>
    <t>SAO KÊ TÀI KHOẢN TIỀN GỬI KHÁCH HÀNG/ACCOUNT STATEMENT</t>
  </si>
  <si>
    <r>
      <rPr>
        <b/>
        <charset val="134"/>
        <color theme="1"/>
        <sz val="9"/>
        <rFont val="VNI-Couri"/>
      </rPr>
      <t xml:space="preserve">                                                    Từ ngày</t>
    </r>
    <r>
      <rPr>
        <i/>
        <charset val="134"/>
        <color theme="1"/>
        <sz val="9"/>
        <rFont val="VNI-Couri"/>
      </rPr>
      <t>/From Date:</t>
    </r>
    <r>
      <rPr>
        <b/>
        <charset val="134"/>
        <color theme="1"/>
        <sz val="9"/>
        <rFont val="VNI-Couri"/>
      </rPr>
      <t xml:space="preserve">          </t>
    </r>
    <r>
      <rPr>
        <charset val="134"/>
        <color theme="1"/>
        <sz val="9"/>
        <rFont val="VNI-Couri"/>
      </rPr>
      <t xml:space="preserve">01/10/2023      </t>
    </r>
    <r>
      <rPr>
        <b/>
        <charset val="134"/>
        <color theme="1"/>
        <sz val="9"/>
        <rFont val="VNI-Couri"/>
      </rPr>
      <t xml:space="preserve">                   Đến ngày</t>
    </r>
    <r>
      <rPr>
        <i/>
        <charset val="134"/>
        <color theme="1"/>
        <sz val="9"/>
        <rFont val="VNI-Couri"/>
      </rPr>
      <t xml:space="preserve">/To date: </t>
    </r>
    <r>
      <rPr>
        <b/>
        <charset val="134"/>
        <color theme="1"/>
        <sz val="9"/>
        <rFont val="VNI-Couri"/>
      </rPr>
      <t xml:space="preserve">        </t>
    </r>
    <r>
      <rPr>
        <charset val="134"/>
        <color theme="1"/>
        <sz val="9"/>
        <rFont val="VNI-Couri"/>
      </rPr>
      <t xml:space="preserve"> 18/01/2024</t>
    </r>
  </si>
  <si>
    <r>
      <rPr>
        <b/>
        <charset val="134"/>
        <color theme="1"/>
        <sz val="9"/>
        <rFont val="VNI-Couri"/>
      </rPr>
      <t>Khách hàng</t>
    </r>
    <r>
      <rPr>
        <charset val="134"/>
        <color theme="1"/>
        <sz val="9"/>
        <rFont val="VNI-Couri"/>
      </rPr>
      <t xml:space="preserve"> /   </t>
    </r>
    <r>
      <rPr>
        <i/>
        <charset val="134"/>
        <color theme="1"/>
        <sz val="9"/>
        <rFont val="VNI-Couri"/>
      </rPr>
      <t>Customer</t>
    </r>
  </si>
  <si>
    <t>NGUYEN THI QUY</t>
  </si>
  <si>
    <r>
      <rPr>
        <b/>
        <charset val="134"/>
        <color theme="1"/>
        <sz val="9"/>
        <rFont val="VNI-Couri"/>
      </rPr>
      <t xml:space="preserve">                              Địa chỉ/
                              </t>
    </r>
    <r>
      <rPr>
        <i/>
        <charset val="134"/>
        <color theme="1"/>
        <sz val="9"/>
        <rFont val="VNI-Couri"/>
      </rPr>
      <t>Address:</t>
    </r>
  </si>
  <si>
    <t>XOM 8 BAO THANH YEN THANH    /,NGHE AN</t>
  </si>
  <si>
    <r>
      <rPr>
        <b/>
        <charset val="134"/>
        <color theme="1"/>
        <sz val="9"/>
        <rFont val="VNI-Couri"/>
      </rPr>
      <t>Mã KH</t>
    </r>
    <r>
      <rPr>
        <charset val="134"/>
        <color theme="1"/>
        <sz val="9"/>
        <rFont val="VNI-Couri"/>
      </rPr>
      <t xml:space="preserve"> /   </t>
    </r>
    <r>
      <rPr>
        <i/>
        <charset val="134"/>
        <color theme="1"/>
        <sz val="9"/>
        <rFont val="VNI-Couri"/>
      </rPr>
      <t>Cif No</t>
    </r>
  </si>
  <si>
    <t>16172000</t>
  </si>
  <si>
    <r>
      <rPr>
        <b/>
        <charset val="134"/>
        <color theme="1"/>
        <sz val="9"/>
        <rFont val="VNI-Couri"/>
      </rPr>
      <t>Tên tài khoản</t>
    </r>
    <r>
      <rPr>
        <charset val="134"/>
        <color theme="1"/>
        <sz val="9"/>
        <rFont val="VNI-Couri"/>
      </rPr>
      <t xml:space="preserve"> /   </t>
    </r>
    <r>
      <rPr>
        <i/>
        <charset val="134"/>
        <color theme="1"/>
        <sz val="9"/>
        <rFont val="VNI-Couri"/>
      </rPr>
      <t>Account name:</t>
    </r>
  </si>
  <si>
    <r>
      <rPr>
        <b/>
        <charset val="134"/>
        <color theme="1"/>
        <sz val="9"/>
        <rFont val="VNI-Couri"/>
      </rPr>
      <t xml:space="preserve">                              Loại tiền tệ/
                              </t>
    </r>
    <r>
      <rPr>
        <i/>
        <charset val="134"/>
        <color theme="1"/>
        <sz val="9"/>
        <rFont val="VNI-Couri"/>
      </rPr>
      <t>Currency:</t>
    </r>
  </si>
  <si>
    <t>VND</t>
  </si>
  <si>
    <r>
      <rPr>
        <b/>
        <charset val="134"/>
        <color theme="1"/>
        <sz val="9"/>
        <rFont val="VNI-Couri"/>
      </rPr>
      <t>Số tài khoản</t>
    </r>
    <r>
      <rPr>
        <charset val="134"/>
        <color theme="1"/>
        <sz val="9"/>
        <rFont val="VNI-Couri"/>
      </rPr>
      <t xml:space="preserve"> /   </t>
    </r>
    <r>
      <rPr>
        <i/>
        <charset val="134"/>
        <color theme="1"/>
        <sz val="9"/>
        <rFont val="VNI-Couri"/>
      </rPr>
      <t>Account No:</t>
    </r>
  </si>
  <si>
    <t>5120957994</t>
  </si>
  <si>
    <t>(Số tài khoản cũ /   Old Account No:</t>
  </si>
  <si>
    <t>51210000957994)</t>
  </si>
  <si>
    <r>
      <rPr>
        <b/>
        <charset val="134"/>
        <color theme="1"/>
        <sz val="9"/>
        <rFont val="VNI-Couri"/>
      </rPr>
      <t>STT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(No)</t>
    </r>
  </si>
  <si>
    <r>
      <rPr>
        <b/>
        <charset val="134"/>
        <color theme="1"/>
        <sz val="9"/>
        <rFont val="VNI-Couri"/>
      </rPr>
      <t xml:space="preserve">Ngày giao dịch </t>
    </r>
    <r>
      <rPr>
        <i/>
        <charset val="134"/>
        <color theme="1"/>
        <sz val="9"/>
        <rFont val="VNI-Couri"/>
      </rPr>
      <t>(Trans.Date)</t>
    </r>
  </si>
  <si>
    <r>
      <rPr>
        <b/>
        <charset val="134"/>
        <color theme="1"/>
        <sz val="9"/>
        <rFont val="VNI-Couri"/>
      </rPr>
      <t xml:space="preserve">Ngày hiệu
 lực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(EFD.Date)</t>
    </r>
  </si>
  <si>
    <r>
      <rPr>
        <b/>
        <charset val="134"/>
        <color theme="1"/>
        <sz val="9"/>
        <rFont val="VNI-Couri"/>
      </rPr>
      <t xml:space="preserve">Mã giao 
dịch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(Trans.Code)</t>
    </r>
  </si>
  <si>
    <r>
      <rPr>
        <b/>
        <charset val="134"/>
        <color theme="1"/>
        <sz val="9"/>
        <rFont val="VNI-Couri"/>
      </rPr>
      <t xml:space="preserve">Phát sinh nợ 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(Debit amount)</t>
    </r>
  </si>
  <si>
    <r>
      <rPr>
        <b/>
        <charset val="134"/>
        <sz val="9"/>
        <rFont val="VNI-Couri"/>
      </rPr>
      <t>Phát sinh có</t>
    </r>
    <r>
      <rPr>
        <charset val="134"/>
        <sz val="9"/>
        <rFont val="VNI-Couri"/>
      </rPr>
      <t xml:space="preserve">
</t>
    </r>
    <r>
      <rPr>
        <i/>
        <charset val="134"/>
        <sz val="9"/>
        <rFont val="VNI-Couri"/>
      </rPr>
      <t>(Credit amount)</t>
    </r>
  </si>
  <si>
    <r>
      <rPr>
        <b/>
        <charset val="134"/>
        <color theme="1"/>
        <sz val="9"/>
        <rFont val="VNI-Couri"/>
      </rPr>
      <t>Số dư</t>
    </r>
    <r>
      <rPr>
        <charset val="134"/>
        <color theme="1"/>
        <sz val="9"/>
        <rFont val="VNI-Couri"/>
      </rPr>
      <t xml:space="preserve">
                            (</t>
    </r>
    <r>
      <rPr>
        <i/>
        <charset val="134"/>
        <color theme="1"/>
        <sz val="9"/>
        <rFont val="VNI-Couri"/>
      </rPr>
      <t>Balance)</t>
    </r>
  </si>
  <si>
    <r>
      <rPr>
        <b/>
        <charset val="134"/>
        <color theme="1"/>
        <sz val="9"/>
        <rFont val="VNI-Couri"/>
      </rPr>
      <t xml:space="preserve">Số chứng
 từ</t>
    </r>
    <r>
      <rPr>
        <charset val="134"/>
        <color theme="1"/>
        <sz val="9"/>
        <rFont val="VNI-Couri"/>
      </rPr>
      <t xml:space="preserve">
SEQ No.</t>
    </r>
  </si>
  <si>
    <r>
      <rPr>
        <b/>
        <charset val="134"/>
        <color theme="1"/>
        <sz val="9"/>
        <rFont val="VNI-Couri"/>
      </rPr>
      <t>Mã GDV</t>
    </r>
    <r>
      <rPr>
        <charset val="134"/>
        <color theme="1"/>
        <sz val="9"/>
        <rFont val="VNI-Couri"/>
      </rPr>
      <t xml:space="preserve">               
                            </t>
    </r>
    <r>
      <rPr>
        <i/>
        <charset val="134"/>
        <color theme="1"/>
        <sz val="9"/>
        <rFont val="VNI-Couri"/>
      </rPr>
      <t>Teller ID</t>
    </r>
  </si>
  <si>
    <r>
      <rPr>
        <b/>
        <charset val="134"/>
        <color theme="1"/>
        <sz val="9"/>
        <rFont val="VNI-Couri"/>
      </rPr>
      <t>Mã CN</t>
    </r>
    <r>
      <rPr>
        <i/>
        <charset val="134"/>
        <color theme="1"/>
        <sz val="9"/>
        <rFont val="VNI-Couri"/>
      </rPr>
      <t xml:space="preserve"> 
                                        Branch</t>
    </r>
  </si>
  <si>
    <r>
      <rPr>
        <b/>
        <charset val="134"/>
        <sz val="9"/>
        <rFont val="VNI-Couri"/>
      </rPr>
      <t xml:space="preserve">Diễn giải </t>
    </r>
    <r>
      <rPr>
        <charset val="134"/>
        <sz val="9"/>
        <rFont val="VNI-Couri"/>
      </rPr>
      <t xml:space="preserve">
</t>
    </r>
    <r>
      <rPr>
        <i/>
        <charset val="134"/>
        <sz val="9"/>
        <rFont val="VNI-Couri"/>
      </rPr>
      <t>(Txn. Description)</t>
    </r>
  </si>
  <si>
    <r>
      <rPr>
        <b/>
        <charset val="134"/>
        <color theme="1"/>
        <sz val="9"/>
        <rFont val="VNI-Couri"/>
      </rPr>
      <t xml:space="preserve">Số dư đầu kỳ 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 xml:space="preserve">                                                                                          
(Opening balance)</t>
    </r>
  </si>
  <si>
    <t>01/10/2023 16:54:31</t>
  </si>
  <si>
    <t>01/10/2023 19:13:42</t>
  </si>
  <si>
    <t>02/10/2023 06:25:18</t>
  </si>
  <si>
    <t>02/10/2023 08:11:37</t>
  </si>
  <si>
    <t>02/10/2023 10:44:50</t>
  </si>
  <si>
    <t>02/10/2023 15:45:21</t>
  </si>
  <si>
    <t>02/10/2023 17:30:47</t>
  </si>
  <si>
    <t>02/10/2023 18:52:10</t>
  </si>
  <si>
    <t>03/10/2023 08:35:47</t>
  </si>
  <si>
    <t>03/10/2023 08:40:04</t>
  </si>
  <si>
    <t>03/10/2023 08:54:51</t>
  </si>
  <si>
    <t>03/10/2023 16:43:47</t>
  </si>
  <si>
    <t>04/10/2023 06:48:48</t>
  </si>
  <si>
    <t xml:space="preserve">Tfr A/c: 73010000400981
NGUYEN THI TRONG Chuyen tien mua quan ao</t>
  </si>
  <si>
    <t>04/10/2023 11:37:52</t>
  </si>
  <si>
    <t>04/10/2023 18:21:28</t>
  </si>
  <si>
    <t>05/10/2023 06:06:54</t>
  </si>
  <si>
    <t>05/10/2023 13:25:04</t>
  </si>
  <si>
    <t>05/10/2023 13:47:00</t>
  </si>
  <si>
    <t>05/10/2023 14:09:49</t>
  </si>
  <si>
    <t>05/10/2023 14:20:36</t>
  </si>
  <si>
    <t xml:space="preserve">Chứng từ này được in/chuyển đổi trực tiếp từ hệ thống In sao kê tài khoản khách hàng của BIDV.                                                                              </t>
  </si>
  <si>
    <t xml:space="preserve">  Trang /Page No 1 of 15</t>
  </si>
  <si>
    <t>06/10/2023 14:28:29</t>
  </si>
  <si>
    <t>06/10/2023 15:06:15</t>
  </si>
  <si>
    <t>07/10/2023 12:28:01</t>
  </si>
  <si>
    <t>07/10/2023 13:05:52</t>
  </si>
  <si>
    <t>07/10/2023 13:50:06</t>
  </si>
  <si>
    <t>07/10/2023 13:55:21</t>
  </si>
  <si>
    <t xml:space="preserve">Tfr A/c: 73015000006698
Chuyen tien</t>
  </si>
  <si>
    <t>07/10/2023 17:27:24</t>
  </si>
  <si>
    <t>08/10/2023 06:17:33</t>
  </si>
  <si>
    <t>08/10/2023 11:52:44</t>
  </si>
  <si>
    <t>08/10/2023 16:44:08</t>
  </si>
  <si>
    <t>08/10/2023 17:06:06</t>
  </si>
  <si>
    <t>09/10/2023 06:23:51</t>
  </si>
  <si>
    <t>09/10/2023 10:35:21</t>
  </si>
  <si>
    <t>09/10/2023 11:04:59</t>
  </si>
  <si>
    <t>09/10/2023 18:02:07</t>
  </si>
  <si>
    <t>10/10/2023 09:01:23</t>
  </si>
  <si>
    <t>10/10/2023 14:57:10</t>
  </si>
  <si>
    <t>10/10/2023 15:13:02</t>
  </si>
  <si>
    <t>10/10/2023 16:17:18</t>
  </si>
  <si>
    <t>10/10/2023 20:52:40</t>
  </si>
  <si>
    <t>13/10/2023 16:36:32</t>
  </si>
  <si>
    <t>13/10/2023 18:29:10</t>
  </si>
  <si>
    <t>13/10/2023 18:31:05</t>
  </si>
  <si>
    <t>13/10/2023 20:57:24</t>
  </si>
  <si>
    <t>14/10/2023 06:16:22</t>
  </si>
  <si>
    <t>14/10/2023 07:30:41</t>
  </si>
  <si>
    <t>14/10/2023 08:22:40</t>
  </si>
  <si>
    <t>14/10/2023 15:47:49</t>
  </si>
  <si>
    <t>14/10/2023 18:42:24</t>
  </si>
  <si>
    <t>16/10/2023 07:17:19</t>
  </si>
  <si>
    <t>Trang /Page No 2 of 15</t>
  </si>
  <si>
    <t>16/10/2023 11:45:18</t>
  </si>
  <si>
    <t>16/10/2023 13:04:59</t>
  </si>
  <si>
    <t>PHI BSMS T10.2023.MA KH16172000</t>
  </si>
  <si>
    <t>16/10/2023 15:47:27</t>
  </si>
  <si>
    <t>16/10/2023 19:37:20</t>
  </si>
  <si>
    <t>17/10/2023 06:05:16</t>
  </si>
  <si>
    <t>17/10/2023 09:05:39</t>
  </si>
  <si>
    <t>17/10/2023 09:17:44</t>
  </si>
  <si>
    <t>17/10/2023 12:06:55</t>
  </si>
  <si>
    <t>17/10/2023 17:05:43</t>
  </si>
  <si>
    <t>17/10/2023 17:27:36</t>
  </si>
  <si>
    <t>17/10/2023 20:04:45</t>
  </si>
  <si>
    <t>18/10/2023 09:57:38</t>
  </si>
  <si>
    <t>18/10/2023 16:48:39</t>
  </si>
  <si>
    <t>18/10/2023 20:57:27</t>
  </si>
  <si>
    <t>19/10/2023 13:35:38</t>
  </si>
  <si>
    <t>19/10/2023 15:21:54</t>
  </si>
  <si>
    <t>19/10/2023 15:56:53</t>
  </si>
  <si>
    <t>19/10/2023 16:13:01</t>
  </si>
  <si>
    <t>19/10/2023 20:39:31</t>
  </si>
  <si>
    <t>20/10/2023 13:06:59</t>
  </si>
  <si>
    <t>20/10/2023 13:34:49</t>
  </si>
  <si>
    <t>20/10/2023 14:08:02</t>
  </si>
  <si>
    <t>20/10/2023 15:03:36</t>
  </si>
  <si>
    <t>20/10/2023 18:27:37</t>
  </si>
  <si>
    <t>21/10/2023 12:21:03</t>
  </si>
  <si>
    <t>21/10/2023 15:37:54</t>
  </si>
  <si>
    <t>21/10/2023 18:16:33</t>
  </si>
  <si>
    <t>21/10/2023 19:37:11</t>
  </si>
  <si>
    <r>
      <rPr>
        <i/>
        <charset val="134"/>
        <color theme="1"/>
        <sz val="9"/>
        <rFont val="VNI-Couri"/>
      </rPr>
      <t xml:space="preserve"> </t>
    </r>
    <r>
      <rPr>
        <charset val="134"/>
        <color theme="1"/>
        <sz val="9"/>
        <rFont val="VNI-Couri"/>
      </rPr>
      <t>Trang /Page No 3 of 15</t>
    </r>
  </si>
  <si>
    <t>21/10/2023 19:56:02</t>
  </si>
  <si>
    <t>22/10/2023 08:46:08</t>
  </si>
  <si>
    <t>22/10/2023 11:50:35</t>
  </si>
  <si>
    <t>22/10/2023 12:17:18</t>
  </si>
  <si>
    <t>22/10/2023 12:55:31</t>
  </si>
  <si>
    <t>22/10/2023 14:46:19</t>
  </si>
  <si>
    <t>23/10/2023 06:43:21</t>
  </si>
  <si>
    <t>23/10/2023 08:23:37</t>
  </si>
  <si>
    <t>23/10/2023 08:47:20</t>
  </si>
  <si>
    <t>23/10/2023 14:40:07</t>
  </si>
  <si>
    <t>24/10/2023 07:26:42</t>
  </si>
  <si>
    <t>24/10/2023 08:25:13</t>
  </si>
  <si>
    <t>24/10/2023 12:20:01</t>
  </si>
  <si>
    <t>24/10/2023 14:32:59</t>
  </si>
  <si>
    <t>24/10/2023 15:45:26</t>
  </si>
  <si>
    <t>25/10/2023 06:10:34</t>
  </si>
  <si>
    <t>25/10/2023 08:40:21</t>
  </si>
  <si>
    <t>26/10/2023 13:48:54</t>
  </si>
  <si>
    <t>26/10/2023 14:42:18</t>
  </si>
  <si>
    <t>26/10/2023 17:29:23</t>
  </si>
  <si>
    <t>26/10/2023 17:58:11</t>
  </si>
  <si>
    <t>26/10/2023 19:02:37</t>
  </si>
  <si>
    <t>27/10/2023 10:54:47</t>
  </si>
  <si>
    <t>27/10/2023 18:07:41</t>
  </si>
  <si>
    <t>27/10/2023 18:41:00</t>
  </si>
  <si>
    <t>28/10/2023 06:00:40</t>
  </si>
  <si>
    <t>28/10/2023 07:41:27</t>
  </si>
  <si>
    <t>28/10/2023 09:41:02</t>
  </si>
  <si>
    <r>
      <rPr>
        <i/>
        <charset val="134"/>
        <color theme="1"/>
        <sz val="9"/>
        <rFont val="VNI-Couri"/>
      </rPr>
      <t xml:space="preserve">Chứng từ này được in/chuyển đổi trực tiếp từ hệ thống In sao kê tài khoản khách hàng của BIDV.                                                         </t>
    </r>
    <r>
      <rPr>
        <charset val="134"/>
        <color theme="1"/>
        <sz val="9"/>
        <rFont val="VNI-Couri"/>
      </rPr>
      <t xml:space="preserve">                    </t>
    </r>
  </si>
  <si>
    <t>Trang /Page No 4 of 15</t>
  </si>
  <si>
    <t>28/10/2023 13:07:30</t>
  </si>
  <si>
    <t>28/10/2023 13:32:54</t>
  </si>
  <si>
    <t>28/10/2023 15:28:01</t>
  </si>
  <si>
    <t>29/10/2023 09:22:36</t>
  </si>
  <si>
    <t>29/10/2023 13:45:41</t>
  </si>
  <si>
    <t>30/10/2023 09:36:07</t>
  </si>
  <si>
    <t>30/10/2023 20:46:23</t>
  </si>
  <si>
    <t>31/10/2023 10:17:06</t>
  </si>
  <si>
    <t>Thanh toan lai thang 10/2023</t>
  </si>
  <si>
    <t>31/10/2023 11:26:50</t>
  </si>
  <si>
    <t>31/10/2023 15:26:08</t>
  </si>
  <si>
    <t>31/10/2023 17:15:41</t>
  </si>
  <si>
    <t>01/11/2023 07:29:18</t>
  </si>
  <si>
    <t>01/11/2023 09:50:22</t>
  </si>
  <si>
    <t>01/11/2023 15:54:01</t>
  </si>
  <si>
    <t>01/11/2023 19:15:36</t>
  </si>
  <si>
    <t>02/11/2023 07:47:36</t>
  </si>
  <si>
    <t>02/11/2023 08:13:19</t>
  </si>
  <si>
    <t>02/11/2023 08:42:36</t>
  </si>
  <si>
    <t>02/11/2023 16:24:18</t>
  </si>
  <si>
    <t>02/11/2023 16:48:53</t>
  </si>
  <si>
    <t>02/11/2023 17:07:00</t>
  </si>
  <si>
    <t>03/11/2023 07:15:07</t>
  </si>
  <si>
    <t>03/11/2023 09:39:40</t>
  </si>
  <si>
    <t>03/11/2023 12:16:41</t>
  </si>
  <si>
    <t>03/11/2023 15:58:37</t>
  </si>
  <si>
    <t>03/11/2023 16:46:48</t>
  </si>
  <si>
    <t>04/11/2023 16:03:50</t>
  </si>
  <si>
    <t>05/11/2023 12:20:13</t>
  </si>
  <si>
    <t>05/11/2023 16:32:28</t>
  </si>
  <si>
    <t xml:space="preserve">Chứng từ này được in/chuyển đổi trực tiếp từ hệ thống In sao kê tài khoản khách hàng của BIDV.                                                                               </t>
  </si>
  <si>
    <t xml:space="preserve"> Trang /Page No 5 of 15</t>
  </si>
  <si>
    <t>05/11/2023 18:40:16</t>
  </si>
  <si>
    <t>05/11/2023 19:50:18</t>
  </si>
  <si>
    <t>06/11/2023 07:39:39</t>
  </si>
  <si>
    <t>06/11/2023 08:01:35</t>
  </si>
  <si>
    <t>06/11/2023 15:48:55</t>
  </si>
  <si>
    <t>06/11/2023 20:43:19</t>
  </si>
  <si>
    <t>07/11/2023 06:08:51</t>
  </si>
  <si>
    <t>07/11/2023 12:24:56</t>
  </si>
  <si>
    <t>07/11/2023 16:06:56</t>
  </si>
  <si>
    <t>07/11/2023 17:11:17</t>
  </si>
  <si>
    <t>07/11/2023 17:54:24</t>
  </si>
  <si>
    <t>08/11/2023 06:25:03</t>
  </si>
  <si>
    <t>08/11/2023 06:55:39</t>
  </si>
  <si>
    <t>08/11/2023 17:31:56</t>
  </si>
  <si>
    <t>08/11/2023 19:50:33</t>
  </si>
  <si>
    <t>09/11/2023 06:42:35</t>
  </si>
  <si>
    <t>09/11/2023 12:34:42</t>
  </si>
  <si>
    <t>09/11/2023 15:50:07</t>
  </si>
  <si>
    <t>10/11/2023 06:55:40</t>
  </si>
  <si>
    <t>10/11/2023 10:12:34</t>
  </si>
  <si>
    <t>10/11/2023 14:46:31</t>
  </si>
  <si>
    <t>11/11/2023 08:44:58</t>
  </si>
  <si>
    <t>11/11/2023 08:57:36</t>
  </si>
  <si>
    <t>11/11/2023 19:50:07</t>
  </si>
  <si>
    <t>12/11/2023 09:03:12</t>
  </si>
  <si>
    <t>12/11/2023 18:55:21</t>
  </si>
  <si>
    <t>13/11/2023 06:12:04</t>
  </si>
  <si>
    <t>13/11/2023 11:20:20</t>
  </si>
  <si>
    <t>13/11/2023 13:10:58</t>
  </si>
  <si>
    <t>14/11/2023 16:58:59</t>
  </si>
  <si>
    <t>15/11/2023 18:32:01</t>
  </si>
  <si>
    <t>15/11/2023 19:41:30</t>
  </si>
  <si>
    <t>PHI BSMS T11.2023.MA KH16172000</t>
  </si>
  <si>
    <t xml:space="preserve">Chứng từ này được in/chuyển đổi trực tiếp từ hệ thống In sao kê tài khoản khách hàng của BIDV.                                                                            </t>
  </si>
  <si>
    <t xml:space="preserve"> Trang /Page No 6 of 15</t>
  </si>
  <si>
    <t>15/11/2023 19:45:18</t>
  </si>
  <si>
    <t>16/11/2023 13:09:13</t>
  </si>
  <si>
    <t>16/11/2023 14:58:33</t>
  </si>
  <si>
    <t>16/11/2023 16:31:30</t>
  </si>
  <si>
    <t>17/11/2023 07:56:56</t>
  </si>
  <si>
    <t>17/11/2023 11:33:10</t>
  </si>
  <si>
    <t>17/11/2023 12:05:24</t>
  </si>
  <si>
    <t>18/11/2023 19:42:18</t>
  </si>
  <si>
    <t>19/11/2023 08:29:52</t>
  </si>
  <si>
    <t>19/11/2023 12:13:55</t>
  </si>
  <si>
    <t>19/11/2023 15:22:56</t>
  </si>
  <si>
    <t>19/11/2023 17:14:28</t>
  </si>
  <si>
    <t>20/11/2023 06:52:59</t>
  </si>
  <si>
    <t>20/11/2023 08:30:31</t>
  </si>
  <si>
    <t>20/11/2023 20:49:48</t>
  </si>
  <si>
    <t>21/11/2023 12:18:33</t>
  </si>
  <si>
    <t>21/11/2023 15:10:38</t>
  </si>
  <si>
    <t>21/11/2023 16:59:41</t>
  </si>
  <si>
    <t>21/11/2023 18:09:22</t>
  </si>
  <si>
    <t>21/11/2023 19:39:10</t>
  </si>
  <si>
    <t>22/11/2023 15:46:40</t>
  </si>
  <si>
    <t>23/11/2023 09:10:43</t>
  </si>
  <si>
    <t>23/11/2023 09:58:56</t>
  </si>
  <si>
    <t>23/11/2023 12:12:08</t>
  </si>
  <si>
    <t>23/11/2023 15:51:02</t>
  </si>
  <si>
    <t>23/11/2023 18:31:22</t>
  </si>
  <si>
    <t>24/11/2023 08:44:08</t>
  </si>
  <si>
    <t>24/11/2023 08:53:27</t>
  </si>
  <si>
    <t>24/11/2023 08:57:55</t>
  </si>
  <si>
    <t>24/11/2023 09:03:18</t>
  </si>
  <si>
    <t>24/11/2023 16:22:12</t>
  </si>
  <si>
    <t>24/11/2023 19:21:52</t>
  </si>
  <si>
    <t xml:space="preserve">Chứng từ này được in/chuyển đổi trực tiếp từ hệ thống In sao kê tài khoản khách hàng của BIDV.                                                                                </t>
  </si>
  <si>
    <t>Trang /Page No 7 of 15</t>
  </si>
  <si>
    <t>25/11/2023 11:03:01</t>
  </si>
  <si>
    <t>25/11/2023 12:00:31</t>
  </si>
  <si>
    <t>25/11/2023 19:28:23</t>
  </si>
  <si>
    <t>26/11/2023 09:37:06</t>
  </si>
  <si>
    <t>26/11/2023 11:23:03</t>
  </si>
  <si>
    <t>26/11/2023 11:33:44</t>
  </si>
  <si>
    <t>26/11/2023 13:25:00</t>
  </si>
  <si>
    <t>26/11/2023 15:01:36</t>
  </si>
  <si>
    <t>26/11/2023 19:25:51</t>
  </si>
  <si>
    <t>27/11/2023 10:53:08</t>
  </si>
  <si>
    <t>27/11/2023 11:04:12</t>
  </si>
  <si>
    <t>27/11/2023 12:29:43</t>
  </si>
  <si>
    <t>27/11/2023 13:37:10</t>
  </si>
  <si>
    <t>28/11/2023 12:22:43</t>
  </si>
  <si>
    <t>28/11/2023 12:46:18</t>
  </si>
  <si>
    <t>28/11/2023 14:22:49</t>
  </si>
  <si>
    <t>28/11/2023 16:13:49</t>
  </si>
  <si>
    <t>28/11/2023 16:20:15</t>
  </si>
  <si>
    <t>28/11/2023 17:57:43</t>
  </si>
  <si>
    <t>28/11/2023 18:03:41</t>
  </si>
  <si>
    <t>28/11/2023 18:15:00</t>
  </si>
  <si>
    <t>29/11/2023 06:23:11</t>
  </si>
  <si>
    <t>29/11/2023 10:19:33</t>
  </si>
  <si>
    <t>29/11/2023 11:04:53</t>
  </si>
  <si>
    <t>29/11/2023 17:53:26</t>
  </si>
  <si>
    <t>30/11/2023 08:18:33</t>
  </si>
  <si>
    <t>30/11/2023 09:28:54</t>
  </si>
  <si>
    <t>30/11/2023 11:10:03</t>
  </si>
  <si>
    <t>30/11/2023 12:16:53</t>
  </si>
  <si>
    <t>Thanh toan lai thang 11/2023</t>
  </si>
  <si>
    <r>
      <rPr>
        <i/>
        <charset val="134"/>
        <color theme="1"/>
        <sz val="9"/>
        <rFont val="VNI-Couri"/>
      </rPr>
      <t xml:space="preserve">Chứng từ này được in/chuyển đổi trực tiếp từ hệ thống In sao kê tài khoản khách hàng của BIDV.                                                                            </t>
    </r>
    <r>
      <rPr>
        <charset val="134"/>
        <color theme="1"/>
        <sz val="9"/>
        <rFont val="VNI-Couri"/>
      </rPr>
      <t xml:space="preserve"> </t>
    </r>
  </si>
  <si>
    <t>Trang /Page No 8 of 15</t>
  </si>
  <si>
    <t>30/11/2023 13:04:12</t>
  </si>
  <si>
    <t>30/11/2023 16:59:10</t>
  </si>
  <si>
    <t>01/12/2023 07:31:08</t>
  </si>
  <si>
    <t>02/12/2023 06:37:13</t>
  </si>
  <si>
    <t>02/12/2023 16:24:11</t>
  </si>
  <si>
    <t>02/12/2023 16:55:11</t>
  </si>
  <si>
    <t>02/12/2023 17:58:21</t>
  </si>
  <si>
    <t>02/12/2023 18:48:45</t>
  </si>
  <si>
    <t>02/12/2023 19:22:56</t>
  </si>
  <si>
    <t>03/12/2023 20:13:39</t>
  </si>
  <si>
    <t>04/12/2023 13:24:59</t>
  </si>
  <si>
    <t>04/12/2023 13:35:09</t>
  </si>
  <si>
    <t>04/12/2023 15:14:07</t>
  </si>
  <si>
    <t>04/12/2023 19:08:38</t>
  </si>
  <si>
    <t>05/12/2023 08:19:32</t>
  </si>
  <si>
    <t>06/12/2023 06:38:46</t>
  </si>
  <si>
    <t>06/12/2023 06:54:03</t>
  </si>
  <si>
    <t>08/12/2023 17:35:54</t>
  </si>
  <si>
    <t>08/12/2023 18:13:18</t>
  </si>
  <si>
    <t>08/12/2023 19:58:39</t>
  </si>
  <si>
    <t>09/12/2023 07:21:21</t>
  </si>
  <si>
    <t>09/12/2023 11:00:30</t>
  </si>
  <si>
    <t>11/12/2023 12:20:35</t>
  </si>
  <si>
    <t>11/12/2023 13:47:59</t>
  </si>
  <si>
    <t>12/12/2023 08:16:58</t>
  </si>
  <si>
    <t>12/12/2023 10:20:50</t>
  </si>
  <si>
    <t>12/12/2023 13:50:47</t>
  </si>
  <si>
    <t>12/12/2023 14:47:43</t>
  </si>
  <si>
    <t>13/12/2023 08:40:42</t>
  </si>
  <si>
    <t>Trang /Page No 9 of 15</t>
  </si>
  <si>
    <t>13/12/2023 10:54:58</t>
  </si>
  <si>
    <t>13/12/2023 15:29:34</t>
  </si>
  <si>
    <t>14/12/2023 08:05:55</t>
  </si>
  <si>
    <t>14/12/2023 10:09:39</t>
  </si>
  <si>
    <t>14/12/2023 11:06:30</t>
  </si>
  <si>
    <t>14/12/2023 13:23:52</t>
  </si>
  <si>
    <t>14/12/2023 15:51:34</t>
  </si>
  <si>
    <t>15/12/2023 08:05:27</t>
  </si>
  <si>
    <t>15/12/2023 08:33:32</t>
  </si>
  <si>
    <t>15/12/2023 09:40:23</t>
  </si>
  <si>
    <t>15/12/2023 09:50:05</t>
  </si>
  <si>
    <t>15/12/2023 13:17:51</t>
  </si>
  <si>
    <t>15/12/2023 13:26:55</t>
  </si>
  <si>
    <t>PHI BSMS T12.2023.MA KH16172000</t>
  </si>
  <si>
    <t>15/12/2023 14:17:46</t>
  </si>
  <si>
    <t>15/12/2023 17:11:31</t>
  </si>
  <si>
    <t>16/12/2023 13:07:12</t>
  </si>
  <si>
    <t>16/12/2023 14:51:39</t>
  </si>
  <si>
    <t>17/12/2023 12:14:14</t>
  </si>
  <si>
    <t>17/12/2023 14:50:18</t>
  </si>
  <si>
    <t>17/12/2023 15:06:17</t>
  </si>
  <si>
    <t>17/12/2023 20:22:14</t>
  </si>
  <si>
    <t>18/12/2023 09:39:19</t>
  </si>
  <si>
    <t>18/12/2023 09:52:44</t>
  </si>
  <si>
    <t>18/12/2023 14:24:49</t>
  </si>
  <si>
    <t>18/12/2023 17:15:13</t>
  </si>
  <si>
    <t>18/12/2023 17:46:47</t>
  </si>
  <si>
    <t>19/12/2023 08:27:04</t>
  </si>
  <si>
    <t>19/12/2023 18:31:34</t>
  </si>
  <si>
    <t>19/12/2023 18:35:35</t>
  </si>
  <si>
    <r>
      <rPr>
        <i/>
        <charset val="134"/>
        <color theme="1"/>
        <sz val="9"/>
        <rFont val="VNI-Couri"/>
      </rPr>
      <t xml:space="preserve">Chứng từ này được in/chuyển đổi trực tiếp từ hệ thống In sao kê tài khoản khách hàng của BIDV.                                                         </t>
    </r>
    <r>
      <rPr>
        <charset val="134"/>
        <color theme="1"/>
        <sz val="9"/>
        <rFont val="VNI-Couri"/>
      </rPr>
      <t xml:space="preserve">                       </t>
    </r>
  </si>
  <si>
    <t xml:space="preserve"> Trang /Page No 10 of 15</t>
  </si>
  <si>
    <t>20/12/2023 11:07:14</t>
  </si>
  <si>
    <t>20/12/2023 11:34:51</t>
  </si>
  <si>
    <t>20/12/2023 17:53:03</t>
  </si>
  <si>
    <t>21/12/2023 08:19:42</t>
  </si>
  <si>
    <t>21/12/2023 08:48:38</t>
  </si>
  <si>
    <t>21/12/2023 10:03:18</t>
  </si>
  <si>
    <t>21/12/2023 11:31:36</t>
  </si>
  <si>
    <t>21/12/2023 11:47:10</t>
  </si>
  <si>
    <t>21/12/2023 16:08:41</t>
  </si>
  <si>
    <t>21/12/2023 19:09:47</t>
  </si>
  <si>
    <t>21/12/2023 19:42:29</t>
  </si>
  <si>
    <t>21/12/2023 20:59:32</t>
  </si>
  <si>
    <t>22/12/2023 14:32:38</t>
  </si>
  <si>
    <t>22/12/2023 16:09:30</t>
  </si>
  <si>
    <t>22/12/2023 16:44:07</t>
  </si>
  <si>
    <t>23/12/2023 09:01:52</t>
  </si>
  <si>
    <t>23/12/2023 10:14:40</t>
  </si>
  <si>
    <t>23/12/2023 13:20:47</t>
  </si>
  <si>
    <t>23/12/2023 14:42:08</t>
  </si>
  <si>
    <t>23/12/2023 19:40:23</t>
  </si>
  <si>
    <t>24/12/2023 11:14:16</t>
  </si>
  <si>
    <t>24/12/2023 16:16:11</t>
  </si>
  <si>
    <t>24/12/2023 17:57:31</t>
  </si>
  <si>
    <t>25/12/2023 11:46:16</t>
  </si>
  <si>
    <t>25/12/2023 12:57:17</t>
  </si>
  <si>
    <t>25/12/2023 13:56:53</t>
  </si>
  <si>
    <t>25/12/2023 20:10:49</t>
  </si>
  <si>
    <t>25/12/2023 20:55:07</t>
  </si>
  <si>
    <t>26/12/2023 15:15:50</t>
  </si>
  <si>
    <r>
      <rPr>
        <i/>
        <charset val="134"/>
        <color theme="1"/>
        <sz val="9"/>
        <rFont val="VNI-Couri"/>
      </rPr>
      <t xml:space="preserve">Chứng từ này được in/chuyển đổi trực tiếp từ hệ thống In sao kê tài khoản khách hàng của BIDV.                                                         </t>
    </r>
    <r>
      <rPr>
        <charset val="134"/>
        <color theme="1"/>
        <sz val="9"/>
        <rFont val="VNI-Couri"/>
      </rPr>
      <t xml:space="preserve">                      </t>
    </r>
  </si>
  <si>
    <t>Trang /Page No 11 of 15</t>
  </si>
  <si>
    <t>26/12/2023 15:31:51</t>
  </si>
  <si>
    <t>26/12/2023 18:31:03</t>
  </si>
  <si>
    <t>27/12/2023 10:22:45</t>
  </si>
  <si>
    <t>27/12/2023 17:02:44</t>
  </si>
  <si>
    <t>27/12/2023 19:32:39</t>
  </si>
  <si>
    <t>28/12/2023 07:42:30</t>
  </si>
  <si>
    <t>28/12/2023 09:27:07</t>
  </si>
  <si>
    <t>28/12/2023 09:33:01</t>
  </si>
  <si>
    <t>28/12/2023 13:10:00</t>
  </si>
  <si>
    <t>28/12/2023 17:51:51</t>
  </si>
  <si>
    <t>29/12/2023 13:07:31</t>
  </si>
  <si>
    <t>29/12/2023 19:36:01</t>
  </si>
  <si>
    <t>30/12/2023 13:46:58</t>
  </si>
  <si>
    <t>30/12/2023 16:15:57</t>
  </si>
  <si>
    <t>31/12/2023 08:29:32</t>
  </si>
  <si>
    <t>Thanh toan lai thang 12/2023</t>
  </si>
  <si>
    <t>31/12/2023 09:47:27</t>
  </si>
  <si>
    <t>31/12/2023 14:12:01</t>
  </si>
  <si>
    <t>31/12/2023 16:16:31</t>
  </si>
  <si>
    <t>31/12/2023 17:52:59</t>
  </si>
  <si>
    <t>01/01/2024 07:15:41</t>
  </si>
  <si>
    <t>01/01/2024 07:17:25</t>
  </si>
  <si>
    <t>01/01/2024 08:25:52</t>
  </si>
  <si>
    <t>01/01/2024 12:24:45</t>
  </si>
  <si>
    <t>01/01/2024 17:04:04</t>
  </si>
  <si>
    <t>01/01/2024 18:22:57</t>
  </si>
  <si>
    <t>02/01/2024 11:44:00</t>
  </si>
  <si>
    <t>02/01/2024 14:01:54</t>
  </si>
  <si>
    <t xml:space="preserve">Chứng từ này được in/chuyển đổi trực tiếp từ hệ thống In sao kê tài khoản khách hàng của BIDV.                                                                                  </t>
  </si>
  <si>
    <t>Trang /Page No 12 of 15</t>
  </si>
  <si>
    <t>02/01/2024 18:13:23</t>
  </si>
  <si>
    <t>02/01/2024 18:44:12</t>
  </si>
  <si>
    <t>02/01/2024 18:47:44</t>
  </si>
  <si>
    <t>02/01/2024 19:18:17</t>
  </si>
  <si>
    <t>03/01/2024 10:16:15</t>
  </si>
  <si>
    <t>03/01/2024 10:34:30</t>
  </si>
  <si>
    <t>03/01/2024 12:04:50</t>
  </si>
  <si>
    <t>03/01/2024 16:32:50</t>
  </si>
  <si>
    <t>03/01/2024 17:23:57</t>
  </si>
  <si>
    <t>03/01/2024 17:56:57</t>
  </si>
  <si>
    <t>04/01/2024 10:11:13</t>
  </si>
  <si>
    <t>05/01/2024 08:56:45</t>
  </si>
  <si>
    <t>05/01/2024 11:52:53</t>
  </si>
  <si>
    <t>05/01/2024 13:40:28</t>
  </si>
  <si>
    <t>05/01/2024 15:44:21</t>
  </si>
  <si>
    <t>05/01/2024 18:32:19</t>
  </si>
  <si>
    <t>GD REF 055YehW-7mwTsebvJ EC 055YehW-7mwTsebvJ TTHD23112351992334 REM Tfr Ac</t>
  </si>
  <si>
    <t>06/01/2024 06:27:47</t>
  </si>
  <si>
    <t>06/01/2024 11:39:11</t>
  </si>
  <si>
    <t>06/01/2024 13:42:07</t>
  </si>
  <si>
    <t>06/01/2024 15:12:40</t>
  </si>
  <si>
    <t>06/01/2024 19:22:34</t>
  </si>
  <si>
    <t>07/01/2024 09:18:47</t>
  </si>
  <si>
    <t>PHI BSMS T1.2024.MA KH16172000</t>
  </si>
  <si>
    <t>08/01/2024 08:14:57</t>
  </si>
  <si>
    <t>08/01/2024 11:44:00</t>
  </si>
  <si>
    <t>08/01/2024 14:23:58</t>
  </si>
  <si>
    <t>09/01/2024 06:19:34</t>
  </si>
  <si>
    <t>Trang /Page No 13 of 15</t>
  </si>
  <si>
    <t>09/01/2024 09:39:51</t>
  </si>
  <si>
    <t>09/01/2024 16:51:16</t>
  </si>
  <si>
    <t>10/01/2024 09:23:37</t>
  </si>
  <si>
    <t>10/01/2024 17:38:51</t>
  </si>
  <si>
    <t>10/01/2024 17:50:04</t>
  </si>
  <si>
    <t>10/01/2024 20:11:35</t>
  </si>
  <si>
    <t>11/01/2024 06:30:09</t>
  </si>
  <si>
    <t>11/01/2024 11:18:07</t>
  </si>
  <si>
    <t>11/01/2024 13:29:24</t>
  </si>
  <si>
    <t>11/01/2024 16:10:10</t>
  </si>
  <si>
    <t>11/01/2024 19:45:47</t>
  </si>
  <si>
    <t>12/01/2024 06:11:23</t>
  </si>
  <si>
    <t>12/01/2024 06:46:24</t>
  </si>
  <si>
    <t>12/01/2024 11:42:54</t>
  </si>
  <si>
    <t>12/01/2024 12:27:40</t>
  </si>
  <si>
    <t>12/01/2024 16:11:23</t>
  </si>
  <si>
    <t>12/01/2024 19:23:27</t>
  </si>
  <si>
    <t>13/01/2024 06:21:28</t>
  </si>
  <si>
    <t>13/01/2024 13:05:03</t>
  </si>
  <si>
    <t>13/01/2024 17:47:34</t>
  </si>
  <si>
    <t>13/01/2024 19:47:28</t>
  </si>
  <si>
    <t>14/01/2024 06:14:51</t>
  </si>
  <si>
    <t>14/01/2024 07:32:47</t>
  </si>
  <si>
    <t>14/01/2024 18:01:32</t>
  </si>
  <si>
    <t>14/01/2024 19:37:46</t>
  </si>
  <si>
    <t xml:space="preserve">  Trang /Page No 14 of 15</t>
  </si>
  <si>
    <t>14/01/2024 20:45:30</t>
  </si>
  <si>
    <t>15/01/2024 16:14:04</t>
  </si>
  <si>
    <t>15/01/2024 20:56:22</t>
  </si>
  <si>
    <t>16/01/2024 07:02:37</t>
  </si>
  <si>
    <t>16/01/2024 13:08:08</t>
  </si>
  <si>
    <t>16/01/2024 17:01:49</t>
  </si>
  <si>
    <t>17/01/2024 07:27:01</t>
  </si>
  <si>
    <t>17/01/2024 09:59:10</t>
  </si>
  <si>
    <t>17/01/2024 13:17:02</t>
  </si>
  <si>
    <t>17/01/2024 14:30:29</t>
  </si>
  <si>
    <t>17/01/2024 19:37:05</t>
  </si>
  <si>
    <t>18/01/2024 06:34:32</t>
  </si>
  <si>
    <r>
      <rPr>
        <b/>
        <charset val="134"/>
        <color theme="1"/>
        <sz val="9"/>
        <rFont val="VNI-Couri"/>
      </rPr>
      <t xml:space="preserve">Cộng phát sinh 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(Total Amount)</t>
    </r>
  </si>
  <si>
    <r>
      <rPr>
        <b/>
        <charset val="134"/>
        <color theme="1"/>
        <sz val="9"/>
        <rFont val="VNI-Couri"/>
      </rPr>
      <t xml:space="preserve">Số dư cuối kỳ 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(Closing balance)</t>
    </r>
  </si>
  <si>
    <t>Trong đó</t>
  </si>
  <si>
    <r>
      <rPr>
        <b/>
        <charset val="134"/>
        <sz val="9"/>
        <rFont val="VNI-Couri"/>
      </rPr>
      <t>Số dư khả dụng</t>
    </r>
    <r>
      <rPr>
        <charset val="134"/>
        <sz val="9"/>
        <rFont val="VNI-Couri"/>
      </rPr>
      <t xml:space="preserve">
</t>
    </r>
    <r>
      <rPr>
        <i/>
        <charset val="134"/>
        <sz val="9"/>
        <rFont val="VNI-Couri"/>
      </rPr>
      <t>(Available Balance)</t>
    </r>
  </si>
  <si>
    <r>
      <rPr>
        <b/>
        <charset val="134"/>
        <color theme="1"/>
        <sz val="9"/>
        <rFont val="VNI-Couri"/>
      </rPr>
      <t xml:space="preserve">Hạn mức thấu chi 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(Overdraft limit)</t>
    </r>
  </si>
  <si>
    <r>
      <rPr>
        <b/>
        <charset val="134"/>
        <sz val="9"/>
        <rFont val="VNI-Couri"/>
      </rPr>
      <t xml:space="preserve">Số dư phong tỏa </t>
    </r>
    <r>
      <rPr>
        <charset val="134"/>
        <sz val="9"/>
        <rFont val="VNI-Couri"/>
      </rPr>
      <t xml:space="preserve">
</t>
    </r>
    <r>
      <rPr>
        <i/>
        <charset val="134"/>
        <sz val="9"/>
        <rFont val="VNI-Couri"/>
      </rPr>
      <t>(Hold amount)</t>
    </r>
  </si>
  <si>
    <r>
      <rPr>
        <b/>
        <charset val="134"/>
        <color theme="1"/>
        <sz val="9"/>
        <rFont val="VNI-Couri"/>
      </rPr>
      <t xml:space="preserve">Số dư sổ cái </t>
    </r>
    <r>
      <rPr>
        <charset val="134"/>
        <color theme="1"/>
        <sz val="9"/>
        <rFont val="VNI-Couri"/>
      </rPr>
      <t xml:space="preserve">
</t>
    </r>
    <r>
      <rPr>
        <i/>
        <charset val="134"/>
        <color theme="1"/>
        <sz val="9"/>
        <rFont val="VNI-Couri"/>
      </rPr>
      <t>(Ledger Balance)</t>
    </r>
  </si>
  <si>
    <t>Người tạo:</t>
  </si>
  <si>
    <t>Ký bởi: Ngân hàng Thương mại Cổ phần</t>
  </si>
  <si>
    <t>Đầu tư và phát triển Việt Nam - Chi nhánh</t>
  </si>
  <si>
    <t>Phủ Diễn</t>
  </si>
  <si>
    <t>Thời gian ký: 19/01/2024   14:28:34</t>
  </si>
  <si>
    <r>
      <rPr>
        <i/>
        <charset val="134"/>
        <color theme="1"/>
        <sz val="9"/>
        <rFont val="VNI-Couri"/>
      </rPr>
      <t xml:space="preserve">Chứng từ này được in/chuyển đổi trực tiếp từ hệ thống In sao kê tài khoản khách hàng của BIDV.    </t>
    </r>
    <r>
      <rPr>
        <charset val="134"/>
        <color theme="1"/>
        <sz val="9"/>
        <rFont val="VNI-Couri"/>
      </rPr>
      <t xml:space="preserve">                                                                        </t>
    </r>
  </si>
  <si>
    <t>Trang /Page No 15 of 15</t>
  </si>
  <si>
    <t>BUI HUYEN TRANG</t>
  </si>
  <si>
    <t>IBVCB :</t>
  </si>
  <si>
    <t>MB.</t>
  </si>
  <si>
    <t>TRAN VAN TU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</si>
  <si>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</si>
  <si>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</si>
  <si>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</si>
  <si>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</si>
  <si>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</si>
  <si>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</si>
  <si>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</si>
  <si>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</si>
  <si>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</si>
  <si>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</si>
  <si>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</si>
  <si>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</si>
  <si>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</si>
  <si>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</si>
  <si>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</si>
  <si>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</si>
  <si>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</si>
  <si>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</si>
  <si>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</si>
  <si>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</si>
  <si>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</si>
  <si>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</si>
  <si>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</si>
  <si>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</si>
  <si>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</si>
  <si>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</si>
  <si>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</si>
  <si>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</si>
  <si>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</si>
  <si>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</si>
  <si>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</si>
  <si>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/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</si>
  <si>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</si>
  <si>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</si>
  <si>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</si>
  <si>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</si>
  <si>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</si>
  <si>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</si>
  <si>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</si>
  <si>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</si>
  <si>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</si>
  <si>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</si>
  <si>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</si>
  <si>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</si>
  <si>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</si>
  <si>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</si>
  <si>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</si>
  <si>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</si>
  <si>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</si>
  <si>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</si>
  <si>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</si>
  <si>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</si>
  <si>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</si>
  <si>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</si>
  <si>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</si>
  <si>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</si>
  <si>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</si>
  <si>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</si>
  <si>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</si>
  <si>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</si>
  <si>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</si>
  <si>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</si>
  <si>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</si>
  <si>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</si>
  <si>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</si>
  <si>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</si>
  <si>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</si>
  <si>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</si>
  <si>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</si>
  <si>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</si>
  <si>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</si>
  <si>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</si>
  <si>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</si>
  <si>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</si>
  <si>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</si>
  <si>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</si>
  <si>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</si>
  <si>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</si>
  <si>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</si>
  <si>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</si>
  <si>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</si>
  <si>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</si>
  <si>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</si>
  <si>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</si>
  <si>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</si>
  <si>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</si>
  <si>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</si>
  <si>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</si>
  <si>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</si>
  <si>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</si>
  <si>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</si>
  <si>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</si>
  <si>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</si>
  <si>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</si>
  <si>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</si>
  <si>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</si>
  <si>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</si>
  <si>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</si>
  <si>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</si>
  <si>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</si>
  <si>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</si>
  <si>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</si>
  <si>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</si>
  <si>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</si>
  <si>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</si>
  <si>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</si>
  <si>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</si>
  <si>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</si>
  <si>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</si>
  <si>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</si>
  <si>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</si>
  <si>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</si>
  <si>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</si>
  <si>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</si>
  <si>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</si>
  <si>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</si>
  <si>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</si>
  <si>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</si>
  <si>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</si>
  <si>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</si>
  <si>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</si>
  <si>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</si>
  <si>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</si>
  <si>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</si>
  <si>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</si>
  <si>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</si>
  <si>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</si>
  <si>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</si>
  <si>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</si>
  <si>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</si>
  <si>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</si>
  <si>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</si>
  <si>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</si>
  <si>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</si>
  <si>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</si>
  <si>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</si>
  <si>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</si>
  <si>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</si>
  <si>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</si>
  <si>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</si>
  <si>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</si>
  <si>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</si>
  <si>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</si>
  <si>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</si>
  <si>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</si>
  <si>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</si>
  <si>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</si>
  <si>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</si>
  <si>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</si>
  <si>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</si>
  <si>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</si>
  <si>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</si>
  <si>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</si>
  <si>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</si>
  <si>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</si>
  <si>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</si>
  <si>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</si>
  <si>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</si>
  <si>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</si>
  <si>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</si>
  <si>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</si>
  <si>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</si>
  <si>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</si>
  <si>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</si>
  <si>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</si>
  <si>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</si>
  <si>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</si>
  <si>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</si>
  <si>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</si>
  <si>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</si>
  <si>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</si>
  <si>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</si>
  <si>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</si>
  <si>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</si>
  <si>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</si>
  <si>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</si>
  <si>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</si>
  <si>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t>NGUYEN DUC THANG</t>
  </si>
  <si>
    <t>LE MINH DUONG</t>
  </si>
  <si>
    <t>HA TRONG THANG</t>
  </si>
  <si>
    <t>DANG NGOC TRUNG</t>
  </si>
  <si>
    <t>DANG VIET ANH</t>
  </si>
  <si>
    <t>TRAN VAN TUONG</t>
  </si>
  <si>
    <t>NGUYEN VAN QUYEN</t>
  </si>
  <si>
    <t>TA NGOC CUONG</t>
  </si>
  <si>
    <t>SU NGOC MANH</t>
  </si>
  <si>
    <t>DINH THI NHU QUYNH</t>
  </si>
  <si>
    <t>TRAN ANH MINH</t>
  </si>
  <si>
    <t>PHAN THI YEN</t>
  </si>
  <si>
    <t>NGUYEN DINH TRUONG</t>
  </si>
  <si>
    <t>NGUYEN KHAC TAI</t>
  </si>
  <si>
    <t>DANG NGOC HAI</t>
  </si>
  <si>
    <t>LUU THANH KIEN</t>
  </si>
  <si>
    <t>NGUYEN VAN DUC</t>
  </si>
  <si>
    <t>TRAN TIEN DAT</t>
  </si>
  <si>
    <t>NGUYEN TAN</t>
  </si>
  <si>
    <t>NGUYEN DINH TU ANH</t>
  </si>
  <si>
    <t>DINH CONG HAU</t>
  </si>
  <si>
    <t>DO QUANG MINH</t>
  </si>
  <si>
    <t>TRAN TRI VY</t>
  </si>
  <si>
    <t>NGUYEN QUANG VINH</t>
  </si>
  <si>
    <t>VO VINH QUANG</t>
  </si>
  <si>
    <t>NGUYEN TIEN THINH</t>
  </si>
  <si>
    <t>NGUYEN NGOC TUAN</t>
  </si>
  <si>
    <t>TRAN NGOC VIET</t>
  </si>
  <si>
    <t>PHUNG MINH LUONG</t>
  </si>
  <si>
    <t>DINH TRUNG KIEN</t>
  </si>
  <si>
    <t>NGUYEN QUANG TRUNG</t>
  </si>
  <si>
    <t>LUU XUAN THANH</t>
  </si>
  <si>
    <t>TRIEU QUANG SANG</t>
  </si>
  <si>
    <t>MA VAN QUANG</t>
  </si>
  <si>
    <t>COC THANH NAM</t>
  </si>
  <si>
    <t>LE VAN TAM</t>
  </si>
  <si>
    <t>TRAN CONG HUAN</t>
  </si>
  <si>
    <t>DO TIEN DAT</t>
  </si>
  <si>
    <t>DINH XUAN TRUONG</t>
  </si>
  <si>
    <t>TRINH CONG HUY</t>
  </si>
  <si>
    <t>PHAM HUU HOANG</t>
  </si>
  <si>
    <t>DINH THE AN</t>
  </si>
  <si>
    <t>NGUYEN NAM NINH</t>
  </si>
  <si>
    <t>VU VAN BAC</t>
  </si>
  <si>
    <t>LE NGOC QUY</t>
  </si>
  <si>
    <t>LE TUAN DAT</t>
  </si>
  <si>
    <t>NGUYEN QUANG LINH</t>
  </si>
  <si>
    <t>LAI MINH PHUONG</t>
  </si>
  <si>
    <t>NGUYEN BA MANH</t>
  </si>
  <si>
    <t>TRAN ANH DUNG</t>
  </si>
  <si>
    <t>TRAN THO HOANG</t>
  </si>
  <si>
    <t>NGUYEN MINH QUAN</t>
  </si>
  <si>
    <t>MA CONG NAM</t>
  </si>
  <si>
    <t>BUI VIET HA</t>
  </si>
  <si>
    <t>NGUYEN THANH LONG</t>
  </si>
  <si>
    <t>NGUYEN DUC CHUNG</t>
  </si>
  <si>
    <t>NGUYEN PHU HUNG</t>
  </si>
  <si>
    <t>NGUYEN HOAI NAM</t>
  </si>
  <si>
    <t>NGUYEN TRONG SINH</t>
  </si>
  <si>
    <t>HOANG QUOC VIET</t>
  </si>
  <si>
    <t>TRAN DUC HOAT</t>
  </si>
  <si>
    <t>LE VAN TRONG</t>
  </si>
  <si>
    <t>LE MINH TUAN</t>
  </si>
  <si>
    <t>LUONG THE PHONG</t>
  </si>
  <si>
    <t>LE MANH THUONG</t>
  </si>
  <si>
    <t>BUI TUAN NGOC</t>
  </si>
  <si>
    <t>PHAM THI THOA</t>
  </si>
  <si>
    <t>LE VIET HIEU</t>
  </si>
  <si>
    <t>NGUYEN THE NAM</t>
  </si>
  <si>
    <t>DINH KHAC NAM</t>
  </si>
  <si>
    <t>NGUYEN TIEN THANH</t>
  </si>
  <si>
    <t>VU VAN DUC</t>
  </si>
  <si>
    <t>LE VAN TUAN</t>
  </si>
  <si>
    <t>LE QUANG DUC</t>
  </si>
  <si>
    <t>01/10/2023 06:08:33</t>
  </si>
  <si>
    <t>01/10/2023 15:38:10</t>
  </si>
  <si>
    <t>01/10/2023 16:40:37</t>
  </si>
  <si>
    <t>01/10/2023 20:54:41</t>
  </si>
  <si>
    <t>02/10/2023 07:32:59</t>
  </si>
  <si>
    <t>02/10/2023 13:47:32</t>
  </si>
  <si>
    <t>02/10/2023 15:54:07</t>
  </si>
  <si>
    <t>02/10/2023 20:51:31</t>
  </si>
  <si>
    <t>03/10/2023 08:11:39</t>
  </si>
  <si>
    <t>03/10/2023 16:34:27</t>
  </si>
  <si>
    <t>03/10/2023 18:43:55</t>
  </si>
  <si>
    <t>03/10/2023 19:48:32</t>
  </si>
  <si>
    <t>04/10/2023 07:04:03</t>
  </si>
  <si>
    <t>05/10/2023 06:32:29</t>
  </si>
  <si>
    <t>05/10/2023 09:29:36</t>
  </si>
  <si>
    <t>05/10/2023 09:35:54</t>
  </si>
  <si>
    <t>05/10/2023 10:10:17</t>
  </si>
  <si>
    <t>05/10/2023 12:53:06</t>
  </si>
  <si>
    <t>05/10/2023 18:30:33</t>
  </si>
  <si>
    <t>06/10/2023 14:09:43</t>
  </si>
  <si>
    <t>01/01/2024 19:03:35</t>
  </si>
  <si>
    <t>02/01/2024 11:51:45</t>
  </si>
  <si>
    <t>02/01/2024 16:33:32</t>
  </si>
  <si>
    <t>18/01/2024 07:36:16</t>
  </si>
  <si>
    <t>18/01/2024 15:40:52</t>
  </si>
  <si>
    <t>18/01/2024 19:06:11</t>
  </si>
  <si>
    <t>18/01/2024 19:53:37</t>
  </si>
  <si>
    <t>19/01/2024 16:46:38</t>
  </si>
  <si>
    <t>19/01/2024 17:37:18</t>
  </si>
  <si>
    <t>19/01/2024 19:25:45</t>
  </si>
  <si>
    <t>20/01/2024 07:51:11</t>
  </si>
  <si>
    <t>20/01/2024 08:39:55</t>
  </si>
  <si>
    <t>20/01/2024 10:18:25</t>
  </si>
  <si>
    <t>20/01/2024 12:18:36</t>
  </si>
  <si>
    <t>20/01/2024 19:14:09</t>
  </si>
  <si>
    <t>21/01/2024 06:56:49</t>
  </si>
  <si>
    <t>21/01/2024 11:36:16</t>
  </si>
  <si>
    <t>21/01/2024 19:36:01</t>
  </si>
  <si>
    <t>22/01/2024 09:47:20</t>
  </si>
  <si>
    <t>23/01/2024 13:49:04</t>
  </si>
  <si>
    <t>23/01/2024 18:12:04</t>
  </si>
  <si>
    <t>24/01/2024 07:56:33</t>
  </si>
  <si>
    <t>24/01/2024 09:12:48</t>
  </si>
  <si>
    <t>24/01/2024 20:07:33</t>
  </si>
  <si>
    <t>25/01/2024 16:41:47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</si>
</sst>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"/>
  </numFmts>
  <fonts count="17" x14ac:knownFonts="1">
    <font>
      <color theme="1"/>
      <family val="2"/>
      <scheme val="minor"/>
      <sz val="11"/>
      <name val="Calibri"/>
    </font>
    <font>
      <charset val="134"/>
      <color theme="1"/>
      <sz val="9"/>
      <name val="VNI-Couri"/>
    </font>
    <font>
      <charset val="134"/>
      <sz val="9"/>
      <name val="VNI-Couri"/>
    </font>
    <font>
      <b/>
      <charset val="134"/>
      <color theme="1"/>
      <sz val="9"/>
      <name val="VNI-Couri"/>
    </font>
    <font>
      <b/>
      <charset val="134"/>
      <sz val="9"/>
      <name val="VNI-Couri"/>
    </font>
    <font>
      <b/>
      <charset val="134"/>
      <color theme="1"/>
      <sz val="12"/>
      <name val="VNI-Couri"/>
    </font>
    <font>
      <b/>
      <charset val="134"/>
      <sz val="12"/>
      <name val="VNI-Couri"/>
    </font>
    <font>
      <i/>
      <charset val="134"/>
      <color theme="1"/>
      <sz val="9"/>
      <name val="VNI-Couri"/>
    </font>
    <font>
      <charset val="134"/>
      <color theme="1"/>
      <scheme val="minor"/>
      <sz val="9"/>
      <name val="Calibri"/>
    </font>
    <font>
      <charset val="163"/>
      <color rgb="FF050505"/>
      <sz val="9"/>
      <name val="Segoe UI Historic"/>
    </font>
    <font>
      <charset val="134"/>
      <sz val="10"/>
      <name val="Times New Roman"/>
    </font>
    <font>
      <charset val="134"/>
      <color theme="1"/>
      <sz val="10"/>
      <name val="Times New Roman"/>
    </font>
    <font>
      <charset val="134"/>
      <color theme="1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z val="12"/>
      <name val="Times New Roman"/>
    </font>
    <font>
      <charset val="134"/>
      <sz val="12"/>
      <name val="Times New Roman"/>
    </font>
    <font>
      <charset val="163"/>
      <color theme="1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03">
    <xf numFmtId="0" fontId="0" fillId="0" borderId="0" xfId="0"/>
    <xf numFmtId="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4" fontId="1" fillId="0" borderId="0" xfId="0" applyNumberFormat="1" applyFont="1"/>
    <xf numFmtId="4" fontId="2" fillId="0" borderId="0" xfId="0" applyNumberFormat="1" applyFont="1"/>
    <xf numFmtId="4" fontId="5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left" vertical="center" wrapText="1"/>
    </xf>
    <xf numFmtId="4" fontId="4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justify" vertical="justify" wrapText="1"/>
    </xf>
    <xf numFmtId="4" fontId="1" fillId="0" borderId="0" xfId="0" applyNumberFormat="1" applyFont="1" applyAlignment="1">
      <alignment horizontal="justify" vertical="justify"/>
    </xf>
    <xf numFmtId="164" fontId="2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left" vertical="top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 wrapText="1"/>
    </xf>
    <xf numFmtId="4" fontId="3" fillId="0" borderId="3" xfId="0" applyNumberFormat="1" applyFont="1" applyBorder="1" applyAlignment="1">
      <alignment horizontal="left" vertical="center" wrapText="1"/>
    </xf>
    <xf numFmtId="4" fontId="4" fillId="0" borderId="2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15" fillId="0" borderId="1" xfId="0" applyFont="1" applyBorder="1"/>
    <xf numFmtId="0" fontId="15" fillId="0" borderId="4" xfId="0" applyFont="1" applyBorder="1"/>
    <xf numFmtId="49" fontId="16" fillId="0" borderId="0" xfId="0" applyNumberFormat="1" applyFont="1"/>
    <xf numFmtId="49" fontId="16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0"/>
  <sheetViews>
    <sheetView workbookViewId="0" zoomScale="80" zoomScaleNormal="100" view="pageBreakPreview">
      <selection activeCell="K440" sqref="K440"/>
    </sheetView>
  </sheetViews>
  <sheetFormatPr defaultRowHeight="12" outlineLevelRow="0" outlineLevelCol="0" x14ac:dyDescent="0" defaultColWidth="9.14285714285714" customHeight="1"/>
  <cols>
    <col min="1" max="1" width="4.45714285714286" style="1" customWidth="1"/>
    <col min="2" max="2" width="11.6" style="2" customWidth="1"/>
    <col min="3" max="3" width="10.1428571428571" style="3" customWidth="1"/>
    <col min="4" max="4" width="11.5714285714286" style="1" customWidth="1"/>
    <col min="5" max="5" width="18.8571428571429" style="1" customWidth="1"/>
    <col min="6" max="6" width="18.4285714285714" style="4" customWidth="1"/>
    <col min="7" max="7" width="18.4285714285714" style="1" customWidth="1"/>
    <col min="8" max="8" width="13.0285714285714" style="1" customWidth="1"/>
    <col min="9" max="9" width="15.2857142857143" style="1" customWidth="1"/>
    <col min="10" max="10" width="9.28571428571429" style="1" customWidth="1"/>
    <col min="11" max="11" width="27.2857142857143" style="4" customWidth="1"/>
    <col min="12" max="12" width="36.2857142857143" style="1" customWidth="1"/>
    <col min="13" max="16384" width="9.14285714285714" style="1" customWidth="1"/>
  </cols>
  <sheetData>
    <row r="1" spans="2:12" x14ac:dyDescent="0.25">
      <c r="B1" s="5"/>
      <c r="C1" s="5"/>
      <c r="D1" s="5"/>
      <c r="E1" s="5"/>
      <c r="F1" s="6"/>
      <c r="G1" s="5"/>
      <c r="L1" s="7"/>
    </row>
    <row r="2" spans="2:12" x14ac:dyDescent="0.25">
      <c r="B2" s="5"/>
      <c r="L2" s="7"/>
    </row>
    <row r="3" ht="6" customHeight="1" spans="2:12" x14ac:dyDescent="0.25">
      <c r="B3" s="5"/>
      <c r="L3" s="7"/>
    </row>
    <row r="5" spans="9:10" x14ac:dyDescent="0.25">
      <c r="I5" s="7"/>
      <c r="J5" s="7"/>
    </row>
    <row r="6" spans="9:9" x14ac:dyDescent="0.25">
      <c r="I6" s="1" t="s">
        <v>0</v>
      </c>
    </row>
    <row r="7" ht="18" customHeight="1" spans="3:13" x14ac:dyDescent="0.25">
      <c r="C7" s="8" t="s">
        <v>1</v>
      </c>
      <c r="D7" s="8"/>
      <c r="E7" s="8"/>
      <c r="F7" s="9"/>
      <c r="G7" s="8"/>
      <c r="H7" s="8"/>
      <c r="I7" s="1" t="s">
        <v>2</v>
      </c>
      <c r="L7" s="7"/>
      <c r="M7" s="7"/>
    </row>
    <row r="8" ht="8" customHeight="1" spans="3:8" x14ac:dyDescent="0.25">
      <c r="C8" s="8"/>
      <c r="D8" s="8"/>
      <c r="E8" s="8"/>
      <c r="F8" s="9"/>
      <c r="G8" s="8"/>
      <c r="H8" s="8"/>
    </row>
    <row r="9" ht="7" customHeight="1" spans="1:11" x14ac:dyDescent="0.25">
      <c r="A9" s="10"/>
      <c r="B9" s="10"/>
      <c r="C9" s="8"/>
      <c r="D9" s="8"/>
      <c r="E9" s="8"/>
      <c r="F9" s="9"/>
      <c r="G9" s="8"/>
      <c r="H9" s="8"/>
      <c r="I9" s="10"/>
      <c r="J9" s="10"/>
      <c r="K9" s="11"/>
    </row>
    <row r="10" ht="8" customHeight="1" spans="1:11" x14ac:dyDescent="0.25">
      <c r="A10" s="10"/>
      <c r="B10" s="10"/>
      <c r="C10" s="12" t="s">
        <v>3</v>
      </c>
      <c r="D10" s="13"/>
      <c r="E10" s="13"/>
      <c r="F10" s="14"/>
      <c r="G10" s="13"/>
      <c r="H10" s="13"/>
      <c r="I10" s="10"/>
      <c r="J10" s="10"/>
      <c r="K10" s="11"/>
    </row>
    <row r="11" ht="10" customHeight="1" spans="1:11" x14ac:dyDescent="0.25">
      <c r="A11" s="10"/>
      <c r="B11" s="10"/>
      <c r="C11" s="13"/>
      <c r="D11" s="13"/>
      <c r="E11" s="13"/>
      <c r="F11" s="14"/>
      <c r="G11" s="13"/>
      <c r="H11" s="13"/>
      <c r="I11" s="10"/>
      <c r="J11" s="10"/>
      <c r="K11" s="11"/>
    </row>
    <row r="12" ht="17" customHeight="1" spans="1:11" x14ac:dyDescent="0.25">
      <c r="A12" s="10"/>
      <c r="B12" s="10"/>
      <c r="E12" s="15" t="s">
        <v>4</v>
      </c>
      <c r="F12" s="16"/>
      <c r="G12" s="7"/>
      <c r="H12" s="7"/>
      <c r="I12" s="10"/>
      <c r="J12" s="10"/>
      <c r="K12" s="11"/>
    </row>
    <row r="13" ht="31" customHeight="1" spans="1:11" x14ac:dyDescent="0.25">
      <c r="A13" s="17" t="s">
        <v>5</v>
      </c>
      <c r="B13" s="17"/>
      <c r="C13" s="17"/>
      <c r="D13" s="17"/>
      <c r="E13" s="17"/>
      <c r="F13" s="18"/>
      <c r="G13" s="17"/>
      <c r="H13" s="17"/>
      <c r="I13" s="17"/>
      <c r="J13" s="17"/>
      <c r="K13" s="18"/>
    </row>
    <row r="14" spans="1:11" x14ac:dyDescent="0.25">
      <c r="A14" s="19"/>
      <c r="B14" s="10" t="s">
        <v>6</v>
      </c>
      <c r="C14" s="10"/>
      <c r="D14" s="10"/>
      <c r="E14" s="10"/>
      <c r="F14" s="10"/>
      <c r="G14" s="10"/>
      <c r="H14" s="10"/>
      <c r="I14" s="10"/>
      <c r="J14" s="10"/>
      <c r="K14" s="19"/>
    </row>
    <row r="15" spans="2:11" x14ac:dyDescent="0.25">
      <c r="B15" s="20"/>
      <c r="C15" s="21"/>
      <c r="D15" s="22"/>
      <c r="E15" s="22"/>
      <c r="F15" s="23"/>
      <c r="G15" s="22"/>
      <c r="H15" s="22"/>
      <c r="I15" s="22"/>
      <c r="J15" s="22"/>
      <c r="K15" s="23"/>
    </row>
    <row r="16" ht="18" customHeight="1" spans="1:11" x14ac:dyDescent="0.25">
      <c r="A16" s="24" t="s">
        <v>7</v>
      </c>
      <c r="B16" s="8"/>
      <c r="C16" s="8"/>
      <c r="D16" s="22"/>
      <c r="E16" s="25" t="s">
        <v>8</v>
      </c>
      <c r="F16" s="26"/>
      <c r="G16" s="25" t="s">
        <v>9</v>
      </c>
      <c r="H16" s="25"/>
      <c r="I16" s="27" t="s">
        <v>10</v>
      </c>
      <c r="J16" s="27"/>
      <c r="K16" s="28"/>
    </row>
    <row r="17" ht="15" customHeight="1" spans="1:16" x14ac:dyDescent="0.25">
      <c r="A17" s="24" t="s">
        <v>11</v>
      </c>
      <c r="B17" s="8"/>
      <c r="C17" s="8"/>
      <c r="D17" s="22"/>
      <c r="E17" s="29" t="s">
        <v>12</v>
      </c>
      <c r="F17" s="30"/>
      <c r="G17" s="25"/>
      <c r="H17" s="25"/>
      <c r="I17" s="27"/>
      <c r="J17" s="27"/>
      <c r="K17" s="28"/>
      <c r="M17" s="7"/>
      <c r="N17" s="31"/>
      <c r="O17" s="31"/>
      <c r="P17" s="31"/>
    </row>
    <row r="18" ht="16" customHeight="1" spans="1:16" x14ac:dyDescent="0.25">
      <c r="A18" s="24" t="s">
        <v>13</v>
      </c>
      <c r="B18" s="8"/>
      <c r="C18" s="8"/>
      <c r="D18" s="8"/>
      <c r="E18" s="25" t="s">
        <v>8</v>
      </c>
      <c r="F18" s="26"/>
      <c r="G18" s="25" t="s">
        <v>14</v>
      </c>
      <c r="H18" s="25"/>
      <c r="I18" s="27" t="s">
        <v>15</v>
      </c>
      <c r="J18" s="27"/>
      <c r="K18" s="28"/>
      <c r="M18" s="7"/>
      <c r="N18" s="31"/>
      <c r="O18" s="31"/>
      <c r="P18" s="31"/>
    </row>
    <row r="19" ht="19" customHeight="1" spans="1:16" x14ac:dyDescent="0.25">
      <c r="A19" s="24" t="s">
        <v>16</v>
      </c>
      <c r="B19" s="8"/>
      <c r="C19" s="8"/>
      <c r="D19" s="8"/>
      <c r="E19" s="29" t="s">
        <v>17</v>
      </c>
      <c r="F19" s="30"/>
      <c r="G19" s="25"/>
      <c r="H19" s="25"/>
      <c r="I19" s="27"/>
      <c r="J19" s="27"/>
      <c r="K19" s="28"/>
      <c r="M19" s="7"/>
      <c r="N19" s="31"/>
      <c r="O19" s="31"/>
      <c r="P19" s="31"/>
    </row>
    <row r="20" ht="26" customHeight="1" spans="1:16" x14ac:dyDescent="0.25">
      <c r="A20" s="32" t="s">
        <v>18</v>
      </c>
      <c r="B20" s="33"/>
      <c r="C20" s="33"/>
      <c r="D20" s="33"/>
      <c r="E20" s="34" t="s">
        <v>19</v>
      </c>
      <c r="F20" s="35"/>
      <c r="G20" s="22"/>
      <c r="H20" s="22"/>
      <c r="I20" s="22"/>
      <c r="M20" s="7"/>
      <c r="N20" s="31"/>
      <c r="O20" s="31"/>
      <c r="P20" s="31"/>
    </row>
    <row r="21" ht="42" customHeight="1" spans="1:16" x14ac:dyDescent="0.25">
      <c r="A21" s="36" t="s">
        <v>20</v>
      </c>
      <c r="B21" s="37" t="s">
        <v>21</v>
      </c>
      <c r="C21" s="38" t="s">
        <v>22</v>
      </c>
      <c r="D21" s="36" t="s">
        <v>23</v>
      </c>
      <c r="E21" s="36" t="s">
        <v>24</v>
      </c>
      <c r="F21" s="39" t="s">
        <v>25</v>
      </c>
      <c r="G21" s="36" t="s">
        <v>26</v>
      </c>
      <c r="H21" s="36" t="s">
        <v>27</v>
      </c>
      <c r="I21" s="36" t="s">
        <v>28</v>
      </c>
      <c r="J21" s="36" t="s">
        <v>29</v>
      </c>
      <c r="K21" s="39" t="s">
        <v>30</v>
      </c>
      <c r="L21" s="7"/>
      <c r="M21" s="7"/>
      <c r="N21" s="31"/>
      <c r="O21" s="31"/>
      <c r="P21" s="31"/>
    </row>
    <row r="22" ht="41" customHeight="1" spans="1:16" x14ac:dyDescent="0.25">
      <c r="A22" s="40" t="s">
        <v>31</v>
      </c>
      <c r="B22" s="41"/>
      <c r="C22" s="41"/>
      <c r="D22" s="41"/>
      <c r="E22" s="41"/>
      <c r="F22" s="42"/>
      <c r="G22" s="43">
        <v>68757120</v>
      </c>
      <c r="H22" s="44"/>
      <c r="I22" s="44"/>
      <c r="J22" s="44"/>
      <c r="K22" s="45"/>
      <c r="L22" s="7"/>
      <c r="M22" s="7"/>
      <c r="N22" s="31"/>
      <c r="O22" s="31"/>
      <c r="P22" s="31"/>
    </row>
    <row r="23" ht="35" customHeight="1" spans="1:12" x14ac:dyDescent="0.25">
      <c r="A23" s="46">
        <v>1</v>
      </c>
      <c r="B23" s="47" t="s">
        <v>32</v>
      </c>
      <c r="C23" s="48" t="str">
        <f>LEFT(B23,FIND(" ",B23)-1)</f>
        <v>01/10/2023</v>
      </c>
      <c r="D23" s="46">
        <f>RANDBETWEEN(1000,9999)</f>
        <v>1722</v>
      </c>
      <c r="E23" s="49">
        <f t="shared" ref="E23:E29" si="0">ROUND(RANDBETWEEN(10000,12000000),-3)</f>
        <v>4205000</v>
      </c>
      <c r="F23" s="50"/>
      <c r="G23" s="49">
        <f t="shared" ref="G23:G50" si="1">G22-E23+F23</f>
        <v>64552120</v>
      </c>
      <c r="H23" s="51">
        <f>RANDBETWEEN(100,999999999)</f>
        <v>251723260</v>
      </c>
      <c r="I23" s="46">
        <f>RANDBETWEEN(100000000,999999999)</f>
        <v>584188450</v>
      </c>
      <c r="J23" s="46" t="str">
        <f>CHOOSE(RANDBETWEEN(1,2),"990","512")</f>
        <v>512</v>
      </c>
      <c r="K23" s="52" t="str">
        <f>_xlfn.CONCAT(RANDBETWEEN(1000000000,9999999999)," NGUYEN THI QUY Chuyen tien")</f>
        <v>3152688429 NGUYEN THI QUY Chuyen tien</v>
      </c>
      <c r="L23" s="53"/>
    </row>
    <row r="24" ht="35" customHeight="1" spans="1:11" x14ac:dyDescent="0.25">
      <c r="A24" s="46">
        <v>2</v>
      </c>
      <c r="B24" s="47" t="s">
        <v>33</v>
      </c>
      <c r="C24" s="48" t="str">
        <f t="shared" ref="C24:C54" si="2">LEFT(B24,FIND(" ",B24)-1)</f>
        <v>01/10/2023</v>
      </c>
      <c r="D24" s="46">
        <f>RANDBETWEEN(1000,9999)</f>
        <v>7442</v>
      </c>
      <c r="E24" s="49">
        <f t="shared" si="0"/>
        <v>4164000</v>
      </c>
      <c r="F24" s="50"/>
      <c r="G24" s="49">
        <f t="shared" si="1"/>
        <v>60388120</v>
      </c>
      <c r="H24" s="51">
        <f>RANDBETWEEN(100,999)</f>
        <v>145</v>
      </c>
      <c r="I24" s="54" t="str">
        <f>_xlfn.CONCAT(RANDBETWEEN(100,999),CHAR(RANDBETWEEN(65,90)),CHAR(RANDBETWEEN(65,90)),CHAR(RANDBETWEEN(65,90)),CHAR(RANDBETWEEN(65,90)),CHAR(RANDBETWEEN(65,90)),RANDBETWEEN(1,9))</f>
        <v>477OVQHW3</v>
      </c>
      <c r="J24" s="46" t="str">
        <f t="shared" ref="J24:J42" si="3">CHOOSE(RANDBETWEEN(1,2),"990","512")</f>
        <v>990</v>
      </c>
      <c r="K24" s="52" t="str">
        <f>_xlfn.CONCAT(RANDBETWEEN(1000000000,9999999999)," NGUYEN THI QUY Chuyen tien")</f>
        <v>9354081609 NGUYEN THI QUY Chuyen tien</v>
      </c>
    </row>
    <row r="25" ht="45" customHeight="1" spans="1:12" x14ac:dyDescent="0.25">
      <c r="A25" s="46">
        <v>3</v>
      </c>
      <c r="B25" s="47" t="s">
        <v>34</v>
      </c>
      <c r="C25" s="48" t="str">
        <f t="shared" si="2"/>
        <v>02/10/2023</v>
      </c>
      <c r="D25" s="46">
        <f t="shared" ref="D25:D42" si="4">RANDBETWEEN(1000,9999)</f>
        <v>9251</v>
      </c>
      <c r="E25" s="49"/>
      <c r="F25" s="50">
        <f t="shared" ref="F25:F32" si="5">ROUND(RANDBETWEEN(10000,12000000),-3)</f>
        <v>4145000</v>
      </c>
      <c r="G25" s="49">
        <f t="shared" si="1"/>
        <v>64533120</v>
      </c>
      <c r="H25" s="51">
        <f>RANDBETWEEN(1000,9999)</f>
        <v>8736</v>
      </c>
      <c r="I25" s="54" t="str">
        <f>_xlfn.CONCAT(CHAR(RANDBETWEEN(65,90)),CHAR(RANDBETWEEN(65,90)),RANDBETWEEN(100000,999999))</f>
        <v>YI943072</v>
      </c>
      <c r="J25" s="46" t="str">
        <f t="shared" si="3"/>
        <v>512</v>
      </c>
      <c r="K25" s="52" t="str">
        <f>_xlfn.CONCAT(INDEX(Sheet1!F1:F4,RANDBETWEEN(1,COUNTA(Sheet1!F1:F4))),RANDBETWEEN(1000000000000,9999999999999)," tai ",INDEX(Sheet1!H1:H7,RANDBETWEEN(1,COUNTA(Sheet1!H1:H7))),"; ",INDEX(Sheet1!A1:A246,RANDBETWEEN(1,COUNTA(Sheet1!A1:A246)))," chuyen khoan")</f>
        <v>IBVCB :1117396796162 tai VPBank.; LE THI THANH BINH chuyen khoan</v>
      </c>
      <c r="L25" s="55"/>
    </row>
    <row r="26" ht="45" customHeight="1" spans="1:11" x14ac:dyDescent="0.25">
      <c r="A26" s="46">
        <v>4</v>
      </c>
      <c r="B26" s="47" t="s">
        <v>35</v>
      </c>
      <c r="C26" s="48" t="str">
        <f t="shared" si="2"/>
        <v>02/10/2023</v>
      </c>
      <c r="D26" s="46">
        <f t="shared" si="4"/>
        <v>4769</v>
      </c>
      <c r="E26" s="49"/>
      <c r="F26" s="50">
        <f t="shared" si="5"/>
        <v>10684000</v>
      </c>
      <c r="G26" s="49">
        <f t="shared" si="1"/>
        <v>75217120</v>
      </c>
      <c r="H26" s="51">
        <f>RANDBETWEEN(10000,99999)</f>
        <v>44657</v>
      </c>
      <c r="I26" s="56" t="str">
        <f>_xlfn.CONCAT(RANDBETWEEN(1000,9999),CHAR(RANDBETWEEN(65,90)),CHAR(RANDBETWEEN(65,90)),CHAR(RANDBETWEEN(65,90)),CHAR(RANDBETWEEN(65,90)),CHAR(RANDBETWEEN(65,90)),CHAR(RANDBETWEEN(65,90)))</f>
        <v>9457EFZFOU</v>
      </c>
      <c r="J26" s="46" t="str">
        <f t="shared" si="3"/>
        <v>990</v>
      </c>
      <c r="K26" s="52" t="str">
        <f>_xlfn.CONCAT(INDEX(Sheet1!F1:F4,RANDBETWEEN(1,COUNTA(Sheet1!F1:F4))),RANDBETWEEN(1000000000000,9999999999999)," tai ",INDEX(Sheet1!H1:H7,RANDBETWEEN(1,COUNTA(Sheet1!H1:H7))),"; ",INDEX(Sheet1!A1:A246,RANDBETWEEN(1,COUNTA(Sheet1!A1:A246)))," chuyen khoan")</f>
        <v>IBVCB :7822957770380 tai Agribank.; PHAM QUANG THUAN chuyen khoan</v>
      </c>
    </row>
    <row r="27" ht="45" customHeight="1" spans="1:11" x14ac:dyDescent="0.25">
      <c r="A27" s="46">
        <v>5</v>
      </c>
      <c r="B27" s="47" t="s">
        <v>36</v>
      </c>
      <c r="C27" s="48" t="str">
        <f t="shared" si="2"/>
        <v>02/10/2023</v>
      </c>
      <c r="D27" s="46">
        <f t="shared" si="4"/>
        <v>3941</v>
      </c>
      <c r="E27" s="49">
        <f t="shared" si="0"/>
        <v>4902000</v>
      </c>
      <c r="F27" s="50"/>
      <c r="G27" s="49">
        <f t="shared" si="1"/>
        <v>70315120</v>
      </c>
      <c r="H27" s="51">
        <f>RANDBETWEEN(100000,999999)</f>
        <v>213290</v>
      </c>
      <c r="I27" s="56" t="str">
        <f>_xlfn.CONCAT(RANDBETWEEN(1000,9999),CHAR(RANDBETWEEN(65,90)),CHAR(RANDBETWEEN(65,90)),CHAR(RANDBETWEEN(65,90)),CHAR(RANDBETWEEN(65,90)),CHAR(RANDBETWEEN(65,90)),CHAR(RANDBETWEEN(65,90)))</f>
        <v>8796YVYWJE</v>
      </c>
      <c r="J27" s="46" t="str">
        <f t="shared" si="3"/>
        <v>990</v>
      </c>
      <c r="K27" s="52" t="str">
        <f>_xlfn.CONCAT(INDEX(Sheet1!F1:F4,RANDBETWEEN(1,COUNTA(Sheet1!F1:F4))),RANDBETWEEN(1000000000000,9999999999999)," tai ",INDEX(Sheet1!H1:H7,RANDBETWEEN(1,COUNTA(Sheet1!H1:H7))),"; ND NGUYEN THI QUY"," chuyen tien")</f>
        <v>IBVCB :5794877855683 tai TCB.; ND NGUYEN THI QUY chuyen tien</v>
      </c>
    </row>
    <row r="28" ht="45" customHeight="1" spans="1:12" x14ac:dyDescent="0.25">
      <c r="A28" s="46">
        <v>6</v>
      </c>
      <c r="B28" s="47" t="s">
        <v>37</v>
      </c>
      <c r="C28" s="48" t="str">
        <f t="shared" si="2"/>
        <v>02/10/2023</v>
      </c>
      <c r="D28" s="46">
        <f t="shared" si="4"/>
        <v>9780</v>
      </c>
      <c r="E28" s="49">
        <f t="shared" si="0"/>
        <v>7991000</v>
      </c>
      <c r="F28" s="50"/>
      <c r="G28" s="49">
        <f t="shared" si="1"/>
        <v>62324120</v>
      </c>
      <c r="H28" s="51">
        <f>RANDBETWEEN(10000000,99999999)</f>
        <v>67793563</v>
      </c>
      <c r="I28" s="56" t="str">
        <f>_xlfn.CONCAT(RANDBETWEEN(1000,9999),CHAR(RANDBETWEEN(65,90)),CHAR(RANDBETWEEN(65,90)),CHAR(RANDBETWEEN(65,90)),CHAR(RANDBETWEEN(65,90)),CHAR(RANDBETWEEN(65,90)),CHAR(RANDBETWEEN(65,90)))</f>
        <v>8698OFBJVX</v>
      </c>
      <c r="J28" s="46" t="str">
        <f t="shared" si="3"/>
        <v>990</v>
      </c>
      <c r="K28" s="52" t="str">
        <f>_xlfn.CONCAT(INDEX(Sheet1!F1:F4,RANDBETWEEN(1,COUNTA(Sheet1!F1:F4))),RANDBETWEEN(1000000000000,9999999999999)," tai ",INDEX(Sheet1!H1:H7,RANDBETWEEN(1,COUNTA(Sheet1!H1:H7))),"; ",INDEX(Sheet1!A1:A246,RANDBETWEEN(1,COUNTA(Sheet1!A1:A246)))," chuyen khoan")</f>
        <v>IBVCB :4188069524356 tai MB.; NGUYEN DINH TRUONG chuyen khoan</v>
      </c>
      <c r="L28" s="55"/>
    </row>
    <row r="29" ht="45" customHeight="1" spans="1:12" x14ac:dyDescent="0.25">
      <c r="A29" s="46">
        <v>7</v>
      </c>
      <c r="B29" s="47" t="s">
        <v>38</v>
      </c>
      <c r="C29" s="48" t="str">
        <f t="shared" si="2"/>
        <v>02/10/2023</v>
      </c>
      <c r="D29" s="46">
        <f t="shared" si="4"/>
        <v>5994</v>
      </c>
      <c r="E29" s="49">
        <f t="shared" si="0"/>
        <v>4882000</v>
      </c>
      <c r="F29" s="50"/>
      <c r="G29" s="49">
        <f t="shared" si="1"/>
        <v>57442120</v>
      </c>
      <c r="H29" s="51">
        <f>RANDBETWEEN(100,999999999)</f>
        <v>843612640</v>
      </c>
      <c r="I29" s="46">
        <f>RANDBETWEEN(100000000,999999999)</f>
        <v>517635649</v>
      </c>
      <c r="J29" s="46" t="str">
        <f t="shared" si="3"/>
        <v>990</v>
      </c>
      <c r="K29" s="52" t="str">
        <f>_xlfn.CONCAT(INDEX(Sheet1!F1:F4,RANDBETWEEN(1,COUNTA(Sheet1!F1:F4))),RANDBETWEEN(1000000000000,9999999999999)," tai ",INDEX(Sheet1!H1:H7,RANDBETWEEN(1,COUNTA(Sheet1!H1:H7))),"; ND NGUYEN THI QUY"," chuyen tien")</f>
        <v>MBVCB :1764115773408 tai Sacombank.; ND NGUYEN THI QUY chuyen tien</v>
      </c>
      <c r="L29" s="55"/>
    </row>
    <row r="30" ht="45" customHeight="1" spans="1:11" x14ac:dyDescent="0.25">
      <c r="A30" s="46">
        <v>8</v>
      </c>
      <c r="B30" s="47" t="s">
        <v>39</v>
      </c>
      <c r="C30" s="48" t="str">
        <f t="shared" si="2"/>
        <v>02/10/2023</v>
      </c>
      <c r="D30" s="46">
        <f t="shared" si="4"/>
        <v>8197</v>
      </c>
      <c r="E30" s="49"/>
      <c r="F30" s="50">
        <f t="shared" si="5"/>
        <v>8644000</v>
      </c>
      <c r="G30" s="49">
        <f t="shared" si="1"/>
        <v>66086120</v>
      </c>
      <c r="H30" s="51">
        <f>RANDBETWEEN(100,999)</f>
        <v>995</v>
      </c>
      <c r="I30" s="46">
        <f>RANDBETWEEN(100000000,999999999)</f>
        <v>251949547</v>
      </c>
      <c r="J30" s="46" t="str">
        <f t="shared" si="3"/>
        <v>990</v>
      </c>
      <c r="K30" s="52" t="str">
        <f>_xlfn.CONCAT(INDEX(Sheet1!F1:F4,RANDBETWEEN(1,COUNTA(Sheet1!F1:F4))),RANDBETWEEN(1000000000000,9999999999999)," tai ",INDEX(Sheet1!H1:H7,RANDBETWEEN(1,COUNTA(Sheet1!H1:H7))),"; ",INDEX(Sheet1!A1:A246,RANDBETWEEN(1,COUNTA(Sheet1!A1:A246)))," chuyen khoan")</f>
        <v>TKThe :7810609456523 tai VCB.; TRAN NGOC VIET chuyen khoan</v>
      </c>
    </row>
    <row r="31" ht="45" customHeight="1" spans="1:11" x14ac:dyDescent="0.25">
      <c r="A31" s="46">
        <v>9</v>
      </c>
      <c r="B31" s="47" t="s">
        <v>40</v>
      </c>
      <c r="C31" s="48" t="str">
        <f t="shared" si="2"/>
        <v>03/10/2023</v>
      </c>
      <c r="D31" s="46">
        <f t="shared" si="4"/>
        <v>8647</v>
      </c>
      <c r="E31" s="49"/>
      <c r="F31" s="50">
        <f t="shared" si="5"/>
        <v>10040000</v>
      </c>
      <c r="G31" s="49">
        <f t="shared" si="1"/>
        <v>76126120</v>
      </c>
      <c r="H31" s="51">
        <f>RANDBETWEEN(100,999999999)</f>
        <v>990923472</v>
      </c>
      <c r="I31" s="46">
        <f>RANDBETWEEN(100000000,999999999)</f>
        <v>296067472</v>
      </c>
      <c r="J31" s="46" t="str">
        <f t="shared" si="3"/>
        <v>990</v>
      </c>
      <c r="K31" s="52" t="str">
        <f>_xlfn.CONCAT(INDEX(Sheet1!F1:F4,RANDBETWEEN(1,COUNTA(Sheet1!F1:F4))),RANDBETWEEN(1000000000000,9999999999999)," tai ",INDEX(Sheet1!H1:H7,RANDBETWEEN(1,COUNTA(Sheet1!H1:H7))),"; ",INDEX(Sheet1!A1:A246,RANDBETWEEN(1,COUNTA(Sheet1!A1:A246)))," chuyen khoan")</f>
        <v>IBVCB :4877740946446 tai Sacombank.; VUONG THI QUY chuyen khoan</v>
      </c>
    </row>
    <row r="32" ht="45" customHeight="1" spans="1:11" x14ac:dyDescent="0.25">
      <c r="A32" s="46">
        <v>10</v>
      </c>
      <c r="B32" s="47" t="s">
        <v>41</v>
      </c>
      <c r="C32" s="48" t="str">
        <f t="shared" si="2"/>
        <v>03/10/2023</v>
      </c>
      <c r="D32" s="46">
        <f t="shared" si="4"/>
        <v>6110</v>
      </c>
      <c r="E32" s="49"/>
      <c r="F32" s="50">
        <f t="shared" si="5"/>
        <v>3991000</v>
      </c>
      <c r="G32" s="49">
        <f t="shared" si="1"/>
        <v>80117120</v>
      </c>
      <c r="H32" s="51">
        <f>RANDBETWEEN(100,999999999)</f>
        <v>224627115</v>
      </c>
      <c r="I32" s="46">
        <f>RANDBETWEEN(100000000,999999999)</f>
        <v>849616917</v>
      </c>
      <c r="J32" s="46" t="str">
        <f t="shared" si="3"/>
        <v>512</v>
      </c>
      <c r="K32" s="52" t="str">
        <f>_xlfn.CONCAT(INDEX(Sheet1!F1:F4,RANDBETWEEN(1,COUNTA(Sheet1!F1:F4))),RANDBETWEEN(1000000000000,9999999999999)," tai ",INDEX(Sheet1!H1:H7,RANDBETWEEN(1,COUNTA(Sheet1!H1:H7))),"; ",INDEX(Sheet1!A1:A246,RANDBETWEEN(1,COUNTA(Sheet1!A1:A246)))," chuyen khoan")</f>
        <v>MB-TKThe :4654384270791 tai VCB.; HO DINH GIANG chuyen khoan</v>
      </c>
    </row>
    <row r="33" ht="45" customHeight="1" spans="1:11" x14ac:dyDescent="0.25">
      <c r="A33" s="46">
        <v>11</v>
      </c>
      <c r="B33" s="47" t="s">
        <v>42</v>
      </c>
      <c r="C33" s="48" t="str">
        <f t="shared" si="2"/>
        <v>03/10/2023</v>
      </c>
      <c r="D33" s="46">
        <f t="shared" si="4"/>
        <v>3069</v>
      </c>
      <c r="E33" s="49">
        <f>ROUND(RANDBETWEEN(100000,12000000),-3)</f>
        <v>5022000</v>
      </c>
      <c r="F33" s="50"/>
      <c r="G33" s="49">
        <f t="shared" si="1"/>
        <v>75095120</v>
      </c>
      <c r="H33" s="51">
        <f>RANDBETWEEN(10000000,99999999)</f>
        <v>68804117</v>
      </c>
      <c r="I33" s="46">
        <f>RANDBETWEEN(100000000,999999999)</f>
        <v>958431991</v>
      </c>
      <c r="J33" s="46" t="str">
        <f t="shared" si="3"/>
        <v>512</v>
      </c>
      <c r="K33" s="52" t="str">
        <f>_xlfn.CONCAT(INDEX(Sheet1!F4:F7,RANDBETWEEN(1,COUNTA(Sheet1!F4:F7))),RANDBETWEEN(1000000000000,9999999999999)," tai ",INDEX(Sheet1!H4:H10,RANDBETWEEN(1,COUNTA(Sheet1!H4:H10))),"; NGUYEN THI QUY"," chuyen tien")</f>
        <v>MB-TKThe :2315529764795 tai VCB.; NGUYEN THI QUY chuyen tien</v>
      </c>
    </row>
    <row r="34" ht="45" customHeight="1" spans="1:11" x14ac:dyDescent="0.25">
      <c r="A34" s="46">
        <v>12</v>
      </c>
      <c r="B34" s="47" t="s">
        <v>43</v>
      </c>
      <c r="C34" s="48" t="str">
        <f t="shared" si="2"/>
        <v>03/10/2023</v>
      </c>
      <c r="D34" s="46">
        <f t="shared" si="4"/>
        <v>4534</v>
      </c>
      <c r="E34" s="49"/>
      <c r="F34" s="50">
        <f t="shared" ref="F34:F39" si="6">ROUND(RANDBETWEEN(10000,12000000),-3)</f>
        <v>747000</v>
      </c>
      <c r="G34" s="49">
        <f t="shared" si="1"/>
        <v>75842120</v>
      </c>
      <c r="H34" s="51">
        <f>RANDBETWEEN(100,999999999)</f>
        <v>35349884</v>
      </c>
      <c r="I34" s="56" t="str">
        <f>_xlfn.CONCAT(RANDBETWEEN(1000,9999),CHAR(RANDBETWEEN(65,90)),CHAR(RANDBETWEEN(65,90)),CHAR(RANDBETWEEN(65,90)),CHAR(RANDBETWEEN(65,90)),CHAR(RANDBETWEEN(65,90)),CHAR(RANDBETWEEN(65,90)))</f>
        <v>2520XVVLLL</v>
      </c>
      <c r="J34" s="46" t="str">
        <f t="shared" si="3"/>
        <v>990</v>
      </c>
      <c r="K34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:6186163818167 tai Vietcombank.; NGUYEN DUC MANH chuyen khoan</v>
      </c>
    </row>
    <row r="35" ht="45" customHeight="1" spans="1:11" x14ac:dyDescent="0.25">
      <c r="A35" s="46">
        <v>13</v>
      </c>
      <c r="B35" s="47" t="s">
        <v>44</v>
      </c>
      <c r="C35" s="48" t="str">
        <f t="shared" si="2"/>
        <v>04/10/2023</v>
      </c>
      <c r="D35" s="46">
        <f t="shared" si="4"/>
        <v>8131</v>
      </c>
      <c r="E35" s="49"/>
      <c r="F35" s="50">
        <f t="shared" si="6"/>
        <v>10768000</v>
      </c>
      <c r="G35" s="49">
        <f t="shared" si="1"/>
        <v>86610120</v>
      </c>
      <c r="H35" s="51">
        <f>RANDBETWEEN(100,999)</f>
        <v>853</v>
      </c>
      <c r="I35" s="56" t="str">
        <f>_xlfn.CONCAT(RANDBETWEEN(1000,9999),CHAR(RANDBETWEEN(65,90)),CHAR(RANDBETWEEN(65,90)),CHAR(RANDBETWEEN(65,90)),CHAR(RANDBETWEEN(65,90)),CHAR(RANDBETWEEN(65,90)),CHAR(RANDBETWEEN(65,90)))</f>
        <v>5791VSEDEA</v>
      </c>
      <c r="J35" s="46" t="str">
        <f t="shared" si="3"/>
        <v>512</v>
      </c>
      <c r="K35" s="52" t="s">
        <v>45</v>
      </c>
    </row>
    <row r="36" ht="45" customHeight="1" spans="1:11" x14ac:dyDescent="0.25">
      <c r="A36" s="46">
        <v>14</v>
      </c>
      <c r="B36" s="47" t="s">
        <v>46</v>
      </c>
      <c r="C36" s="48" t="str">
        <f t="shared" si="2"/>
        <v>04/10/2023</v>
      </c>
      <c r="D36" s="46">
        <f t="shared" si="4"/>
        <v>3844</v>
      </c>
      <c r="E36" s="49">
        <f>ROUND(RANDBETWEEN(100000,12000000),-3)</f>
        <v>4173000</v>
      </c>
      <c r="F36" s="50"/>
      <c r="G36" s="49">
        <f t="shared" si="1"/>
        <v>82437120</v>
      </c>
      <c r="H36" s="51">
        <f>RANDBETWEEN(100,999999999)</f>
        <v>609977106</v>
      </c>
      <c r="I36" s="56" t="str">
        <f>_xlfn.CONCAT(RANDBETWEEN(1000,9999),CHAR(RANDBETWEEN(65,90)),CHAR(RANDBETWEEN(65,90)),CHAR(RANDBETWEEN(65,90)),CHAR(RANDBETWEEN(65,90)),CHAR(RANDBETWEEN(65,90)),CHAR(RANDBETWEEN(65,90)))</f>
        <v>7422BRTXXQ</v>
      </c>
      <c r="J36" s="46" t="str">
        <f t="shared" si="3"/>
        <v>512</v>
      </c>
      <c r="K36" s="52" t="str">
        <f>_xlfn.CONCAT(INDEX(Sheet1!F1:F4,RANDBETWEEN(1,COUNTA(Sheet1!F1:F4))),RANDBETWEEN(1000000000000,9999999999999)," tai ",INDEX(Sheet1!H1:H7,RANDBETWEEN(1,COUNTA(Sheet1!H1:H7))),"; ND NGUYEN THI QUY"," chuyen tien")</f>
        <v>TKThe :7241343444115 tai TCB.; ND NGUYEN THI QUY chuyen tien</v>
      </c>
    </row>
    <row r="37" ht="45" customHeight="1" spans="1:11" x14ac:dyDescent="0.25">
      <c r="A37" s="46">
        <v>15</v>
      </c>
      <c r="B37" s="47" t="s">
        <v>47</v>
      </c>
      <c r="C37" s="48" t="str">
        <f t="shared" si="2"/>
        <v>04/10/2023</v>
      </c>
      <c r="D37" s="46">
        <f t="shared" si="4"/>
        <v>1529</v>
      </c>
      <c r="E37" s="49"/>
      <c r="F37" s="50">
        <f t="shared" si="6"/>
        <v>1877000</v>
      </c>
      <c r="G37" s="49">
        <f t="shared" si="1"/>
        <v>84314120</v>
      </c>
      <c r="H37" s="51">
        <f>RANDBETWEEN(100000,999999)</f>
        <v>842468</v>
      </c>
      <c r="I37" s="56" t="str">
        <f>_xlfn.CONCAT(RANDBETWEEN(1000,9999),CHAR(RANDBETWEEN(65,90)),CHAR(RANDBETWEEN(65,90)),CHAR(RANDBETWEEN(65,90)),CHAR(RANDBETWEEN(65,90)),CHAR(RANDBETWEEN(65,90)),CHAR(RANDBETWEEN(65,90)))</f>
        <v>9436MOGCPQ</v>
      </c>
      <c r="J37" s="46" t="str">
        <f t="shared" si="3"/>
        <v>990</v>
      </c>
      <c r="K37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:9384023566140 tai Agribank.; NGUYEN VIET HOANG chuyen khoan</v>
      </c>
    </row>
    <row r="38" ht="45" customHeight="1" spans="1:11" x14ac:dyDescent="0.25">
      <c r="A38" s="46">
        <v>16</v>
      </c>
      <c r="B38" s="47" t="s">
        <v>48</v>
      </c>
      <c r="C38" s="48" t="str">
        <f t="shared" si="2"/>
        <v>05/10/2023</v>
      </c>
      <c r="D38" s="46">
        <f t="shared" si="4"/>
        <v>7072</v>
      </c>
      <c r="E38" s="49"/>
      <c r="F38" s="50">
        <f t="shared" si="6"/>
        <v>7114000</v>
      </c>
      <c r="G38" s="49">
        <f t="shared" si="1"/>
        <v>91428120</v>
      </c>
      <c r="H38" s="51">
        <f>RANDBETWEEN(100,999999999)</f>
        <v>935036802</v>
      </c>
      <c r="I38" s="54" t="str">
        <f>_xlfn.CONCAT(RANDBETWEEN(100,999),CHAR(RANDBETWEEN(65,90)),CHAR(RANDBETWEEN(65,90)),CHAR(RANDBETWEEN(65,90)),CHAR(RANDBETWEEN(65,90)),CHAR(RANDBETWEEN(65,90)),RANDBETWEEN(1,9))</f>
        <v>527FNVVI3</v>
      </c>
      <c r="J38" s="46" t="str">
        <f t="shared" si="3"/>
        <v>512</v>
      </c>
      <c r="K38" s="52" t="str">
        <f>_xlfn.CONCAT("REM               Tfr A/c: ",RANDBETWEEN(10000000000000,99999999999999)," ",INDEX(Sheet1!A1:A74,RANDBETWEEN(1,COUNTA(Sheet1!A1:A74)))," chuyen tien")</f>
        <v>REM               Tfr A/c: 44844905025953 VU THI KIM NHUNG chuyen tien</v>
      </c>
    </row>
    <row r="39" ht="45" customHeight="1" spans="1:11" x14ac:dyDescent="0.25">
      <c r="A39" s="46">
        <v>17</v>
      </c>
      <c r="B39" s="47" t="s">
        <v>49</v>
      </c>
      <c r="C39" s="48" t="str">
        <f t="shared" si="2"/>
        <v>05/10/2023</v>
      </c>
      <c r="D39" s="46">
        <f t="shared" si="4"/>
        <v>6866</v>
      </c>
      <c r="E39" s="49"/>
      <c r="F39" s="50">
        <f>ROUND(RANDBETWEEN(10000,1200000),-3)</f>
        <v>648000</v>
      </c>
      <c r="G39" s="49">
        <f t="shared" si="1"/>
        <v>92076120</v>
      </c>
      <c r="H39" s="51">
        <f>RANDBETWEEN(100,999999999)</f>
        <v>624721157</v>
      </c>
      <c r="I39" s="54" t="str">
        <f>_xlfn.CONCAT(RANDBETWEEN(100,999),CHAR(RANDBETWEEN(65,90)),CHAR(RANDBETWEEN(65,90)),CHAR(RANDBETWEEN(65,90)),CHAR(RANDBETWEEN(65,90)),CHAR(RANDBETWEEN(65,90)),RANDBETWEEN(1,9))</f>
        <v>549KNMCH8</v>
      </c>
      <c r="J39" s="46" t="str">
        <f t="shared" si="3"/>
        <v>512</v>
      </c>
      <c r="K39" s="52" t="str">
        <f>_xlfn.CONCAT("REM               Tfr A/c: ",RANDBETWEEN(10000000000000,99999999999999)," ",INDEX(Sheet1!A1:A74,RANDBETWEEN(1,COUNTA(Sheet1!A1:A74)))," chuyen tien")</f>
        <v>REM               Tfr A/c: 99885823796461 PHAM VAN HUY chuyen tien</v>
      </c>
    </row>
    <row r="40" ht="45" customHeight="1" spans="1:11" x14ac:dyDescent="0.25">
      <c r="A40" s="46">
        <v>18</v>
      </c>
      <c r="B40" s="47" t="s">
        <v>50</v>
      </c>
      <c r="C40" s="48" t="str">
        <f t="shared" si="2"/>
        <v>05/10/2023</v>
      </c>
      <c r="D40" s="46">
        <f t="shared" si="4"/>
        <v>8220</v>
      </c>
      <c r="E40" s="49">
        <f>ROUND(RANDBETWEEN(100000,12000000),-3)</f>
        <v>2105000</v>
      </c>
      <c r="F40" s="50"/>
      <c r="G40" s="49">
        <f t="shared" si="1"/>
        <v>89971120</v>
      </c>
      <c r="H40" s="51">
        <f>RANDBETWEEN(100,999999999)</f>
        <v>177151579</v>
      </c>
      <c r="I40" s="46">
        <f>RANDBETWEEN(100000000,999999999)</f>
        <v>564313321</v>
      </c>
      <c r="J40" s="46" t="str">
        <f t="shared" si="3"/>
        <v>512</v>
      </c>
      <c r="K40" s="52" t="str">
        <f>_xlfn.CONCAT(INDEX(Sheet1!F1:F4,RANDBETWEEN(1,COUNTA(Sheet1!F1:F4))),RANDBETWEEN(1000000000000,9999999999999)," tai ",INDEX(Sheet1!H1:H7,RANDBETWEEN(1,COUNTA(Sheet1!H1:H7))),"; ND NGUYEN THI QUY"," chuyen tien")</f>
        <v>MBVCB :9073796820698 tai Agribank.; ND NGUYEN THI QUY chuyen tien</v>
      </c>
    </row>
    <row r="41" ht="45" customHeight="1" spans="1:11" x14ac:dyDescent="0.25">
      <c r="A41" s="46">
        <v>19</v>
      </c>
      <c r="B41" s="47" t="s">
        <v>51</v>
      </c>
      <c r="C41" s="48" t="str">
        <f t="shared" si="2"/>
        <v>05/10/2023</v>
      </c>
      <c r="D41" s="46">
        <f t="shared" si="4"/>
        <v>7688</v>
      </c>
      <c r="E41" s="49"/>
      <c r="F41" s="50">
        <f>ROUND(RANDBETWEEN(10000,1200000),-3)</f>
        <v>460000</v>
      </c>
      <c r="G41" s="49">
        <f t="shared" si="1"/>
        <v>90431120</v>
      </c>
      <c r="H41" s="51">
        <f>RANDBETWEEN(100,999999999)</f>
        <v>353268770</v>
      </c>
      <c r="I41" s="54" t="str">
        <f>_xlfn.CONCAT(CHAR(RANDBETWEEN(65,90)),CHAR(RANDBETWEEN(65,90)),RANDBETWEEN(100000,999999))</f>
        <v>BR791023</v>
      </c>
      <c r="J41" s="46" t="str">
        <f t="shared" si="3"/>
        <v>990</v>
      </c>
      <c r="K41" s="52" t="str">
        <f>_xlfn.CONCAT("REM               Tfr A/c: ",RANDBETWEEN(10000000000000,99999999999999)," ",INDEX(Sheet1!A1:A74,RANDBETWEEN(1,COUNTA(Sheet1!A1:A74)))," chuyen tien")</f>
        <v>REM               Tfr A/c: 57464125576884 DIEU THU HIEN chuyen tien</v>
      </c>
    </row>
    <row r="42" ht="45" customHeight="1" spans="1:11" x14ac:dyDescent="0.25">
      <c r="A42" s="46">
        <v>20</v>
      </c>
      <c r="B42" s="47" t="s">
        <v>52</v>
      </c>
      <c r="C42" s="48" t="str">
        <f t="shared" si="2"/>
        <v>05/10/2023</v>
      </c>
      <c r="D42" s="46">
        <f t="shared" si="4"/>
        <v>4126</v>
      </c>
      <c r="E42" s="49">
        <f>ROUND(RANDBETWEEN(100000,12000000),-3)</f>
        <v>3738000</v>
      </c>
      <c r="F42" s="50"/>
      <c r="G42" s="49">
        <f t="shared" si="1"/>
        <v>86693120</v>
      </c>
      <c r="H42" s="51">
        <f>RANDBETWEEN(1000,9999)</f>
        <v>8325</v>
      </c>
      <c r="I42" s="54" t="str">
        <f>_xlfn.CONCAT(CHAR(RANDBETWEEN(65,90)),CHAR(RANDBETWEEN(65,90)),RANDBETWEEN(100000,999999))</f>
        <v>BM125003</v>
      </c>
      <c r="J42" s="46" t="str">
        <f t="shared" si="3"/>
        <v>512</v>
      </c>
      <c r="K42" s="52" t="str">
        <f>_xlfn.CONCAT(INDEX(Sheet1!F1:F4,RANDBETWEEN(1,COUNTA(Sheet1!F1:F4))),RANDBETWEEN(1000000000000,9999999999999)," tai ",INDEX(Sheet1!H1:H7,RANDBETWEEN(1,COUNTA(Sheet1!H1:H7))),"; ND NGUYEN THI QUY"," chuyen tien")</f>
        <v>TKThe :3178457122993 tai TCB.; ND NGUYEN THI QUY chuyen tien</v>
      </c>
    </row>
    <row r="43" ht="61" customHeight="1" spans="1:11" x14ac:dyDescent="0.25">
      <c r="A43" s="57" t="s">
        <v>53</v>
      </c>
      <c r="B43" s="57"/>
      <c r="C43" s="57"/>
      <c r="D43" s="57"/>
      <c r="E43" s="57"/>
      <c r="F43" s="57"/>
      <c r="G43" s="57"/>
      <c r="H43" s="57"/>
      <c r="I43" s="58" t="s">
        <v>54</v>
      </c>
      <c r="J43" s="58"/>
      <c r="K43" s="58"/>
    </row>
    <row r="44" ht="45" customHeight="1" spans="1:11" x14ac:dyDescent="0.25">
      <c r="A44" s="46">
        <v>21</v>
      </c>
      <c r="B44" s="47" t="s">
        <v>55</v>
      </c>
      <c r="C44" s="48" t="str">
        <f t="shared" ref="C44:C55" si="7">LEFT(B44,FIND(" ",B44)-1)</f>
        <v>06/10/2023</v>
      </c>
      <c r="D44" s="46">
        <f t="shared" ref="D44:D55" si="8">RANDBETWEEN(1000,9999)</f>
        <v>6693</v>
      </c>
      <c r="E44" s="49"/>
      <c r="F44" s="50">
        <f t="shared" ref="F44:F48" si="9">ROUND(RANDBETWEEN(100000,1200000),-3)</f>
        <v>311000</v>
      </c>
      <c r="G44" s="49">
        <f>G42-E44+F44</f>
        <v>87004120</v>
      </c>
      <c r="H44" s="51">
        <f t="shared" ref="H44:H55" si="10">RANDBETWEEN(100,999999999)</f>
        <v>882325132</v>
      </c>
      <c r="I44" s="56" t="str">
        <f>_xlfn.CONCAT(RANDBETWEEN(1000,9999),CHAR(RANDBETWEEN(65,90)),CHAR(RANDBETWEEN(65,90)),CHAR(RANDBETWEEN(65,90)),CHAR(RANDBETWEEN(65,90)),CHAR(RANDBETWEEN(65,90)),CHAR(RANDBETWEEN(65,90)))</f>
        <v>4400VRBMMS</v>
      </c>
      <c r="J44" s="46" t="str">
        <f t="shared" ref="J44:J54" si="11">CHOOSE(RANDBETWEEN(1,2),"990","512")</f>
        <v>512</v>
      </c>
      <c r="K44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:3334341678349 tai TCB.; NGUYEN DUC HAI chuyen khoan</v>
      </c>
    </row>
    <row r="45" ht="45" customHeight="1" spans="1:11" x14ac:dyDescent="0.25">
      <c r="A45" s="46">
        <v>22</v>
      </c>
      <c r="B45" s="47" t="s">
        <v>56</v>
      </c>
      <c r="C45" s="48" t="str">
        <f t="shared" si="7"/>
        <v>06/10/2023</v>
      </c>
      <c r="D45" s="46">
        <f t="shared" si="8"/>
        <v>4445</v>
      </c>
      <c r="E45" s="49"/>
      <c r="F45" s="50">
        <f t="shared" si="9"/>
        <v>825000</v>
      </c>
      <c r="G45" s="49">
        <f t="shared" ref="G45:G51" si="12">G44-E45+F45</f>
        <v>87829120</v>
      </c>
      <c r="H45" s="51">
        <f t="shared" si="10"/>
        <v>363051351</v>
      </c>
      <c r="I45" s="56" t="str">
        <f>_xlfn.CONCAT(RANDBETWEEN(1000,9999),CHAR(RANDBETWEEN(65,90)),CHAR(RANDBETWEEN(65,90)),CHAR(RANDBETWEEN(65,90)),CHAR(RANDBETWEEN(65,90)),CHAR(RANDBETWEEN(65,90)),CHAR(RANDBETWEEN(65,90)))</f>
        <v>9490LSPLYA</v>
      </c>
      <c r="J45" s="46" t="str">
        <f t="shared" si="11"/>
        <v>512</v>
      </c>
      <c r="K45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:6585038666426 tai VPBank.; CAO THANH LUONG chuyen khoan</v>
      </c>
    </row>
    <row r="46" ht="45" customHeight="1" spans="1:11" x14ac:dyDescent="0.25">
      <c r="A46" s="46">
        <v>23</v>
      </c>
      <c r="B46" s="47" t="s">
        <v>57</v>
      </c>
      <c r="C46" s="48" t="str">
        <f t="shared" si="7"/>
        <v>07/10/2023</v>
      </c>
      <c r="D46" s="46">
        <f t="shared" si="8"/>
        <v>4299</v>
      </c>
      <c r="E46" s="49"/>
      <c r="F46" s="50">
        <f t="shared" si="9"/>
        <v>1075000</v>
      </c>
      <c r="G46" s="49">
        <f t="shared" si="12"/>
        <v>88904120</v>
      </c>
      <c r="H46" s="51">
        <f t="shared" si="10"/>
        <v>825978480</v>
      </c>
      <c r="I46" s="54" t="str">
        <f>_xlfn.CONCAT(RANDBETWEEN(100,999),CHAR(RANDBETWEEN(65,90)),CHAR(RANDBETWEEN(65,90)),CHAR(RANDBETWEEN(65,90)),CHAR(RANDBETWEEN(65,90)),CHAR(RANDBETWEEN(65,90)),RANDBETWEEN(1,9))</f>
        <v>320IPFJP5</v>
      </c>
      <c r="J46" s="46" t="str">
        <f t="shared" si="11"/>
        <v>990</v>
      </c>
      <c r="K46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:4914735835188 tai VPBank.; NGUYEN TRONG LINH chuyen khoan</v>
      </c>
    </row>
    <row r="47" ht="45" customHeight="1" spans="1:11" x14ac:dyDescent="0.25">
      <c r="A47" s="46">
        <v>24</v>
      </c>
      <c r="B47" s="47" t="s">
        <v>58</v>
      </c>
      <c r="C47" s="48" t="str">
        <f t="shared" si="7"/>
        <v>07/10/2023</v>
      </c>
      <c r="D47" s="46">
        <f t="shared" si="8"/>
        <v>9676</v>
      </c>
      <c r="E47" s="49"/>
      <c r="F47" s="50">
        <f t="shared" si="9"/>
        <v>519000</v>
      </c>
      <c r="G47" s="49">
        <f t="shared" si="12"/>
        <v>89423120</v>
      </c>
      <c r="H47" s="51">
        <f t="shared" si="10"/>
        <v>537364616</v>
      </c>
      <c r="I47" s="54" t="str">
        <f>_xlfn.CONCAT(RANDBETWEEN(100,999),CHAR(RANDBETWEEN(65,90)),CHAR(RANDBETWEEN(65,90)),CHAR(RANDBETWEEN(65,90)),CHAR(RANDBETWEEN(65,90)),CHAR(RANDBETWEEN(65,90)),RANDBETWEEN(1,9))</f>
        <v>855RKKTD4</v>
      </c>
      <c r="J47" s="46" t="str">
        <f t="shared" si="11"/>
        <v>990</v>
      </c>
      <c r="K47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:6705755411506 tai TCB.; TRAN VAN TU chuyen khoan</v>
      </c>
    </row>
    <row r="48" ht="45" customHeight="1" spans="1:11" x14ac:dyDescent="0.25">
      <c r="A48" s="46">
        <v>25</v>
      </c>
      <c r="B48" s="47" t="s">
        <v>59</v>
      </c>
      <c r="C48" s="48" t="str">
        <f t="shared" si="7"/>
        <v>07/10/2023</v>
      </c>
      <c r="D48" s="46">
        <f t="shared" si="8"/>
        <v>2185</v>
      </c>
      <c r="E48" s="49"/>
      <c r="F48" s="50">
        <f t="shared" si="9"/>
        <v>757000</v>
      </c>
      <c r="G48" s="49">
        <f t="shared" si="12"/>
        <v>90180120</v>
      </c>
      <c r="H48" s="51">
        <f t="shared" si="10"/>
        <v>830236821</v>
      </c>
      <c r="I48" s="54" t="str">
        <f>_xlfn.CONCAT(CHAR(RANDBETWEEN(65,90)),CHAR(RANDBETWEEN(65,90)),RANDBETWEEN(100000,999999))</f>
        <v>GS967725</v>
      </c>
      <c r="J48" s="46" t="str">
        <f t="shared" si="11"/>
        <v>512</v>
      </c>
      <c r="K48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:9930651306007 tai Agribank.; DINH VAN KIEN chuyen khoan</v>
      </c>
    </row>
    <row r="49" ht="35" customHeight="1" spans="1:11" x14ac:dyDescent="0.25">
      <c r="A49" s="46">
        <v>26</v>
      </c>
      <c r="B49" s="47" t="s">
        <v>60</v>
      </c>
      <c r="C49" s="48" t="str">
        <f t="shared" si="7"/>
        <v>07/10/2023</v>
      </c>
      <c r="D49" s="46">
        <f t="shared" si="8"/>
        <v>8532</v>
      </c>
      <c r="E49" s="49">
        <f>ROUND(RANDBETWEEN(100000,12000000),-3)</f>
        <v>6150000</v>
      </c>
      <c r="F49" s="50"/>
      <c r="G49" s="49">
        <f t="shared" si="12"/>
        <v>84030120</v>
      </c>
      <c r="H49" s="51">
        <f t="shared" si="10"/>
        <v>269583893</v>
      </c>
      <c r="I49" s="46">
        <f>RANDBETWEEN(100000000,999999999)</f>
        <v>385187534</v>
      </c>
      <c r="J49" s="46" t="str">
        <f t="shared" si="11"/>
        <v>990</v>
      </c>
      <c r="K49" s="52" t="s">
        <v>61</v>
      </c>
    </row>
    <row r="50" ht="45" customHeight="1" spans="1:11" x14ac:dyDescent="0.25">
      <c r="A50" s="46">
        <v>27</v>
      </c>
      <c r="B50" s="47" t="s">
        <v>62</v>
      </c>
      <c r="C50" s="48" t="str">
        <f t="shared" si="7"/>
        <v>07/10/2023</v>
      </c>
      <c r="D50" s="46">
        <f t="shared" si="8"/>
        <v>2773</v>
      </c>
      <c r="E50" s="49"/>
      <c r="F50" s="50">
        <f>ROUND(RANDBETWEEN(10000,1200000),-3)</f>
        <v>532000</v>
      </c>
      <c r="G50" s="49">
        <f t="shared" si="12"/>
        <v>84562120</v>
      </c>
      <c r="H50" s="51">
        <f t="shared" si="10"/>
        <v>949875321</v>
      </c>
      <c r="I50" s="46">
        <f>RANDBETWEEN(100000000,999999999)</f>
        <v>361419398</v>
      </c>
      <c r="J50" s="46" t="str">
        <f t="shared" si="11"/>
        <v>512</v>
      </c>
      <c r="K50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TKThe :4528835540441 tai Vietcombank.; NINH VAN HIEP chuyen khoan</v>
      </c>
    </row>
    <row r="51" ht="45" customHeight="1" spans="1:11" x14ac:dyDescent="0.25">
      <c r="A51" s="46">
        <v>28</v>
      </c>
      <c r="B51" s="47" t="s">
        <v>63</v>
      </c>
      <c r="C51" s="48" t="str">
        <f t="shared" si="7"/>
        <v>08/10/2023</v>
      </c>
      <c r="D51" s="46">
        <f t="shared" si="8"/>
        <v>1524</v>
      </c>
      <c r="E51" s="49">
        <f>ROUND(RANDBETWEEN(100000,12000000),-3)</f>
        <v>9276000</v>
      </c>
      <c r="F51" s="50"/>
      <c r="G51" s="49">
        <f t="shared" si="12"/>
        <v>75286120</v>
      </c>
      <c r="H51" s="51">
        <f t="shared" si="10"/>
        <v>501129253</v>
      </c>
      <c r="I51" s="56" t="str">
        <f t="shared" ref="I51:I56" si="13">_xlfn.CONCAT(RANDBETWEEN(1000,9999),CHAR(RANDBETWEEN(65,90)),CHAR(RANDBETWEEN(65,90)),CHAR(RANDBETWEEN(65,90)),CHAR(RANDBETWEEN(65,90)),CHAR(RANDBETWEEN(65,90)),CHAR(RANDBETWEEN(65,90)))</f>
        <v>3983ERHHMM</v>
      </c>
      <c r="J51" s="46" t="str">
        <f t="shared" si="11"/>
        <v>990</v>
      </c>
      <c r="K51" s="52" t="str">
        <f>_xlfn.CONCAT(INDEX(Sheet1!F1:F4,RANDBETWEEN(1,COUNTA(Sheet1!F1:F4))),RANDBETWEEN(1000000000000,9999999999999)," tai ",INDEX(Sheet1!H1:H7,RANDBETWEEN(1,COUNTA(Sheet1!H1:H7))),"; ND NGUYEN THI QUY"," chuyen tien")</f>
        <v>MBVCB :5220602258524 tai VCB.; ND NGUYEN THI QUY chuyen tien</v>
      </c>
    </row>
    <row r="52" ht="45" customHeight="1" spans="1:11" x14ac:dyDescent="0.25">
      <c r="A52" s="46">
        <v>29</v>
      </c>
      <c r="B52" s="47" t="s">
        <v>64</v>
      </c>
      <c r="C52" s="48" t="str">
        <f t="shared" si="7"/>
        <v>08/10/2023</v>
      </c>
      <c r="D52" s="46">
        <f t="shared" si="8"/>
        <v>8773</v>
      </c>
      <c r="E52" s="49"/>
      <c r="F52" s="50">
        <f>ROUND(RANDBETWEEN(10000,1200000),-3)</f>
        <v>1127000</v>
      </c>
      <c r="G52" s="49">
        <f t="shared" ref="G51:G89" si="14">G51-E52+F52</f>
        <v>76413120</v>
      </c>
      <c r="H52" s="51">
        <f t="shared" si="10"/>
        <v>21981076</v>
      </c>
      <c r="I52" s="56" t="str">
        <f t="shared" si="13"/>
        <v>3290DENZJT</v>
      </c>
      <c r="J52" s="46" t="str">
        <f t="shared" si="11"/>
        <v>990</v>
      </c>
      <c r="K52" s="52" t="str">
        <f>_xlfn.CONCAT(INDEX(Sheet1!F1:F4,RANDBETWEEN(1,COUNTA(Sheet1!F1:F4))),RANDBETWEEN(1000000000000,9999999999999)," tai ",INDEX(Sheet1!H1:H7,RANDBETWEEN(1,COUNTA(Sheet1!H1:H7))),"; ",INDEX(Sheet1!A1:A234,RANDBETWEEN(1,COUNTA(Sheet1!A1:A234)))," chuyen khoan")</f>
        <v>TKThe :9608835662971 tai VCB.; NGUYEN KHANH VY chuyen khoan</v>
      </c>
    </row>
    <row r="53" ht="35" customHeight="1" spans="1:11" x14ac:dyDescent="0.25">
      <c r="A53" s="46">
        <v>30</v>
      </c>
      <c r="B53" s="47" t="s">
        <v>65</v>
      </c>
      <c r="C53" s="48" t="str">
        <f t="shared" si="7"/>
        <v>08/10/2023</v>
      </c>
      <c r="D53" s="46">
        <f t="shared" si="8"/>
        <v>2612</v>
      </c>
      <c r="E53" s="49"/>
      <c r="F53" s="50">
        <f t="shared" ref="F53:F55" si="15">ROUND(RANDBETWEEN(100000,1200000),-3)</f>
        <v>865000</v>
      </c>
      <c r="G53" s="49">
        <f t="shared" si="14"/>
        <v>77278120</v>
      </c>
      <c r="H53" s="51">
        <f t="shared" si="10"/>
        <v>901475405</v>
      </c>
      <c r="I53" s="56" t="str">
        <f t="shared" si="13"/>
        <v>9955LNLYLI</v>
      </c>
      <c r="J53" s="46" t="str">
        <f t="shared" si="11"/>
        <v>512</v>
      </c>
      <c r="K53" s="52" t="str">
        <f>_xlfn.CONCAT(RANDBETWEEN(100000,999999),"-QR - ",INDEX(Sheet1!A1:A74,RANDBETWEEN(1,COUNTA(Sheet1!A1:A74)))," Chuyen tien")</f>
        <v>885998-QR - DUONG HUNG ANH Chuyen tien</v>
      </c>
    </row>
    <row r="54" ht="35" customHeight="1" spans="1:11" x14ac:dyDescent="0.25">
      <c r="A54" s="46">
        <v>31</v>
      </c>
      <c r="B54" s="47" t="s">
        <v>66</v>
      </c>
      <c r="C54" s="48" t="str">
        <f t="shared" si="7"/>
        <v>08/10/2023</v>
      </c>
      <c r="D54" s="46">
        <f t="shared" si="8"/>
        <v>5996</v>
      </c>
      <c r="E54" s="49"/>
      <c r="F54" s="50">
        <f t="shared" si="15"/>
        <v>102000</v>
      </c>
      <c r="G54" s="49">
        <f t="shared" si="14"/>
        <v>77380120</v>
      </c>
      <c r="H54" s="51">
        <f t="shared" si="10"/>
        <v>994468289</v>
      </c>
      <c r="I54" s="56" t="str">
        <f t="shared" si="13"/>
        <v>3663VWUUSX</v>
      </c>
      <c r="J54" s="46" t="str">
        <f t="shared" si="11"/>
        <v>990</v>
      </c>
      <c r="K54" s="52" t="str">
        <f>_xlfn.CONCAT(RANDBETWEEN(100000,999999),"-QR - ",INDEX(Sheet1!A1:A74,RANDBETWEEN(1,COUNTA(Sheet1!A1:A74)))," Chuyen tien")</f>
        <v>220117-QR - LE VU TUAN KIET Chuyen tien</v>
      </c>
    </row>
    <row r="55" ht="35" customHeight="1" spans="1:11" x14ac:dyDescent="0.25">
      <c r="A55" s="46">
        <v>32</v>
      </c>
      <c r="B55" s="47" t="s">
        <v>67</v>
      </c>
      <c r="C55" s="48" t="str">
        <f t="shared" si="7"/>
        <v>09/10/2023</v>
      </c>
      <c r="D55" s="46">
        <f t="shared" si="8"/>
        <v>4265</v>
      </c>
      <c r="E55" s="49"/>
      <c r="F55" s="50">
        <f t="shared" si="15"/>
        <v>719000</v>
      </c>
      <c r="G55" s="49">
        <f t="shared" si="14"/>
        <v>78099120</v>
      </c>
      <c r="H55" s="51">
        <f t="shared" si="10"/>
        <v>812065830</v>
      </c>
      <c r="I55" s="56" t="str">
        <f t="shared" si="13"/>
        <v>2444KZQEWE</v>
      </c>
      <c r="J55" s="46" t="str">
        <f t="shared" ref="J55:J64" si="16">CHOOSE(RANDBETWEEN(1,2),"990","512")</f>
        <v>512</v>
      </c>
      <c r="K55" s="52" t="str">
        <f>_xlfn.CONCAT(RANDBETWEEN(100000,999999),"-QR - ",INDEX(Sheet1!A1:A74,RANDBETWEEN(1,COUNTA(Sheet1!A1:A74)))," Chuyen tien")</f>
        <v>669170-QR - HOANG VAN QUAN Chuyen tien</v>
      </c>
    </row>
    <row r="56" ht="45" customHeight="1" spans="1:12" s="1" customFormat="1" x14ac:dyDescent="0.25">
      <c r="A56" s="46">
        <v>33</v>
      </c>
      <c r="B56" s="47" t="s">
        <v>68</v>
      </c>
      <c r="C56" s="48" t="str">
        <f t="shared" ref="C56:C89" si="17">LEFT(B56,FIND(" ",B56)-1)</f>
        <v>09/10/2023</v>
      </c>
      <c r="D56" s="46">
        <f t="shared" ref="D56:D65" si="18">RANDBETWEEN(1000,9999)</f>
        <v>5160</v>
      </c>
      <c r="E56" s="49">
        <f>ROUND(RANDBETWEEN(100000,12000000),-3)</f>
        <v>6638000</v>
      </c>
      <c r="F56" s="59"/>
      <c r="G56" s="49">
        <f t="shared" si="14"/>
        <v>71461120</v>
      </c>
      <c r="H56" s="51">
        <f>RANDBETWEEN(10000,99999)</f>
        <v>43331</v>
      </c>
      <c r="I56" s="56" t="str">
        <f t="shared" si="13"/>
        <v>5573NETLVZ</v>
      </c>
      <c r="J56" s="46" t="str">
        <f t="shared" si="16"/>
        <v>990</v>
      </c>
      <c r="K56" s="60" t="str">
        <f>_xlfn.CONCAT(INDEX(Sheet1!F1:F4,RANDBETWEEN(1,COUNTA(Sheet1!F1:F4))),RANDBETWEEN(1000000000000,9999999999999)," tai ",INDEX(Sheet1!H1:H7,RANDBETWEEN(1,COUNTA(Sheet1!H1:H7))),"; ND NGUYEN THI QUY"," chuyen tien")</f>
        <v>TKThe :4114653286998 tai Vietcombank.; ND NGUYEN THI QUY chuyen tien</v>
      </c>
      <c r="L56" s="27"/>
    </row>
    <row r="57" ht="35" customHeight="1" spans="1:12" s="1" customFormat="1" x14ac:dyDescent="0.25">
      <c r="A57" s="46">
        <v>34</v>
      </c>
      <c r="B57" s="47" t="s">
        <v>69</v>
      </c>
      <c r="C57" s="48" t="str">
        <f t="shared" si="17"/>
        <v>09/10/2023</v>
      </c>
      <c r="D57" s="46">
        <f t="shared" si="18"/>
        <v>4501</v>
      </c>
      <c r="E57" s="61"/>
      <c r="F57" s="62">
        <f>ROUND(RANDBETWEEN(10000,1200000),-3)</f>
        <v>693000</v>
      </c>
      <c r="G57" s="49">
        <f t="shared" si="14"/>
        <v>72154120</v>
      </c>
      <c r="H57" s="51">
        <f>RANDBETWEEN(10000,99999)</f>
        <v>70010</v>
      </c>
      <c r="I57" s="54" t="str">
        <f>_xlfn.CONCAT(CHAR(RANDBETWEEN(65,90)),CHAR(RANDBETWEEN(65,90)),RANDBETWEEN(100000,999999))</f>
        <v>XG791802</v>
      </c>
      <c r="J57" s="46" t="str">
        <f t="shared" si="16"/>
        <v>990</v>
      </c>
      <c r="K57" s="60" t="str">
        <f>_xlfn.CONCAT(RANDBETWEEN(100000,999999),"-QR - ",INDEX(Sheet1!A1:A74,RANDBETWEEN(1,COUNTA(Sheet1!A1:A74)))," Chuyen tien")</f>
        <v>953180-QR - DAO DUC HUNG Chuyen tien</v>
      </c>
      <c r="L57" s="63"/>
    </row>
    <row r="58" ht="45" customHeight="1" spans="1:12" s="1" customFormat="1" x14ac:dyDescent="0.25">
      <c r="A58" s="46">
        <v>35</v>
      </c>
      <c r="B58" s="47" t="s">
        <v>70</v>
      </c>
      <c r="C58" s="48" t="str">
        <f t="shared" si="17"/>
        <v>09/10/2023</v>
      </c>
      <c r="D58" s="46">
        <f t="shared" si="18"/>
        <v>4956</v>
      </c>
      <c r="E58" s="49">
        <f>ROUND(RANDBETWEEN(100000,12000000),-3)</f>
        <v>4678000</v>
      </c>
      <c r="F58" s="59"/>
      <c r="G58" s="49">
        <f t="shared" si="14"/>
        <v>67476120</v>
      </c>
      <c r="H58" s="51">
        <f>RANDBETWEEN(10000,99999)</f>
        <v>51131</v>
      </c>
      <c r="I58" s="56" t="str">
        <f>_xlfn.CONCAT(RANDBETWEEN(1000,9999),CHAR(RANDBETWEEN(65,90)),CHAR(RANDBETWEEN(65,90)),CHAR(RANDBETWEEN(65,90)),CHAR(RANDBETWEEN(65,90)),CHAR(RANDBETWEEN(65,90)),CHAR(RANDBETWEEN(65,90)))</f>
        <v>1739QSQUZP</v>
      </c>
      <c r="J58" s="46" t="str">
        <f t="shared" si="16"/>
        <v>512</v>
      </c>
      <c r="K58" s="60" t="str">
        <f>_xlfn.CONCAT(INDEX(Sheet1!F1:F4,RANDBETWEEN(1,COUNTA(Sheet1!F1:F4))),RANDBETWEEN(1000000000000,9999999999999)," tai ",INDEX(Sheet1!H1:H7,RANDBETWEEN(1,COUNTA(Sheet1!H1:H7))),"; ND NGUYEN THI QUY"," chuyen tien")</f>
        <v>MB-TKThe :9985184846838 tai Vietcombank.; ND NGUYEN THI QUY chuyen tien</v>
      </c>
      <c r="L58" s="63"/>
    </row>
    <row r="59" ht="45" customHeight="1" spans="1:11" s="1" customFormat="1" x14ac:dyDescent="0.25">
      <c r="A59" s="46">
        <v>36</v>
      </c>
      <c r="B59" s="47" t="s">
        <v>71</v>
      </c>
      <c r="C59" s="48" t="str">
        <f t="shared" si="17"/>
        <v>10/10/2023</v>
      </c>
      <c r="D59" s="46">
        <f t="shared" si="18"/>
        <v>8984</v>
      </c>
      <c r="E59" s="49">
        <f>ROUND(RANDBETWEEN(100000,12000000),-3)</f>
        <v>3143000</v>
      </c>
      <c r="F59" s="62"/>
      <c r="G59" s="49">
        <f t="shared" si="14"/>
        <v>64333120</v>
      </c>
      <c r="H59" s="51">
        <f>RANDBETWEEN(100,999999999)</f>
        <v>624951029</v>
      </c>
      <c r="I59" s="46">
        <f>RANDBETWEEN(100000000,999999999)</f>
        <v>162537316</v>
      </c>
      <c r="J59" s="46" t="str">
        <f t="shared" si="16"/>
        <v>990</v>
      </c>
      <c r="K59" s="60" t="str">
        <f>_xlfn.CONCAT(INDEX(Sheet1!F1:F4,RANDBETWEEN(1,COUNTA(Sheet1!F1:F4))),RANDBETWEEN(1000000000000,9999999999999)," tai ",INDEX(Sheet1!H1:H7,RANDBETWEEN(1,COUNTA(Sheet1!H1:H7))),"; ND NGUYEN THI QUY"," chuyen tien")</f>
        <v>TKThe :3548935305320 tai Agribank.; ND NGUYEN THI QUY chuyen tien</v>
      </c>
    </row>
    <row r="60" ht="35" customHeight="1" spans="1:11" s="1" customFormat="1" x14ac:dyDescent="0.25">
      <c r="A60" s="46">
        <v>37</v>
      </c>
      <c r="B60" s="47" t="s">
        <v>72</v>
      </c>
      <c r="C60" s="48" t="str">
        <f t="shared" si="17"/>
        <v>10/10/2023</v>
      </c>
      <c r="D60" s="46">
        <f t="shared" si="18"/>
        <v>6147</v>
      </c>
      <c r="E60" s="49"/>
      <c r="F60" s="62">
        <f>ROUND(RANDBETWEEN(10000,1200000),-3)</f>
        <v>799000</v>
      </c>
      <c r="G60" s="49">
        <f t="shared" si="14"/>
        <v>65132120</v>
      </c>
      <c r="H60" s="51">
        <f>RANDBETWEEN(100,999)</f>
        <v>373</v>
      </c>
      <c r="I60" s="46">
        <f>RANDBETWEEN(100000000,999999999)</f>
        <v>852564383</v>
      </c>
      <c r="J60" s="46" t="str">
        <f t="shared" si="16"/>
        <v>990</v>
      </c>
      <c r="K60" s="52" t="str">
        <f>_xlfn.CONCAT(RANDBETWEEN(100000,999999),"-QR - ",INDEX(Sheet1!A1:A74,RANDBETWEEN(1,COUNTA(Sheet1!A1:A74)))," Chuyen tien")</f>
        <v>627309-QR - PHAN DAM CAO KHANH Chuyen tien</v>
      </c>
    </row>
    <row r="61" ht="45" customHeight="1" spans="1:11" s="1" customFormat="1" x14ac:dyDescent="0.25">
      <c r="A61" s="46">
        <v>38</v>
      </c>
      <c r="B61" s="47" t="s">
        <v>73</v>
      </c>
      <c r="C61" s="48" t="str">
        <f t="shared" si="17"/>
        <v>10/10/2023</v>
      </c>
      <c r="D61" s="46">
        <f t="shared" si="18"/>
        <v>1243</v>
      </c>
      <c r="E61" s="49">
        <f>ROUND(RANDBETWEEN(100000,12000000),-3)</f>
        <v>11239000</v>
      </c>
      <c r="F61" s="62"/>
      <c r="G61" s="49">
        <f t="shared" si="14"/>
        <v>53893120</v>
      </c>
      <c r="H61" s="51">
        <f>RANDBETWEEN(100,999)</f>
        <v>180</v>
      </c>
      <c r="I61" s="54" t="str">
        <f>_xlfn.CONCAT(RANDBETWEEN(100,999),CHAR(RANDBETWEEN(65,90)),CHAR(RANDBETWEEN(65,90)),CHAR(RANDBETWEEN(65,90)),CHAR(RANDBETWEEN(65,90)),CHAR(RANDBETWEEN(65,90)),RANDBETWEEN(1,9))</f>
        <v>702GEIVI7</v>
      </c>
      <c r="J61" s="46" t="str">
        <f t="shared" si="16"/>
        <v>512</v>
      </c>
      <c r="K61" s="52" t="str">
        <f>_xlfn.CONCAT(INDEX(Sheet1!F1:F4,RANDBETWEEN(1,COUNTA(Sheet1!F1:F4))),RANDBETWEEN(1000000000000,9999999999999)," tai ",INDEX(Sheet1!H1:H7,RANDBETWEEN(1,COUNTA(Sheet1!H1:H7))),"; ND NGUYEN THI QUY"," chuyen tien")</f>
        <v>TKThe :8934918343187 tai Vietcombank.; ND NGUYEN THI QUY chuyen tien</v>
      </c>
    </row>
    <row r="62" ht="35" customHeight="1" spans="1:13" s="1" customFormat="1" x14ac:dyDescent="0.25">
      <c r="A62" s="46">
        <v>39</v>
      </c>
      <c r="B62" s="47" t="s">
        <v>74</v>
      </c>
      <c r="C62" s="48" t="str">
        <f t="shared" si="17"/>
        <v>10/10/2023</v>
      </c>
      <c r="D62" s="46">
        <f t="shared" si="18"/>
        <v>7392</v>
      </c>
      <c r="E62" s="49"/>
      <c r="F62" s="62">
        <f t="shared" ref="F62:F65" si="19">ROUND(RANDBETWEEN(100000,1200000),-3)</f>
        <v>662000</v>
      </c>
      <c r="G62" s="49">
        <f t="shared" si="14"/>
        <v>54555120</v>
      </c>
      <c r="H62" s="51">
        <f>RANDBETWEEN(100,999)</f>
        <v>935</v>
      </c>
      <c r="I62" s="56" t="str">
        <f>_xlfn.CONCAT(RANDBETWEEN(1000,9999),CHAR(RANDBETWEEN(65,90)),CHAR(RANDBETWEEN(65,90)),CHAR(RANDBETWEEN(65,90)),CHAR(RANDBETWEEN(65,90)),CHAR(RANDBETWEEN(65,90)),CHAR(RANDBETWEEN(65,90)))</f>
        <v>9003QWZQJQ</v>
      </c>
      <c r="J62" s="46" t="str">
        <f t="shared" si="16"/>
        <v>512</v>
      </c>
      <c r="K62" s="52" t="str">
        <f>_xlfn.CONCAT(RANDBETWEEN(100000,999999),"-QR - ",INDEX(Sheet1!A1:A74,RANDBETWEEN(1,COUNTA(Sheet1!A1:A74)))," Chuyen tien")</f>
        <v>921528-QR - DINH VAN HIEP Chuyen tien</v>
      </c>
      <c r="L62" s="7"/>
      <c r="M62" s="7"/>
    </row>
    <row r="63" ht="45" customHeight="1" spans="1:11" s="1" customFormat="1" x14ac:dyDescent="0.25">
      <c r="A63" s="46">
        <v>40</v>
      </c>
      <c r="B63" s="47" t="s">
        <v>75</v>
      </c>
      <c r="C63" s="48" t="str">
        <f t="shared" si="17"/>
        <v>10/10/2023</v>
      </c>
      <c r="D63" s="46">
        <f t="shared" si="18"/>
        <v>3395</v>
      </c>
      <c r="E63" s="49"/>
      <c r="F63" s="62">
        <f t="shared" si="19"/>
        <v>1076000</v>
      </c>
      <c r="G63" s="49">
        <f t="shared" si="14"/>
        <v>55631120</v>
      </c>
      <c r="H63" s="51">
        <f>RANDBETWEEN(100,999)</f>
        <v>732</v>
      </c>
      <c r="I63" s="56" t="str">
        <f>_xlfn.CONCAT(RANDBETWEEN(1000,9999),CHAR(RANDBETWEEN(65,90)),CHAR(RANDBETWEEN(65,90)),CHAR(RANDBETWEEN(65,90)),CHAR(RANDBETWEEN(65,90)),CHAR(RANDBETWEEN(65,90)),CHAR(RANDBETWEEN(65,90)))</f>
        <v>4419WSBGNJ</v>
      </c>
      <c r="J63" s="46" t="str">
        <f t="shared" si="16"/>
        <v>990</v>
      </c>
      <c r="K63" s="60" t="str">
        <f>_xlfn.CONCAT("REM               Tfr A/c: ",RANDBETWEEN(10000000000000,99999999999999)," ",INDEX(Sheet1!A1:A74,RANDBETWEEN(1,COUNTA(Sheet1!A1:A74)))," chuyen tien")</f>
        <v>REM               Tfr A/c: 13580466990714 TRAN VAN TU chuyen tien</v>
      </c>
    </row>
    <row r="64" ht="45" customHeight="1" spans="1:16" s="1" customFormat="1" x14ac:dyDescent="0.25">
      <c r="A64" s="46">
        <v>41</v>
      </c>
      <c r="B64" s="47" t="s">
        <v>76</v>
      </c>
      <c r="C64" s="48" t="str">
        <f t="shared" si="17"/>
        <v>13/10/2023</v>
      </c>
      <c r="D64" s="46">
        <f t="shared" si="18"/>
        <v>3500</v>
      </c>
      <c r="E64" s="49">
        <f>ROUND(RANDBETWEEN(100000,12000000),-3)</f>
        <v>3808000</v>
      </c>
      <c r="F64" s="50"/>
      <c r="G64" s="49">
        <f t="shared" si="14"/>
        <v>51823120</v>
      </c>
      <c r="H64" s="51">
        <f>RANDBETWEEN(100,999)</f>
        <v>586</v>
      </c>
      <c r="I64" s="56" t="str">
        <f>_xlfn.CONCAT(RANDBETWEEN(1000,9999),CHAR(RANDBETWEEN(65,90)),CHAR(RANDBETWEEN(65,90)),CHAR(RANDBETWEEN(65,90)),CHAR(RANDBETWEEN(65,90)),CHAR(RANDBETWEEN(65,90)),CHAR(RANDBETWEEN(65,90)))</f>
        <v>2301ZHYFWP</v>
      </c>
      <c r="J64" s="46" t="str">
        <f t="shared" si="16"/>
        <v>512</v>
      </c>
      <c r="K64" s="52" t="str">
        <f>_xlfn.CONCAT(INDEX(Sheet1!F1:F4,RANDBETWEEN(1,COUNTA(Sheet1!F1:F4))),RANDBETWEEN(1000000000000,9999999999999)," tai ",INDEX(Sheet1!H1:H7,RANDBETWEEN(1,COUNTA(Sheet1!H1:H7))),"; NGUYEN THI QUY"," chuyen tien")</f>
        <v>MBVCB :6435121643457 tai VPBank.; NGUYEN THI QUY chuyen tien</v>
      </c>
      <c r="L64" s="7"/>
      <c r="M64" s="7"/>
      <c r="N64" s="31"/>
      <c r="O64" s="31"/>
      <c r="P64" s="31"/>
    </row>
    <row r="65" ht="35" customHeight="1" spans="1:12" x14ac:dyDescent="0.25">
      <c r="A65" s="46">
        <v>42</v>
      </c>
      <c r="B65" s="47" t="s">
        <v>77</v>
      </c>
      <c r="C65" s="48" t="str">
        <f t="shared" si="17"/>
        <v>13/10/2023</v>
      </c>
      <c r="D65" s="46">
        <f t="shared" si="18"/>
        <v>9362</v>
      </c>
      <c r="E65" s="49"/>
      <c r="F65" s="62">
        <f t="shared" si="19"/>
        <v>846000</v>
      </c>
      <c r="G65" s="49">
        <f t="shared" si="14"/>
        <v>52669120</v>
      </c>
      <c r="H65" s="51">
        <f>RANDBETWEEN(100,999999999)</f>
        <v>250461756</v>
      </c>
      <c r="I65" s="56" t="str">
        <f>_xlfn.CONCAT(RANDBETWEEN(1000,9999),CHAR(RANDBETWEEN(65,90)),CHAR(RANDBETWEEN(65,90)),CHAR(RANDBETWEEN(65,90)),CHAR(RANDBETWEEN(65,90)),CHAR(RANDBETWEEN(65,90)),CHAR(RANDBETWEEN(65,90)))</f>
        <v>8041KLSLSA</v>
      </c>
      <c r="J65" s="46" t="str">
        <f t="shared" ref="J65:J74" si="20">CHOOSE(RANDBETWEEN(1,2),"990","512")</f>
        <v>990</v>
      </c>
      <c r="K65" s="60" t="str">
        <f>_xlfn.CONCAT(RANDBETWEEN(100000,999999),"-QR - ",INDEX(Sheet1!A1:A74,RANDBETWEEN(1,COUNTA(Sheet1!A1:A74)))," Chuyen tien")</f>
        <v>978435-QR - BUI HUYEN TRANG Chuyen tien</v>
      </c>
      <c r="L65" s="64"/>
    </row>
    <row r="66" ht="49" customHeight="1" spans="1:12" x14ac:dyDescent="0.25">
      <c r="A66" s="46">
        <v>43</v>
      </c>
      <c r="B66" s="47" t="s">
        <v>78</v>
      </c>
      <c r="C66" s="48" t="str">
        <f t="shared" si="17"/>
        <v>13/10/2023</v>
      </c>
      <c r="D66" s="46">
        <f t="shared" ref="D66:D75" si="21">RANDBETWEEN(1000,9999)</f>
        <v>3976</v>
      </c>
      <c r="E66" s="49">
        <f>ROUND(RANDBETWEEN(100000,12000000),-3)</f>
        <v>5511000</v>
      </c>
      <c r="F66" s="50"/>
      <c r="G66" s="49">
        <f t="shared" si="14"/>
        <v>47158120</v>
      </c>
      <c r="H66" s="51">
        <f>RANDBETWEEN(100,999999999)</f>
        <v>632717980</v>
      </c>
      <c r="I66" s="46">
        <f>RANDBETWEEN(100000000,999999999)</f>
        <v>819672679</v>
      </c>
      <c r="J66" s="46" t="str">
        <f t="shared" si="20"/>
        <v>990</v>
      </c>
      <c r="K66" s="60" t="str">
        <f>_xlfn.CONCAT(INDEX(Sheet1!F1:F4,RANDBETWEEN(1,COUNTA(Sheet1!F1:F4))),RANDBETWEEN(1000000000000,9999999999999)," tai ",INDEX(Sheet1!H1:H7,RANDBETWEEN(1,COUNTA(Sheet1!H1:H7))),"; ND NGUYEN THI QUY"," chuyen tien")</f>
        <v>MB-TKThe :1165929514717 tai TCB.; ND NGUYEN THI QUY chuyen tien</v>
      </c>
      <c r="L66" s="64"/>
    </row>
    <row r="67" ht="45" customHeight="1" spans="1:12" x14ac:dyDescent="0.25">
      <c r="A67" s="46">
        <v>44</v>
      </c>
      <c r="B67" s="47" t="s">
        <v>79</v>
      </c>
      <c r="C67" s="48" t="str">
        <f t="shared" si="17"/>
        <v>13/10/2023</v>
      </c>
      <c r="D67" s="46">
        <f t="shared" si="21"/>
        <v>5154</v>
      </c>
      <c r="E67" s="49">
        <f>ROUND(RANDBETWEEN(100000,12000000),-3)</f>
        <v>1557000</v>
      </c>
      <c r="F67" s="50"/>
      <c r="G67" s="49">
        <f t="shared" si="14"/>
        <v>45601120</v>
      </c>
      <c r="H67" s="51">
        <f>RANDBETWEEN(100,999999999)</f>
        <v>317956953</v>
      </c>
      <c r="I67" s="46">
        <f>RANDBETWEEN(100000000,999999999)</f>
        <v>951186658</v>
      </c>
      <c r="J67" s="46" t="str">
        <f t="shared" si="20"/>
        <v>512</v>
      </c>
      <c r="K67" s="60" t="str">
        <f>_xlfn.CONCAT(INDEX(Sheet1!F1:F4,RANDBETWEEN(1,COUNTA(Sheet1!F1:F4))),RANDBETWEEN(1000000000000,9999999999999)," tai ",INDEX(Sheet1!H1:H7,RANDBETWEEN(1,COUNTA(Sheet1!H1:H7))),"; NGUYEN THI QUY"," chuyen tien")</f>
        <v>MB-TKThe :2577252663161 tai VCB.; NGUYEN THI QUY chuyen tien</v>
      </c>
      <c r="L67" s="64"/>
    </row>
    <row r="68" ht="35" customHeight="1" spans="1:12" x14ac:dyDescent="0.25">
      <c r="A68" s="46">
        <v>45</v>
      </c>
      <c r="B68" s="47" t="s">
        <v>80</v>
      </c>
      <c r="C68" s="48" t="str">
        <f t="shared" si="17"/>
        <v>14/10/2023</v>
      </c>
      <c r="D68" s="46">
        <f t="shared" si="21"/>
        <v>6625</v>
      </c>
      <c r="E68" s="49"/>
      <c r="F68" s="50">
        <f>ROUND(RANDBETWEEN(1000000,12000000),-3)</f>
        <v>7219000</v>
      </c>
      <c r="G68" s="49">
        <f t="shared" si="14"/>
        <v>52820120</v>
      </c>
      <c r="H68" s="51">
        <f>RANDBETWEEN(100000,999999)</f>
        <v>407494</v>
      </c>
      <c r="I68" s="54" t="str">
        <f>_xlfn.CONCAT(CHAR(RANDBETWEEN(65,90)),CHAR(RANDBETWEEN(65,90)),RANDBETWEEN(100000,999999))</f>
        <v>BO129608</v>
      </c>
      <c r="J68" s="46" t="str">
        <f t="shared" si="20"/>
        <v>512</v>
      </c>
      <c r="K68" s="60" t="str">
        <f>_xlfn.CONCAT(RANDBETWEEN(100000,999999),"-QR - ",INDEX(Sheet1!A1:A74,RANDBETWEEN(1,COUNTA(Sheet1!A1:A74)))," Chuyen tien")</f>
        <v>548912-QR - PHAN VAN HUU Chuyen tien</v>
      </c>
      <c r="L68" s="64"/>
    </row>
    <row r="69" ht="45" customHeight="1" spans="1:12" x14ac:dyDescent="0.25">
      <c r="A69" s="46">
        <v>46</v>
      </c>
      <c r="B69" s="47" t="s">
        <v>81</v>
      </c>
      <c r="C69" s="48" t="str">
        <f t="shared" si="17"/>
        <v>14/10/2023</v>
      </c>
      <c r="D69" s="46">
        <f t="shared" si="21"/>
        <v>5659</v>
      </c>
      <c r="E69" s="49">
        <f>ROUND(RANDBETWEEN(100000,12000000),-3)</f>
        <v>9078000</v>
      </c>
      <c r="F69" s="50"/>
      <c r="G69" s="49">
        <f t="shared" si="14"/>
        <v>43742120</v>
      </c>
      <c r="H69" s="51">
        <f>RANDBETWEEN(100000,999999)</f>
        <v>135894</v>
      </c>
      <c r="I69" s="56" t="str">
        <f>_xlfn.CONCAT(RANDBETWEEN(1000,9999),CHAR(RANDBETWEEN(65,90)),CHAR(RANDBETWEEN(65,90)),CHAR(RANDBETWEEN(65,90)),CHAR(RANDBETWEEN(65,90)),CHAR(RANDBETWEEN(65,90)),CHAR(RANDBETWEEN(65,90)))</f>
        <v>3371NSXUBB</v>
      </c>
      <c r="J69" s="46" t="str">
        <f t="shared" si="20"/>
        <v>512</v>
      </c>
      <c r="K69" s="60" t="str">
        <f>_xlfn.CONCAT(INDEX(Sheet1!F1:F4,RANDBETWEEN(1,COUNTA(Sheet1!F1:F4))),RANDBETWEEN(1000000000000,9999999999999)," tai ",INDEX(Sheet1!H1:H7,RANDBETWEEN(1,COUNTA(Sheet1!H1:H7))),"; NGUYEN THI QUY"," chuyen tien")</f>
        <v>MBVCB :7191614750498 tai VCB.; NGUYEN THI QUY chuyen tien</v>
      </c>
      <c r="L69" s="64"/>
    </row>
    <row r="70" ht="42" customHeight="1" spans="1:12" x14ac:dyDescent="0.25">
      <c r="A70" s="46">
        <v>47</v>
      </c>
      <c r="B70" s="47" t="s">
        <v>82</v>
      </c>
      <c r="C70" s="48" t="str">
        <f t="shared" si="17"/>
        <v>14/10/2023</v>
      </c>
      <c r="D70" s="46">
        <f t="shared" si="21"/>
        <v>8373</v>
      </c>
      <c r="E70" s="49">
        <f>ROUND(RANDBETWEEN(100000,12000000),-3)</f>
        <v>10059000</v>
      </c>
      <c r="F70" s="50"/>
      <c r="G70" s="49">
        <f t="shared" si="14"/>
        <v>33683120</v>
      </c>
      <c r="H70" s="51">
        <f>RANDBETWEEN(100000,999999)</f>
        <v>877724</v>
      </c>
      <c r="I70" s="56" t="str">
        <f>_xlfn.CONCAT(RANDBETWEEN(1000,9999),CHAR(RANDBETWEEN(65,90)),CHAR(RANDBETWEEN(65,90)),CHAR(RANDBETWEEN(65,90)),CHAR(RANDBETWEEN(65,90)),CHAR(RANDBETWEEN(65,90)),CHAR(RANDBETWEEN(65,90)))</f>
        <v>3348UNPOBG</v>
      </c>
      <c r="J70" s="46" t="str">
        <f t="shared" si="20"/>
        <v>990</v>
      </c>
      <c r="K70" s="60" t="str">
        <f>_xlfn.CONCAT(INDEX(Sheet1!F1:F4,RANDBETWEEN(1,COUNTA(Sheet1!F1:F4))),RANDBETWEEN(1000000000000,9999999999999)," tai ",INDEX(Sheet1!H1:H7,RANDBETWEEN(1,COUNTA(Sheet1!H1:H7))),"; NGUYEN THI QUY"," chuyen tien")</f>
        <v>MBVCB :1517152726242 tai Agribank.; NGUYEN THI QUY chuyen tien</v>
      </c>
      <c r="L70" s="64"/>
    </row>
    <row r="71" ht="45" customHeight="1" spans="1:12" x14ac:dyDescent="0.25">
      <c r="A71" s="46">
        <v>48</v>
      </c>
      <c r="B71" s="47" t="s">
        <v>83</v>
      </c>
      <c r="C71" s="48" t="str">
        <f t="shared" si="17"/>
        <v>14/10/2023</v>
      </c>
      <c r="D71" s="46">
        <f t="shared" si="21"/>
        <v>4533</v>
      </c>
      <c r="E71" s="49"/>
      <c r="F71" s="50">
        <v>50000000</v>
      </c>
      <c r="G71" s="49">
        <f t="shared" si="14"/>
        <v>83683120</v>
      </c>
      <c r="H71" s="51">
        <f>RANDBETWEEN(100000,999999)</f>
        <v>686117</v>
      </c>
      <c r="I71" s="54" t="str">
        <f>_xlfn.CONCAT(RANDBETWEEN(100,999),CHAR(RANDBETWEEN(65,90)),CHAR(RANDBETWEEN(65,90)),CHAR(RANDBETWEEN(65,90)),CHAR(RANDBETWEEN(65,90)),CHAR(RANDBETWEEN(65,90)),RANDBETWEEN(1,9))</f>
        <v>728CZJJA2</v>
      </c>
      <c r="J71" s="46" t="str">
        <f t="shared" si="20"/>
        <v>512</v>
      </c>
      <c r="K71" s="60" t="str">
        <f>_xlfn.CONCAT(INDEX(Sheet1!F1:F4,RANDBETWEEN(1,COUNTA(Sheet1!F1:F4))),RANDBETWEEN(1000000000000,9999999999999)," tai ",INDEX(Sheet1!H1:H7,RANDBETWEEN(1,COUNTA(Sheet1!H1:H7))),"; ",INDEX(Sheet1!A1:A234,RANDBETWEEN(1,COUNTA(Sheet1!A1:A234)))," chuyen khoan")</f>
        <v>TKThe :7833195058084 tai VCB.; NGUYEN DUC THANG chuyen khoan</v>
      </c>
      <c r="L71" s="64"/>
    </row>
    <row r="72" ht="45" customHeight="1" spans="1:12" x14ac:dyDescent="0.25">
      <c r="A72" s="46">
        <v>49</v>
      </c>
      <c r="B72" s="47" t="s">
        <v>84</v>
      </c>
      <c r="C72" s="48" t="str">
        <f t="shared" si="17"/>
        <v>14/10/2023</v>
      </c>
      <c r="D72" s="46">
        <f t="shared" si="21"/>
        <v>5062</v>
      </c>
      <c r="E72" s="49"/>
      <c r="F72" s="50">
        <f>ROUND(RANDBETWEEN(100000,1200000),-3)</f>
        <v>452000</v>
      </c>
      <c r="G72" s="49">
        <f t="shared" si="14"/>
        <v>84135120</v>
      </c>
      <c r="H72" s="51">
        <f>RANDBETWEEN(100000,999999)</f>
        <v>203839</v>
      </c>
      <c r="I72" s="56" t="str">
        <f>_xlfn.CONCAT(RANDBETWEEN(1000,9999),CHAR(RANDBETWEEN(65,90)),CHAR(RANDBETWEEN(65,90)),CHAR(RANDBETWEEN(65,90)),CHAR(RANDBETWEEN(65,90)),CHAR(RANDBETWEEN(65,90)),CHAR(RANDBETWEEN(65,90)))</f>
        <v>7874HYQZNC</v>
      </c>
      <c r="J72" s="46" t="str">
        <f t="shared" si="20"/>
        <v>990</v>
      </c>
      <c r="K72" s="60" t="str">
        <f>_xlfn.CONCAT("REM               Tfr A/c: ",RANDBETWEEN(10000000000000,99999999999999)," ",INDEX(Sheet1!A1:A74,RANDBETWEEN(1,COUNTA(Sheet1!A1:A74)))," chuyen tien")</f>
        <v>REM               Tfr A/c: 94451554524180 DO VAN VINH chuyen tien</v>
      </c>
      <c r="L72" s="64"/>
    </row>
    <row r="73" ht="45" customHeight="1" spans="1:12" x14ac:dyDescent="0.25">
      <c r="A73" s="46">
        <v>50</v>
      </c>
      <c r="B73" s="47" t="s">
        <v>85</v>
      </c>
      <c r="C73" s="48" t="str">
        <f t="shared" si="17"/>
        <v>16/10/2023</v>
      </c>
      <c r="D73" s="46">
        <f t="shared" si="21"/>
        <v>5153</v>
      </c>
      <c r="E73" s="49"/>
      <c r="F73" s="50">
        <f>ROUND(RANDBETWEEN(1000000,12000000),-3)</f>
        <v>5697000</v>
      </c>
      <c r="G73" s="49">
        <f t="shared" si="14"/>
        <v>89832120</v>
      </c>
      <c r="H73" s="51">
        <f>IF(OR(RANDBETWEEN(1,3)=1,RANDBETWEEN(1,3)=2),RANDBETWEEN(100,999),RANDBETWEEN(1000,9999))</f>
        <v>235</v>
      </c>
      <c r="I73" s="56" t="str">
        <f>_xlfn.CONCAT(RANDBETWEEN(1000,9999),CHAR(RANDBETWEEN(65,90)),CHAR(RANDBETWEEN(65,90)),CHAR(RANDBETWEEN(65,90)),CHAR(RANDBETWEEN(65,90)),CHAR(RANDBETWEEN(65,90)),CHAR(RANDBETWEEN(65,90)))</f>
        <v>7511LJCSIC</v>
      </c>
      <c r="J73" s="46" t="str">
        <f t="shared" si="20"/>
        <v>990</v>
      </c>
      <c r="K73" s="60" t="str">
        <f>_xlfn.CONCAT("REM               Tfr A/c: ",RANDBETWEEN(10000000000000,99999999999999)," ",INDEX(Sheet1!A1:A74,RANDBETWEEN(1,COUNTA(Sheet1!A1:A74)))," chuyen tien")</f>
        <v>REM               Tfr A/c: 62887869926930 NGUYEN XUAN NGOC chuyen tien</v>
      </c>
      <c r="L73" s="64"/>
    </row>
    <row r="74" ht="61" customHeight="1" spans="1:12" x14ac:dyDescent="0.25">
      <c r="A74" s="57" t="s">
        <v>53</v>
      </c>
      <c r="B74" s="57"/>
      <c r="C74" s="57"/>
      <c r="D74" s="57"/>
      <c r="E74" s="57"/>
      <c r="F74" s="57"/>
      <c r="G74" s="57"/>
      <c r="H74" s="57"/>
      <c r="I74" s="58" t="s">
        <v>86</v>
      </c>
      <c r="J74" s="58"/>
      <c r="K74" s="58"/>
      <c r="L74" s="64"/>
    </row>
    <row r="75" ht="45" customHeight="1" spans="1:12" x14ac:dyDescent="0.25">
      <c r="A75" s="46">
        <v>51</v>
      </c>
      <c r="B75" s="47" t="s">
        <v>87</v>
      </c>
      <c r="C75" s="48" t="str">
        <f t="shared" ref="C75:C102" si="22">LEFT(B75,FIND(" ",B75)-1)</f>
        <v>16/10/2023</v>
      </c>
      <c r="D75" s="46">
        <f>RANDBETWEEN(1000,9999)</f>
        <v>6614</v>
      </c>
      <c r="E75" s="49">
        <f>ROUND(RANDBETWEEN(100000,12000000),-3)</f>
        <v>2145000</v>
      </c>
      <c r="F75" s="50"/>
      <c r="G75" s="49">
        <f>G73-E75+F75</f>
        <v>87687120</v>
      </c>
      <c r="H75" s="51">
        <f t="shared" ref="H75:H81" si="23">IF(OR(RANDBETWEEN(1,3)=1,RANDBETWEEN(1,3)=2),RANDBETWEEN(100,999),RANDBETWEEN(1000,9999))</f>
        <v>787</v>
      </c>
      <c r="I75" s="56" t="str">
        <f>_xlfn.CONCAT(RANDBETWEEN(1000,9999),CHAR(RANDBETWEEN(65,90)),CHAR(RANDBETWEEN(65,90)),CHAR(RANDBETWEEN(65,90)),CHAR(RANDBETWEEN(65,90)),CHAR(RANDBETWEEN(65,90)),CHAR(RANDBETWEEN(65,90)))</f>
        <v>1665LCOITP</v>
      </c>
      <c r="J75" s="46" t="str">
        <f>CHOOSE(RANDBETWEEN(1,2),"990","512")</f>
        <v>512</v>
      </c>
      <c r="K75" s="60" t="str">
        <f>_xlfn.CONCAT(INDEX(Sheet1!F4:F7,RANDBETWEEN(1,COUNTA(Sheet1!F4:F7))),RANDBETWEEN(1000000000000,9999999999999)," tai ",INDEX(Sheet1!H4:H10,RANDBETWEEN(1,COUNTA(Sheet1!H4:H10))),"; NGUYEN THI QUY"," chuyen tien")</f>
        <v>MB-TKThe :8904314042269 tai VPBank.; NGUYEN THI QUY chuyen tien</v>
      </c>
      <c r="L75" s="64"/>
    </row>
    <row r="76" ht="35" customHeight="1" spans="1:12" s="1" customFormat="1" x14ac:dyDescent="0.25">
      <c r="A76" s="46">
        <v>52</v>
      </c>
      <c r="B76" s="47" t="s">
        <v>88</v>
      </c>
      <c r="C76" s="48" t="str">
        <f t="shared" si="22"/>
        <v>16/10/2023</v>
      </c>
      <c r="D76" s="46">
        <f>RANDBETWEEN(1000,9999)</f>
        <v>6634</v>
      </c>
      <c r="E76" s="49">
        <v>11000</v>
      </c>
      <c r="F76" s="50"/>
      <c r="G76" s="49">
        <f t="shared" ref="G76:G102" si="24">G75-E76+F76</f>
        <v>87676120</v>
      </c>
      <c r="H76" s="51">
        <f t="shared" si="23"/>
        <v>518</v>
      </c>
      <c r="I76" s="56" t="str">
        <f>_xlfn.CONCAT(RANDBETWEEN(1000,9999),CHAR(RANDBETWEEN(65,90)),CHAR(RANDBETWEEN(65,90)),CHAR(RANDBETWEEN(65,90)),CHAR(RANDBETWEEN(65,90)),CHAR(RANDBETWEEN(65,90)),CHAR(RANDBETWEEN(65,90)))</f>
        <v>8062NIONZP</v>
      </c>
      <c r="J76" s="46" t="str">
        <f t="shared" ref="J76:J88" si="25">CHOOSE(RANDBETWEEN(1,2),"990","512")</f>
        <v>990</v>
      </c>
      <c r="K76" s="60" t="s">
        <v>89</v>
      </c>
      <c r="L76" s="64"/>
    </row>
    <row r="77" ht="45" customHeight="1" spans="1:12" x14ac:dyDescent="0.25">
      <c r="A77" s="46">
        <v>53</v>
      </c>
      <c r="B77" s="47" t="s">
        <v>90</v>
      </c>
      <c r="C77" s="48" t="str">
        <f t="shared" si="22"/>
        <v>16/10/2023</v>
      </c>
      <c r="D77" s="46">
        <f t="shared" ref="D77:D104" si="26">RANDBETWEEN(1000,9999)</f>
        <v>2382</v>
      </c>
      <c r="E77" s="49">
        <f>ROUND(RANDBETWEEN(100000,12000000),-3)</f>
        <v>6607000</v>
      </c>
      <c r="F77" s="50"/>
      <c r="G77" s="49">
        <f t="shared" si="24"/>
        <v>81069120</v>
      </c>
      <c r="H77" s="51">
        <f t="shared" si="23"/>
        <v>7339</v>
      </c>
      <c r="I77" s="46">
        <f>RANDBETWEEN(100000000,999999999)</f>
        <v>132109201</v>
      </c>
      <c r="J77" s="46" t="str">
        <f t="shared" si="25"/>
        <v>990</v>
      </c>
      <c r="K77" s="60" t="str">
        <f>_xlfn.CONCAT(INDEX(Sheet1!F4:F7,RANDBETWEEN(1,COUNTA(Sheet1!F4:F7))),RANDBETWEEN(1000000000000,9999999999999)," tai ",INDEX(Sheet1!H4:H10,RANDBETWEEN(1,COUNTA(Sheet1!H4:H10))),"; NGUYEN THI QUY"," chuyen tien")</f>
        <v>MB-TKThe :4246385461678 tai VPBank.; NGUYEN THI QUY chuyen tien</v>
      </c>
      <c r="L77" s="64"/>
    </row>
    <row r="78" ht="45" customHeight="1" spans="1:12" s="1" customFormat="1" x14ac:dyDescent="0.25">
      <c r="A78" s="46">
        <v>54</v>
      </c>
      <c r="B78" s="47" t="s">
        <v>91</v>
      </c>
      <c r="C78" s="48" t="str">
        <f t="shared" si="22"/>
        <v>16/10/2023</v>
      </c>
      <c r="D78" s="46">
        <f t="shared" si="26"/>
        <v>7332</v>
      </c>
      <c r="E78" s="49">
        <f>ROUND(RANDBETWEEN(100000,12000000),-3)</f>
        <v>9090000</v>
      </c>
      <c r="F78" s="50"/>
      <c r="G78" s="49">
        <f t="shared" si="24"/>
        <v>71979120</v>
      </c>
      <c r="H78" s="51">
        <f t="shared" si="23"/>
        <v>2892</v>
      </c>
      <c r="I78" s="54" t="str">
        <f>_xlfn.CONCAT(CHAR(RANDBETWEEN(65,90)),CHAR(RANDBETWEEN(65,90)),RANDBETWEEN(100000,999999))</f>
        <v>GK925625</v>
      </c>
      <c r="J78" s="46" t="str">
        <f t="shared" si="25"/>
        <v>512</v>
      </c>
      <c r="K78" s="60" t="str">
        <f>_xlfn.CONCAT(INDEX(Sheet1!F4:F7,RANDBETWEEN(1,COUNTA(Sheet1!F4:F7))),RANDBETWEEN(1000000000000,9999999999999)," tai ",INDEX(Sheet1!H4:H10,RANDBETWEEN(1,COUNTA(Sheet1!H4:H10))),"; NGUYEN THI QUY"," chuyen tien")</f>
        <v>MB-TKThe :9104015298874 tai VCB.; NGUYEN THI QUY chuyen tien</v>
      </c>
      <c r="L78" s="64"/>
    </row>
    <row r="79" ht="45" customHeight="1" spans="1:12" s="1" customFormat="1" x14ac:dyDescent="0.25">
      <c r="A79" s="46">
        <v>55</v>
      </c>
      <c r="B79" s="47" t="s">
        <v>92</v>
      </c>
      <c r="C79" s="48" t="str">
        <f t="shared" si="22"/>
        <v>17/10/2023</v>
      </c>
      <c r="D79" s="46">
        <f t="shared" si="26"/>
        <v>1917</v>
      </c>
      <c r="E79" s="49"/>
      <c r="F79" s="50">
        <f t="shared" ref="F79:F84" si="27">ROUND(RANDBETWEEN(100000,1200000),-3)</f>
        <v>591000</v>
      </c>
      <c r="G79" s="49">
        <f t="shared" si="24"/>
        <v>72570120</v>
      </c>
      <c r="H79" s="51">
        <f t="shared" si="23"/>
        <v>904</v>
      </c>
      <c r="I79" s="56" t="str">
        <f>_xlfn.CONCAT(RANDBETWEEN(1000,9999),CHAR(RANDBETWEEN(65,90)),CHAR(RANDBETWEEN(65,90)),CHAR(RANDBETWEEN(65,90)),CHAR(RANDBETWEEN(65,90)),CHAR(RANDBETWEEN(65,90)),CHAR(RANDBETWEEN(65,90)))</f>
        <v>9442MJDTVP</v>
      </c>
      <c r="J79" s="46" t="str">
        <f t="shared" si="25"/>
        <v>990</v>
      </c>
      <c r="K79" s="60" t="str">
        <f>_xlfn.CONCAT("REM               Tfr A/c: ",RANDBETWEEN(10000000000000,99999999999999)," ",INDEX(Sheet1!A1:A74,RANDBETWEEN(1,COUNTA(Sheet1!A1:A74)))," chuyen tien")</f>
        <v>REM               Tfr A/c: 99293912110413 NGUYEN TUAN HUNG chuyen tien</v>
      </c>
      <c r="L79" s="64"/>
    </row>
    <row r="80" ht="54" customHeight="1" spans="1:12" x14ac:dyDescent="0.25">
      <c r="A80" s="46">
        <v>56</v>
      </c>
      <c r="B80" s="47" t="s">
        <v>93</v>
      </c>
      <c r="C80" s="48" t="str">
        <f t="shared" si="22"/>
        <v>17/10/2023</v>
      </c>
      <c r="D80" s="46">
        <f t="shared" si="26"/>
        <v>6363</v>
      </c>
      <c r="E80" s="49">
        <f>ROUND(RANDBETWEEN(100000,12000000),-3)</f>
        <v>5097000</v>
      </c>
      <c r="F80" s="50"/>
      <c r="G80" s="49">
        <f t="shared" si="24"/>
        <v>67473120</v>
      </c>
      <c r="H80" s="51">
        <f t="shared" si="23"/>
        <v>576</v>
      </c>
      <c r="I80" s="56" t="str">
        <f>_xlfn.CONCAT(RANDBETWEEN(1000,9999),CHAR(RANDBETWEEN(65,90)),CHAR(RANDBETWEEN(65,90)),CHAR(RANDBETWEEN(65,90)),CHAR(RANDBETWEEN(65,90)),CHAR(RANDBETWEEN(65,90)),CHAR(RANDBETWEEN(65,90)))</f>
        <v>7566CHCRVO</v>
      </c>
      <c r="J80" s="46" t="str">
        <f t="shared" si="25"/>
        <v>512</v>
      </c>
      <c r="K80" s="60" t="str">
        <f>_xlfn.CONCAT("Omni Channel-TKThe :",RANDBETWEEN(100000000000,999999999999),", tai ",INDEX(Sheet1!H1:H7,RANDBETWEEN(1,COUNTA(Sheet1!H1:H7)))," NGUYEN THI QUY chuyen tien")</f>
        <v>Omni Channel-TKThe :292485239259, tai Sacombank. NGUYEN THI QUY chuyen tien</v>
      </c>
      <c r="L80" s="64"/>
    </row>
    <row r="81" ht="45" customHeight="1" spans="1:12" x14ac:dyDescent="0.25">
      <c r="A81" s="46">
        <v>57</v>
      </c>
      <c r="B81" s="47" t="s">
        <v>94</v>
      </c>
      <c r="C81" s="48" t="str">
        <f t="shared" si="22"/>
        <v>17/10/2023</v>
      </c>
      <c r="D81" s="46">
        <f t="shared" si="26"/>
        <v>7653</v>
      </c>
      <c r="E81" s="49"/>
      <c r="F81" s="50">
        <f t="shared" si="27"/>
        <v>711000</v>
      </c>
      <c r="G81" s="49">
        <f t="shared" si="24"/>
        <v>68184120</v>
      </c>
      <c r="H81" s="51">
        <f t="shared" si="23"/>
        <v>9705</v>
      </c>
      <c r="I81" s="56" t="str">
        <f>_xlfn.CONCAT(RANDBETWEEN(1000,9999),CHAR(RANDBETWEEN(65,90)),CHAR(RANDBETWEEN(65,90)),CHAR(RANDBETWEEN(65,90)),CHAR(RANDBETWEEN(65,90)),CHAR(RANDBETWEEN(65,90)),CHAR(RANDBETWEEN(65,90)))</f>
        <v>8754SMWXOR</v>
      </c>
      <c r="J81" s="46" t="str">
        <f t="shared" si="25"/>
        <v>512</v>
      </c>
      <c r="K81" s="60" t="str">
        <f>_xlfn.CONCAT(INDEX(Sheet1!F1:F4,RANDBETWEEN(1,COUNTA(Sheet1!F1:F4))),RANDBETWEEN(1000000000000,9999999999999)," tai ",INDEX(Sheet1!H1:H7,RANDBETWEEN(1,COUNTA(Sheet1!H1:H7))),"; ",INDEX(Sheet1!A1:A234,RANDBETWEEN(1,COUNTA(Sheet1!A1:A234)))," chuyen khoan")</f>
        <v>TKThe :6417196491354 tai Sacombank.; DAO VAN HAI chuyen khoan</v>
      </c>
      <c r="L81" s="64"/>
    </row>
    <row r="82" ht="45" customHeight="1" spans="1:12" x14ac:dyDescent="0.25">
      <c r="A82" s="46">
        <v>58</v>
      </c>
      <c r="B82" s="47" t="s">
        <v>95</v>
      </c>
      <c r="C82" s="48" t="str">
        <f t="shared" si="22"/>
        <v>17/10/2023</v>
      </c>
      <c r="D82" s="46">
        <f t="shared" si="26"/>
        <v>2407</v>
      </c>
      <c r="E82" s="49"/>
      <c r="F82" s="50">
        <f t="shared" si="27"/>
        <v>1171000</v>
      </c>
      <c r="G82" s="49">
        <f t="shared" si="24"/>
        <v>69355120</v>
      </c>
      <c r="H82" s="51">
        <f t="shared" ref="H82:H90" si="28">IF(OR(RANDBETWEEN(1,4)=1,RANDBETWEEN(1,4)=2,RANDBETWEEN(1,4)=3),RANDBETWEEN(100,999),IF(RANDBETWEEN(1,4)=4,RANDBETWEEN(1000,9999),IF(RANDBETWEEN(1,4)=5,RANDBETWEEN(10000,99999),RANDBETWEEN(100000000,999999999))))</f>
        <v>381</v>
      </c>
      <c r="I82" s="54" t="str">
        <f>_xlfn.CONCAT(RANDBETWEEN(100,999),CHAR(RANDBETWEEN(65,90)),CHAR(RANDBETWEEN(65,90)),CHAR(RANDBETWEEN(65,90)),CHAR(RANDBETWEEN(65,90)),CHAR(RANDBETWEEN(65,90)),RANDBETWEEN(1,9))</f>
        <v>246EYWQQ5</v>
      </c>
      <c r="J82" s="46" t="str">
        <f t="shared" si="25"/>
        <v>512</v>
      </c>
      <c r="K82" s="60" t="str">
        <f>_xlfn.CONCAT("REM               Tfr A/c: ",RANDBETWEEN(10000000000000,99999999999999)," ",INDEX(Sheet1!A1:A74,RANDBETWEEN(1,COUNTA(Sheet1!A1:A74)))," chuyen tien")</f>
        <v>REM               Tfr A/c: 34792656575942 LE VU TUAN KIET chuyen tien</v>
      </c>
      <c r="L82" s="64"/>
    </row>
    <row r="83" ht="45" customHeight="1" spans="1:12" x14ac:dyDescent="0.25">
      <c r="A83" s="46">
        <v>59</v>
      </c>
      <c r="B83" s="47" t="s">
        <v>96</v>
      </c>
      <c r="C83" s="48" t="str">
        <f t="shared" si="22"/>
        <v>17/10/2023</v>
      </c>
      <c r="D83" s="46">
        <f t="shared" si="26"/>
        <v>8174</v>
      </c>
      <c r="E83" s="49"/>
      <c r="F83" s="50">
        <f t="shared" si="27"/>
        <v>280000</v>
      </c>
      <c r="G83" s="49">
        <f t="shared" si="24"/>
        <v>69635120</v>
      </c>
      <c r="H83" s="51">
        <f t="shared" si="28"/>
        <v>161847939</v>
      </c>
      <c r="I83" s="54" t="str">
        <f>_xlfn.CONCAT(RANDBETWEEN(100,999),CHAR(RANDBETWEEN(65,90)),CHAR(RANDBETWEEN(65,90)),CHAR(RANDBETWEEN(65,90)),CHAR(RANDBETWEEN(65,90)),CHAR(RANDBETWEEN(65,90)),RANDBETWEEN(1,9))</f>
        <v>279ZHDRP8</v>
      </c>
      <c r="J83" s="46" t="str">
        <f t="shared" si="25"/>
        <v>512</v>
      </c>
      <c r="K83" s="60" t="str">
        <f>_xlfn.CONCAT("REM               Tfr A/c: ",RANDBETWEEN(10000000000000,99999999999999)," ",INDEX(Sheet1!A1:A74,RANDBETWEEN(1,COUNTA(Sheet1!A1:A74)))," chuyen tien")</f>
        <v>REM               Tfr A/c: 20494888465302 NGUYEN THANH HUYEN chuyen tien</v>
      </c>
      <c r="L83" s="64"/>
    </row>
    <row r="84" ht="35" customHeight="1" spans="1:12" x14ac:dyDescent="0.25">
      <c r="A84" s="46">
        <v>60</v>
      </c>
      <c r="B84" s="47" t="s">
        <v>97</v>
      </c>
      <c r="C84" s="48" t="str">
        <f t="shared" si="22"/>
        <v>17/10/2023</v>
      </c>
      <c r="D84" s="46">
        <f t="shared" si="26"/>
        <v>2056</v>
      </c>
      <c r="E84" s="49"/>
      <c r="F84" s="50">
        <f t="shared" si="27"/>
        <v>531000</v>
      </c>
      <c r="G84" s="49">
        <f t="shared" si="24"/>
        <v>70166120</v>
      </c>
      <c r="H84" s="51">
        <f t="shared" si="28"/>
        <v>570</v>
      </c>
      <c r="I84" s="54" t="str">
        <f>_xlfn.CONCAT(RANDBETWEEN(100,999),CHAR(RANDBETWEEN(65,90)),CHAR(RANDBETWEEN(65,90)),CHAR(RANDBETWEEN(65,90)),CHAR(RANDBETWEEN(65,90)),CHAR(RANDBETWEEN(65,90)),RANDBETWEEN(1,9))</f>
        <v>134YJFUC4</v>
      </c>
      <c r="J84" s="46" t="str">
        <f t="shared" si="25"/>
        <v>512</v>
      </c>
      <c r="K84" s="60" t="str">
        <f>_xlfn.CONCAT(RANDBETWEEN(100000,999999),"-QR - ",INDEX(Sheet1!A1:A74,RANDBETWEEN(1,COUNTA(Sheet1!A1:A74)))," Chuyen tien")</f>
        <v>653869-QR - PHUNG VAN LUONG Chuyen tien</v>
      </c>
      <c r="L84" s="64"/>
    </row>
    <row r="85" ht="45" customHeight="1" spans="1:12" x14ac:dyDescent="0.25">
      <c r="A85" s="46">
        <v>61</v>
      </c>
      <c r="B85" s="47" t="s">
        <v>98</v>
      </c>
      <c r="C85" s="48" t="str">
        <f t="shared" si="22"/>
        <v>17/10/2023</v>
      </c>
      <c r="D85" s="46">
        <f t="shared" si="26"/>
        <v>9219</v>
      </c>
      <c r="E85" s="49">
        <f>ROUND(RANDBETWEEN(100000,12000000),-3)</f>
        <v>1165000</v>
      </c>
      <c r="F85" s="50"/>
      <c r="G85" s="49">
        <f t="shared" si="24"/>
        <v>69001120</v>
      </c>
      <c r="H85" s="51">
        <f t="shared" si="28"/>
        <v>409</v>
      </c>
      <c r="I85" s="54" t="str">
        <f>_xlfn.CONCAT(RANDBETWEEN(100,999),CHAR(RANDBETWEEN(65,90)),CHAR(RANDBETWEEN(65,90)),CHAR(RANDBETWEEN(65,90)),CHAR(RANDBETWEEN(65,90)),CHAR(RANDBETWEEN(65,90)),RANDBETWEEN(1,9))</f>
        <v>798BROVN6</v>
      </c>
      <c r="J85" s="46" t="str">
        <f t="shared" si="25"/>
        <v>990</v>
      </c>
      <c r="K85" s="60" t="str">
        <f>_xlfn.CONCAT(INDEX(Sheet1!F4:F7,RANDBETWEEN(1,COUNTA(Sheet1!F4:F7))),RANDBETWEEN(1000000000000,9999999999999)," tai ",INDEX(Sheet1!H4:H10,RANDBETWEEN(1,COUNTA(Sheet1!H4:H10))),"; NGUYEN THI QUY"," chuyen tien")</f>
        <v>MB-TKThe :2585807308682 tai VCB.; NGUYEN THI QUY chuyen tien</v>
      </c>
      <c r="L85" s="64"/>
    </row>
    <row r="86" ht="45" customHeight="1" spans="1:12" x14ac:dyDescent="0.25">
      <c r="A86" s="46">
        <v>62</v>
      </c>
      <c r="B86" s="47" t="s">
        <v>99</v>
      </c>
      <c r="C86" s="48" t="str">
        <f t="shared" si="22"/>
        <v>18/10/2023</v>
      </c>
      <c r="D86" s="46">
        <f t="shared" si="26"/>
        <v>9279</v>
      </c>
      <c r="E86" s="49">
        <f>ROUND(RANDBETWEEN(100000,12000000),-3)</f>
        <v>6288000</v>
      </c>
      <c r="F86" s="50"/>
      <c r="G86" s="49">
        <f t="shared" si="24"/>
        <v>62713120</v>
      </c>
      <c r="H86" s="51">
        <f t="shared" si="28"/>
        <v>6393</v>
      </c>
      <c r="I86" s="54" t="str">
        <f>_xlfn.CONCAT(CHAR(RANDBETWEEN(65,90)),CHAR(RANDBETWEEN(65,90)),RANDBETWEEN(100000,999999))</f>
        <v>CH420716</v>
      </c>
      <c r="J86" s="46" t="str">
        <f t="shared" si="25"/>
        <v>512</v>
      </c>
      <c r="K86" s="60" t="str">
        <f>_xlfn.CONCAT(INDEX(Sheet1!F4:F7,RANDBETWEEN(1,COUNTA(Sheet1!F4:F7))),RANDBETWEEN(1000000000000,9999999999999)," tai ",INDEX(Sheet1!H4:H10,RANDBETWEEN(1,COUNTA(Sheet1!H4:H10))),"; NGUYEN THI QUY"," chuyen tien")</f>
        <v>MB-TKThe :2525395119941 tai Sacombank.; NGUYEN THI QUY chuyen tien</v>
      </c>
      <c r="L86" s="65"/>
    </row>
    <row r="87" ht="45" customHeight="1" spans="1:12" x14ac:dyDescent="0.25">
      <c r="A87" s="46">
        <v>63</v>
      </c>
      <c r="B87" s="47" t="s">
        <v>100</v>
      </c>
      <c r="C87" s="48" t="str">
        <f t="shared" si="22"/>
        <v>18/10/2023</v>
      </c>
      <c r="D87" s="46">
        <f t="shared" si="26"/>
        <v>4646</v>
      </c>
      <c r="E87" s="49"/>
      <c r="F87" s="50">
        <f>ROUND(RANDBETWEEN(100000,1200000),-3)</f>
        <v>1039000</v>
      </c>
      <c r="G87" s="49">
        <f t="shared" si="24"/>
        <v>63752120</v>
      </c>
      <c r="H87" s="51">
        <f t="shared" si="28"/>
        <v>152</v>
      </c>
      <c r="I87" s="54" t="str">
        <f>_xlfn.CONCAT(CHAR(RANDBETWEEN(65,90)),CHAR(RANDBETWEEN(65,90)),RANDBETWEEN(100000,999999))</f>
        <v>CG402241</v>
      </c>
      <c r="J87" s="46" t="str">
        <f t="shared" si="25"/>
        <v>990</v>
      </c>
      <c r="K87" s="60" t="str">
        <f>_xlfn.CONCAT("REM               Tfr A/c: ",RANDBETWEEN(10000000000000,99999999999999)," ",INDEX(Sheet1!A1:A74,RANDBETWEEN(1,COUNTA(Sheet1!A1:A74)))," chuyen tien")</f>
        <v>REM               Tfr A/c: 33061538237917 NGUYEN VAN THANG chuyen tien</v>
      </c>
      <c r="L87" s="64"/>
    </row>
    <row r="88" ht="45" customHeight="1" spans="1:12" s="1" customFormat="1" x14ac:dyDescent="0.25">
      <c r="A88" s="46">
        <v>64</v>
      </c>
      <c r="B88" s="47" t="s">
        <v>101</v>
      </c>
      <c r="C88" s="48" t="str">
        <f t="shared" si="22"/>
        <v>18/10/2023</v>
      </c>
      <c r="D88" s="46">
        <f t="shared" si="26"/>
        <v>2972</v>
      </c>
      <c r="E88" s="49">
        <f>ROUND(RANDBETWEEN(100000,12000000),-3)</f>
        <v>11457000</v>
      </c>
      <c r="F88" s="50"/>
      <c r="G88" s="49">
        <f t="shared" si="24"/>
        <v>52295120</v>
      </c>
      <c r="H88" s="51">
        <f t="shared" si="28"/>
        <v>304</v>
      </c>
      <c r="I88" s="56" t="str">
        <f>_xlfn.CONCAT(RANDBETWEEN(1000,9999),CHAR(RANDBETWEEN(65,90)),CHAR(RANDBETWEEN(65,90)),CHAR(RANDBETWEEN(65,90)),CHAR(RANDBETWEEN(65,90)),CHAR(RANDBETWEEN(65,90)),CHAR(RANDBETWEEN(65,90)))</f>
        <v>4579RWTXKA</v>
      </c>
      <c r="J88" s="46" t="str">
        <f t="shared" si="25"/>
        <v>990</v>
      </c>
      <c r="K88" s="60" t="str">
        <f>_xlfn.CONCAT(INDEX(Sheet1!F4:F7,RANDBETWEEN(1,COUNTA(Sheet1!F4:F7))),RANDBETWEEN(1000000000000,9999999999999)," tai ",INDEX(Sheet1!H4:H10,RANDBETWEEN(1,COUNTA(Sheet1!H4:H10))),"; NGUYEN THI QUY"," chuyen tien")</f>
        <v>MB-TKThe :8256636010564 tai VPBank.; NGUYEN THI QUY chuyen tien</v>
      </c>
      <c r="L88" s="64"/>
    </row>
    <row r="89" ht="35" customHeight="1" spans="1:12" x14ac:dyDescent="0.25">
      <c r="A89" s="46">
        <v>65</v>
      </c>
      <c r="B89" s="47" t="s">
        <v>102</v>
      </c>
      <c r="C89" s="48" t="str">
        <f t="shared" si="22"/>
        <v>19/10/2023</v>
      </c>
      <c r="D89" s="46">
        <f t="shared" si="26"/>
        <v>3962</v>
      </c>
      <c r="E89" s="49"/>
      <c r="F89" s="50">
        <v>40000000</v>
      </c>
      <c r="G89" s="49">
        <f t="shared" si="24"/>
        <v>92295120</v>
      </c>
      <c r="H89" s="51">
        <f t="shared" si="28"/>
        <v>496</v>
      </c>
      <c r="I89" s="56" t="str">
        <f>_xlfn.CONCAT(RANDBETWEEN(1000,9999),CHAR(RANDBETWEEN(65,90)),CHAR(RANDBETWEEN(65,90)),CHAR(RANDBETWEEN(65,90)),CHAR(RANDBETWEEN(65,90)),CHAR(RANDBETWEEN(65,90)),CHAR(RANDBETWEEN(65,90)))</f>
        <v>6316ZHNOXN</v>
      </c>
      <c r="J89" s="46" t="str">
        <f t="shared" ref="J89:J95" si="29">CHOOSE(RANDBETWEEN(1,2),"990","512")</f>
        <v>512</v>
      </c>
      <c r="K89" s="60" t="str">
        <f>_xlfn.CONCAT(RANDBETWEEN(100000,999999),"-QR - ",INDEX(Sheet1!A1:A74,RANDBETWEEN(1,COUNTA(Sheet1!A1:A74)))," Chuyen tien")</f>
        <v>225900-QR - TRAN LE HOANG DUY Chuyen tien</v>
      </c>
      <c r="L89" s="64"/>
    </row>
    <row r="90" ht="45" customHeight="1" spans="1:12" x14ac:dyDescent="0.25">
      <c r="A90" s="46">
        <v>66</v>
      </c>
      <c r="B90" s="47" t="s">
        <v>103</v>
      </c>
      <c r="C90" s="48" t="str">
        <f t="shared" si="22"/>
        <v>19/10/2023</v>
      </c>
      <c r="D90" s="46">
        <f t="shared" si="26"/>
        <v>8023</v>
      </c>
      <c r="E90" s="49">
        <f>ROUND(RANDBETWEEN(100000,12000000),-3)</f>
        <v>2176000</v>
      </c>
      <c r="F90" s="50"/>
      <c r="G90" s="49">
        <f t="shared" si="24"/>
        <v>90119120</v>
      </c>
      <c r="H90" s="51">
        <f t="shared" si="28"/>
        <v>405024560</v>
      </c>
      <c r="I90" s="56" t="str">
        <f>_xlfn.CONCAT(RANDBETWEEN(1000,9999),CHAR(RANDBETWEEN(65,90)),CHAR(RANDBETWEEN(65,90)),CHAR(RANDBETWEEN(65,90)),CHAR(RANDBETWEEN(65,90)),CHAR(RANDBETWEEN(65,90)),CHAR(RANDBETWEEN(65,90)))</f>
        <v>4430OEBZHI</v>
      </c>
      <c r="J90" s="46" t="str">
        <f t="shared" si="29"/>
        <v>990</v>
      </c>
      <c r="K90" s="60" t="str">
        <f>_xlfn.CONCAT("Omni Channel-TKThe :",RANDBETWEEN(100000000000,999999999999),", tai ",INDEX(Sheet1!H1:H7,RANDBETWEEN(1,COUNTA(Sheet1!H1:H7)))," NGUYEN THI QUY chuyen tien")</f>
        <v>Omni Channel-TKThe :907808330217, tai Sacombank. NGUYEN THI QUY chuyen tien</v>
      </c>
      <c r="L90" s="64"/>
    </row>
    <row r="91" ht="45" customHeight="1" spans="1:12" x14ac:dyDescent="0.25">
      <c r="A91" s="46">
        <v>67</v>
      </c>
      <c r="B91" s="47" t="s">
        <v>104</v>
      </c>
      <c r="C91" s="48" t="str">
        <f t="shared" si="22"/>
        <v>19/10/2023</v>
      </c>
      <c r="D91" s="46">
        <f t="shared" si="26"/>
        <v>9874</v>
      </c>
      <c r="E91" s="49">
        <f>ROUND(RANDBETWEEN(100000,12000000),-3)</f>
        <v>6455000</v>
      </c>
      <c r="F91" s="50"/>
      <c r="G91" s="49">
        <f t="shared" si="24"/>
        <v>83664120</v>
      </c>
      <c r="H91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6547314341</v>
      </c>
      <c r="I91" s="46">
        <f>RANDBETWEEN(100000000,999999999)</f>
        <v>520506280</v>
      </c>
      <c r="J91" s="46" t="str">
        <f t="shared" si="29"/>
        <v>990</v>
      </c>
      <c r="K91" s="60" t="str">
        <f>_xlfn.CONCAT(INDEX(Sheet1!F4:F7,RANDBETWEEN(1,COUNTA(Sheet1!F4:F7))),RANDBETWEEN(1000000000000,9999999999999)," tai ",INDEX(Sheet1!H4:H10,RANDBETWEEN(1,COUNTA(Sheet1!H4:H10))),"; NGUYEN THI QUY"," chuyen tien")</f>
        <v>MB-TKThe :8187924861410 tai VPBank.; NGUYEN THI QUY chuyen tien</v>
      </c>
      <c r="L91" s="64"/>
    </row>
    <row r="92" ht="45" customHeight="1" spans="1:12" s="1" customFormat="1" x14ac:dyDescent="0.25">
      <c r="A92" s="46">
        <v>68</v>
      </c>
      <c r="B92" s="47" t="s">
        <v>105</v>
      </c>
      <c r="C92" s="48" t="str">
        <f t="shared" si="22"/>
        <v>19/10/2023</v>
      </c>
      <c r="D92" s="46">
        <f t="shared" si="26"/>
        <v>7920</v>
      </c>
      <c r="E92" s="49">
        <f>ROUND(RANDBETWEEN(100000,12000000),-3)</f>
        <v>8397000</v>
      </c>
      <c r="F92" s="50"/>
      <c r="G92" s="49">
        <f t="shared" si="24"/>
        <v>75267120</v>
      </c>
      <c r="H92" s="51">
        <f t="shared" ref="H92:H103" si="3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6024532748</v>
      </c>
      <c r="I92" s="54" t="str">
        <f>_xlfn.CONCAT(RANDBETWEEN(100,999),CHAR(RANDBETWEEN(65,90)),CHAR(RANDBETWEEN(65,90)),CHAR(RANDBETWEEN(65,90)),CHAR(RANDBETWEEN(65,90)),CHAR(RANDBETWEEN(65,90)),RANDBETWEEN(1,9))</f>
        <v>388RIQHY2</v>
      </c>
      <c r="J92" s="46" t="str">
        <f t="shared" si="29"/>
        <v>990</v>
      </c>
      <c r="K92" s="60" t="str">
        <f>_xlfn.CONCAT(INDEX(Sheet1!F4:F7,RANDBETWEEN(1,COUNTA(Sheet1!F4:F7))),RANDBETWEEN(1000000000000,9999999999999)," tai ",INDEX(Sheet1!H4:H10,RANDBETWEEN(1,COUNTA(Sheet1!H4:H10))),"; NGUYEN THI QUY"," chuyen tien")</f>
        <v>MB-TKThe :2685427599084 tai Vietcombank.; NGUYEN THI QUY chuyen tien</v>
      </c>
      <c r="L92" s="64"/>
    </row>
    <row r="93" ht="45" customHeight="1" spans="1:12" s="1" customFormat="1" x14ac:dyDescent="0.25">
      <c r="A93" s="46">
        <v>69</v>
      </c>
      <c r="B93" s="47" t="s">
        <v>106</v>
      </c>
      <c r="C93" s="48" t="str">
        <f t="shared" si="22"/>
        <v>19/10/2023</v>
      </c>
      <c r="D93" s="46">
        <f t="shared" si="26"/>
        <v>3730</v>
      </c>
      <c r="E93" s="49">
        <f>ROUND(RANDBETWEEN(100000,12000000),-3)</f>
        <v>909000</v>
      </c>
      <c r="F93" s="50"/>
      <c r="G93" s="49">
        <f t="shared" si="24"/>
        <v>74358120</v>
      </c>
      <c r="H93" s="51">
        <f t="shared" si="30"/>
        <v>3842188977</v>
      </c>
      <c r="I93" s="54" t="str">
        <f>_xlfn.CONCAT(RANDBETWEEN(100,999),CHAR(RANDBETWEEN(65,90)),CHAR(RANDBETWEEN(65,90)),CHAR(RANDBETWEEN(65,90)),CHAR(RANDBETWEEN(65,90)),CHAR(RANDBETWEEN(65,90)),RANDBETWEEN(1,9))</f>
        <v>246MJJVU8</v>
      </c>
      <c r="J93" s="46" t="str">
        <f t="shared" si="29"/>
        <v>990</v>
      </c>
      <c r="K93" s="60" t="str">
        <f>_xlfn.CONCAT(INDEX(Sheet1!F4:F7,RANDBETWEEN(1,COUNTA(Sheet1!F4:F7))),RANDBETWEEN(1000000000000,9999999999999)," tai ",INDEX(Sheet1!H4:H10,RANDBETWEEN(1,COUNTA(Sheet1!H4:H10))),"; NGUYEN THI QUY"," chuyen tien")</f>
        <v>MB-TKThe :4636392639601 tai Vietcombank.; NGUYEN THI QUY chuyen tien</v>
      </c>
      <c r="L93" s="64"/>
    </row>
    <row r="94" ht="45" customHeight="1" spans="1:12" x14ac:dyDescent="0.25">
      <c r="A94" s="46">
        <v>70</v>
      </c>
      <c r="B94" s="47" t="s">
        <v>107</v>
      </c>
      <c r="C94" s="48" t="str">
        <f t="shared" si="22"/>
        <v>20/10/2023</v>
      </c>
      <c r="D94" s="46">
        <f t="shared" si="26"/>
        <v>6108</v>
      </c>
      <c r="E94" s="49">
        <f>ROUND(RANDBETWEEN(100000,12000000),-3)</f>
        <v>10353000</v>
      </c>
      <c r="F94" s="50"/>
      <c r="G94" s="49">
        <f t="shared" si="24"/>
        <v>64005120</v>
      </c>
      <c r="H94" s="51">
        <f t="shared" si="30"/>
        <v>370</v>
      </c>
      <c r="I94" s="54" t="str">
        <f>_xlfn.CONCAT(RANDBETWEEN(100,999),CHAR(RANDBETWEEN(65,90)),CHAR(RANDBETWEEN(65,90)),CHAR(RANDBETWEEN(65,90)),CHAR(RANDBETWEEN(65,90)),CHAR(RANDBETWEEN(65,90)),RANDBETWEEN(1,9))</f>
        <v>987CSQBW6</v>
      </c>
      <c r="J94" s="46" t="str">
        <f t="shared" si="29"/>
        <v>512</v>
      </c>
      <c r="K94" s="60" t="str">
        <f>_xlfn.CONCAT(INDEX(Sheet1!F4:F7,RANDBETWEEN(1,COUNTA(Sheet1!F4:F7))),RANDBETWEEN(1000000000000,9999999999999)," tai ",INDEX(Sheet1!H4:H10,RANDBETWEEN(1,COUNTA(Sheet1!H4:H10))),"; NGUYEN THI QUY"," chuyen tien")</f>
        <v>MB-TKThe :5289183149933 tai Sacombank.; NGUYEN THI QUY chuyen tien</v>
      </c>
      <c r="L94" s="64"/>
    </row>
    <row r="95" ht="45" customHeight="1" spans="1:12" x14ac:dyDescent="0.25">
      <c r="A95" s="46">
        <v>71</v>
      </c>
      <c r="B95" s="47" t="s">
        <v>108</v>
      </c>
      <c r="C95" s="48" t="str">
        <f t="shared" si="22"/>
        <v>20/10/2023</v>
      </c>
      <c r="D95" s="46">
        <f t="shared" si="26"/>
        <v>3689</v>
      </c>
      <c r="E95" s="49"/>
      <c r="F95" s="50">
        <f t="shared" ref="F95:F99" si="31">ROUND(RANDBETWEEN(100000,1200000),-3)</f>
        <v>664000</v>
      </c>
      <c r="G95" s="49">
        <f t="shared" si="24"/>
        <v>64669120</v>
      </c>
      <c r="H95" s="51">
        <f t="shared" si="30"/>
        <v>1054693380</v>
      </c>
      <c r="I95" s="56" t="str">
        <f>_xlfn.CONCAT(RANDBETWEEN(1000,9999),CHAR(RANDBETWEEN(65,90)),CHAR(RANDBETWEEN(65,90)),CHAR(RANDBETWEEN(65,90)),CHAR(RANDBETWEEN(65,90)),CHAR(RANDBETWEEN(65,90)),CHAR(RANDBETWEEN(65,90)))</f>
        <v>7370AEMQGC</v>
      </c>
      <c r="J95" s="46" t="str">
        <f t="shared" si="29"/>
        <v>512</v>
      </c>
      <c r="K95" s="60" t="str">
        <f>_xlfn.CONCAT("REM               Tfr A/c: ",RANDBETWEEN(10000000000000,99999999999999)," ",INDEX(Sheet1!A1:A74,RANDBETWEEN(1,COUNTA(Sheet1!A1:A74)))," chuyen tien")</f>
        <v>REM               Tfr A/c: 49616616153084 NGUYEN TUAN TUNG chuyen tien</v>
      </c>
      <c r="L95" s="64"/>
    </row>
    <row r="96" ht="45" customHeight="1" spans="1:12" x14ac:dyDescent="0.25">
      <c r="A96" s="46">
        <v>72</v>
      </c>
      <c r="B96" s="47" t="s">
        <v>109</v>
      </c>
      <c r="C96" s="48" t="str">
        <f t="shared" si="22"/>
        <v>20/10/2023</v>
      </c>
      <c r="D96" s="46">
        <f t="shared" si="26"/>
        <v>2497</v>
      </c>
      <c r="E96" s="49"/>
      <c r="F96" s="50">
        <f t="shared" si="31"/>
        <v>213000</v>
      </c>
      <c r="G96" s="49">
        <f t="shared" si="24"/>
        <v>64882120</v>
      </c>
      <c r="H96" s="51">
        <f t="shared" si="30"/>
        <v>764</v>
      </c>
      <c r="I96" s="56" t="str">
        <f>_xlfn.CONCAT(RANDBETWEEN(1000,9999),CHAR(RANDBETWEEN(65,90)),CHAR(RANDBETWEEN(65,90)),CHAR(RANDBETWEEN(65,90)),CHAR(RANDBETWEEN(65,90)),CHAR(RANDBETWEEN(65,90)),CHAR(RANDBETWEEN(65,90)))</f>
        <v>1029JUCHHO</v>
      </c>
      <c r="J96" s="46" t="str">
        <f t="shared" ref="J96:J105" si="32">CHOOSE(RANDBETWEEN(1,2),"990","512")</f>
        <v>990</v>
      </c>
      <c r="K96" s="60" t="str">
        <f>_xlfn.CONCAT("REM               Tfr A/c: ",RANDBETWEEN(10000000000000,99999999999999)," ",INDEX(Sheet1!A1:A74,RANDBETWEEN(1,COUNTA(Sheet1!A1:A74)))," chuyen tien")</f>
        <v>REM               Tfr A/c: 21149003465112 NGUYEN DUC DIEN chuyen tien</v>
      </c>
      <c r="L96" s="64"/>
    </row>
    <row r="97" ht="47" customHeight="1" spans="1:12" s="1" customFormat="1" x14ac:dyDescent="0.25">
      <c r="A97" s="46">
        <v>73</v>
      </c>
      <c r="B97" s="47" t="s">
        <v>110</v>
      </c>
      <c r="C97" s="48" t="str">
        <f t="shared" si="22"/>
        <v>20/10/2023</v>
      </c>
      <c r="D97" s="46">
        <f t="shared" si="26"/>
        <v>2718</v>
      </c>
      <c r="E97" s="49">
        <f>ROUND(RANDBETWEEN(100000,12000000),-3)</f>
        <v>4268000</v>
      </c>
      <c r="F97" s="66"/>
      <c r="G97" s="49">
        <f t="shared" si="24"/>
        <v>60614120</v>
      </c>
      <c r="H97" s="51">
        <f t="shared" si="30"/>
        <v>8967665752</v>
      </c>
      <c r="I97" s="54" t="str">
        <f>_xlfn.CONCAT(CHAR(RANDBETWEEN(65,90)),CHAR(RANDBETWEEN(65,90)),RANDBETWEEN(100000,999999))</f>
        <v>YJ826854</v>
      </c>
      <c r="J97" s="46" t="str">
        <f t="shared" si="32"/>
        <v>512</v>
      </c>
      <c r="K97" s="60" t="str">
        <f>_xlfn.CONCAT("Omni Channel-TKThe :",RANDBETWEEN(100000000000,999999999999),", tai ",INDEX(Sheet1!H1:H7,RANDBETWEEN(1,COUNTA(Sheet1!H1:H7)))," NGUYEN THI QUY chuyen tien")</f>
        <v>Omni Channel-TKThe :914851627721, tai MB. NGUYEN THI QUY chuyen tien</v>
      </c>
      <c r="L97" s="27"/>
    </row>
    <row r="98" ht="45" customHeight="1" spans="1:12" s="1" customFormat="1" x14ac:dyDescent="0.25">
      <c r="A98" s="46">
        <v>74</v>
      </c>
      <c r="B98" s="47" t="s">
        <v>111</v>
      </c>
      <c r="C98" s="48" t="str">
        <f t="shared" si="22"/>
        <v>20/10/2023</v>
      </c>
      <c r="D98" s="46">
        <f t="shared" si="26"/>
        <v>6144</v>
      </c>
      <c r="E98" s="49"/>
      <c r="F98" s="50">
        <f t="shared" si="31"/>
        <v>259000</v>
      </c>
      <c r="G98" s="49">
        <f t="shared" si="24"/>
        <v>60873120</v>
      </c>
      <c r="H98" s="51">
        <f t="shared" si="30"/>
        <v>230</v>
      </c>
      <c r="I98" s="54" t="str">
        <f>_xlfn.CONCAT(CHAR(RANDBETWEEN(65,90)),CHAR(RANDBETWEEN(65,90)),RANDBETWEEN(100000,999999))</f>
        <v>IY744756</v>
      </c>
      <c r="J98" s="46" t="str">
        <f t="shared" si="32"/>
        <v>512</v>
      </c>
      <c r="K98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:8747320938131 tai Agribank.; DINH VAN HIEP chuyen khoan</v>
      </c>
      <c r="L98" s="63"/>
    </row>
    <row r="99" ht="45" customHeight="1" spans="1:12" s="1" customFormat="1" x14ac:dyDescent="0.25">
      <c r="A99" s="46">
        <v>75</v>
      </c>
      <c r="B99" s="47" t="s">
        <v>112</v>
      </c>
      <c r="C99" s="48" t="str">
        <f t="shared" si="22"/>
        <v>21/10/2023</v>
      </c>
      <c r="D99" s="46">
        <f t="shared" si="26"/>
        <v>7512</v>
      </c>
      <c r="E99" s="49"/>
      <c r="F99" s="50">
        <f t="shared" si="31"/>
        <v>726000</v>
      </c>
      <c r="G99" s="49">
        <f t="shared" si="24"/>
        <v>61599120</v>
      </c>
      <c r="H99" s="51">
        <f t="shared" si="30"/>
        <v>979</v>
      </c>
      <c r="I99" s="54" t="str">
        <f>_xlfn.CONCAT(CHAR(RANDBETWEEN(65,90)),CHAR(RANDBETWEEN(65,90)),RANDBETWEEN(100000,999999))</f>
        <v>AR845612</v>
      </c>
      <c r="J99" s="46" t="str">
        <f t="shared" si="32"/>
        <v>512</v>
      </c>
      <c r="K99" s="60" t="str">
        <f>_xlfn.CONCAT("REM               Tfr A/c: ",RANDBETWEEN(10000000000000,99999999999999)," ",INDEX(Sheet1!A1:A74,RANDBETWEEN(1,COUNTA(Sheet1!A1:A74)))," chuyen tien")</f>
        <v>REM               Tfr A/c: 96547014194963 NGUYEN TUAN HUNG chuyen tien</v>
      </c>
      <c r="L99" s="63"/>
    </row>
    <row r="100" ht="45" customHeight="1" spans="1:11" s="1" customFormat="1" x14ac:dyDescent="0.25">
      <c r="A100" s="46">
        <v>76</v>
      </c>
      <c r="B100" s="47" t="s">
        <v>113</v>
      </c>
      <c r="C100" s="48" t="str">
        <f t="shared" si="22"/>
        <v>21/10/2023</v>
      </c>
      <c r="D100" s="46">
        <f t="shared" si="26"/>
        <v>4106</v>
      </c>
      <c r="E100" s="49">
        <f>ROUND(RANDBETWEEN(100000,12000000),-3)</f>
        <v>5422000</v>
      </c>
      <c r="F100" s="62"/>
      <c r="G100" s="49">
        <f t="shared" si="24"/>
        <v>56177120</v>
      </c>
      <c r="H100" s="51">
        <f t="shared" si="30"/>
        <v>307</v>
      </c>
      <c r="I100" s="54" t="str">
        <f>_xlfn.CONCAT(CHAR(RANDBETWEEN(65,90)),CHAR(RANDBETWEEN(65,90)),RANDBETWEEN(100000,999999))</f>
        <v>TX676848</v>
      </c>
      <c r="J100" s="46" t="str">
        <f t="shared" si="32"/>
        <v>512</v>
      </c>
      <c r="K100" s="60" t="str">
        <f>_xlfn.CONCAT(INDEX(Sheet1!F4:F7,RANDBETWEEN(1,COUNTA(Sheet1!F4:F7))),RANDBETWEEN(1000000000000,9999999999999)," tai ",INDEX(Sheet1!H4:H10,RANDBETWEEN(1,COUNTA(Sheet1!H4:H10))),"; NGUYEN THI QUY"," chuyen tien")</f>
        <v>MB-TKThe :5048872564588 tai VCB.; NGUYEN THI QUY chuyen tien</v>
      </c>
    </row>
    <row r="101" ht="35" customHeight="1" spans="1:11" s="1" customFormat="1" x14ac:dyDescent="0.25">
      <c r="A101" s="46">
        <v>77</v>
      </c>
      <c r="B101" s="47" t="s">
        <v>114</v>
      </c>
      <c r="C101" s="48" t="str">
        <f t="shared" si="22"/>
        <v>21/10/2023</v>
      </c>
      <c r="D101" s="46">
        <f t="shared" si="26"/>
        <v>4114</v>
      </c>
      <c r="E101" s="49"/>
      <c r="F101" s="62">
        <f t="shared" ref="F101:F104" si="33">ROUND(RANDBETWEEN(100000,1200000),-3)</f>
        <v>324000</v>
      </c>
      <c r="G101" s="49">
        <f t="shared" si="24"/>
        <v>56501120</v>
      </c>
      <c r="H101" s="51">
        <f t="shared" si="30"/>
        <v>437</v>
      </c>
      <c r="I101" s="46">
        <f>RANDBETWEEN(100000000,999999999)</f>
        <v>842381948</v>
      </c>
      <c r="J101" s="46" t="str">
        <f t="shared" si="32"/>
        <v>512</v>
      </c>
      <c r="K101" s="52" t="str">
        <f>_xlfn.CONCAT(RANDBETWEEN(100000,999999),"-QR - ",INDEX(Sheet1!A1:A74,RANDBETWEEN(1,COUNTA(Sheet1!A1:A74)))," Chuyen tien")</f>
        <v>525799-QR - TRAN XUAN HOA Chuyen tien</v>
      </c>
    </row>
    <row r="102" ht="45" customHeight="1" spans="1:11" s="1" customFormat="1" x14ac:dyDescent="0.25">
      <c r="A102" s="46">
        <v>78</v>
      </c>
      <c r="B102" s="47" t="s">
        <v>115</v>
      </c>
      <c r="C102" s="48" t="str">
        <f t="shared" si="22"/>
        <v>21/10/2023</v>
      </c>
      <c r="D102" s="46">
        <f t="shared" si="26"/>
        <v>7434</v>
      </c>
      <c r="E102" s="49"/>
      <c r="F102" s="62">
        <f t="shared" si="33"/>
        <v>795000</v>
      </c>
      <c r="G102" s="49">
        <f t="shared" si="24"/>
        <v>57296120</v>
      </c>
      <c r="H102" s="51">
        <f t="shared" si="30"/>
        <v>5473909112</v>
      </c>
      <c r="I102" s="54" t="str">
        <f>_xlfn.CONCAT(RANDBETWEEN(100,999),CHAR(RANDBETWEEN(65,90)),CHAR(RANDBETWEEN(65,90)),CHAR(RANDBETWEEN(65,90)),CHAR(RANDBETWEEN(65,90)),CHAR(RANDBETWEEN(65,90)),RANDBETWEEN(1,9))</f>
        <v>847HTVVD5</v>
      </c>
      <c r="J102" s="46" t="str">
        <f t="shared" si="32"/>
        <v>512</v>
      </c>
      <c r="K102" s="52" t="str">
        <f>_xlfn.CONCAT("REM               Tfr A/c: ",RANDBETWEEN(10000000000000,99999999999999)," ",INDEX(Sheet1!A1:A74,RANDBETWEEN(1,COUNTA(Sheet1!A1:A74)))," chuyen tien")</f>
        <v>REM               Tfr A/c: 55414637420932 NGUYEN TUAN THANH chuyen tien</v>
      </c>
    </row>
    <row r="103" ht="61" customHeight="1" spans="1:13" s="1" customFormat="1" x14ac:dyDescent="0.25">
      <c r="A103" s="57" t="s">
        <v>53</v>
      </c>
      <c r="B103" s="57"/>
      <c r="C103" s="57"/>
      <c r="D103" s="57"/>
      <c r="E103" s="57"/>
      <c r="F103" s="57"/>
      <c r="G103" s="57"/>
      <c r="H103" s="57"/>
      <c r="I103" s="67" t="s">
        <v>116</v>
      </c>
      <c r="J103" s="67"/>
      <c r="K103" s="67"/>
      <c r="L103" s="7"/>
      <c r="M103" s="7"/>
    </row>
    <row r="104" ht="45" customHeight="1" spans="1:13" s="1" customFormat="1" x14ac:dyDescent="0.25">
      <c r="A104" s="46">
        <v>79</v>
      </c>
      <c r="B104" s="47" t="s">
        <v>117</v>
      </c>
      <c r="C104" s="48" t="str">
        <f>LEFT(B104,FIND(" ",B104)-1)</f>
        <v>21/10/2023</v>
      </c>
      <c r="D104" s="46">
        <f>RANDBETWEEN(1000,9999)</f>
        <v>6327</v>
      </c>
      <c r="E104" s="49"/>
      <c r="F104" s="62">
        <f t="shared" si="33"/>
        <v>727000</v>
      </c>
      <c r="G104" s="49">
        <f>G102-E104+F104</f>
        <v>58023120</v>
      </c>
      <c r="H104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701</v>
      </c>
      <c r="I104" s="56" t="str">
        <f>_xlfn.CONCAT(RANDBETWEEN(1000,9999),CHAR(RANDBETWEEN(65,90)),CHAR(RANDBETWEEN(65,90)),CHAR(RANDBETWEEN(65,90)),CHAR(RANDBETWEEN(65,90)),CHAR(RANDBETWEEN(65,90)),CHAR(RANDBETWEEN(65,90)))</f>
        <v>5973GWBYMK</v>
      </c>
      <c r="J104" s="46" t="str">
        <f>CHOOSE(RANDBETWEEN(1,2),"990","512")</f>
        <v>990</v>
      </c>
      <c r="K104" s="52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:8952491636629 tai TCB.; NGUYEN QUANG SANG chuyen khoan</v>
      </c>
      <c r="L104" s="7"/>
      <c r="M104" s="7"/>
    </row>
    <row r="105" ht="45" customHeight="1" spans="1:11" s="1" customFormat="1" x14ac:dyDescent="0.25">
      <c r="A105" s="46">
        <v>80</v>
      </c>
      <c r="B105" s="47" t="s">
        <v>118</v>
      </c>
      <c r="C105" s="48" t="str">
        <f t="shared" ref="C105:C155" si="34">LEFT(B105,FIND(" ",B105)-1)</f>
        <v>22/10/2023</v>
      </c>
      <c r="D105" s="46">
        <f>RANDBETWEEN(1000,9999)</f>
        <v>1063</v>
      </c>
      <c r="E105" s="49"/>
      <c r="F105" s="62">
        <f>ROUND(RANDBETWEEN(100000,1200000),-3)</f>
        <v>554000</v>
      </c>
      <c r="G105" s="49">
        <f>G104-E105+F105</f>
        <v>58577120</v>
      </c>
      <c r="H105" s="51">
        <f t="shared" ref="H105:H114" si="3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4696</v>
      </c>
      <c r="I105" s="56" t="str">
        <f>_xlfn.CONCAT(RANDBETWEEN(1000,9999),CHAR(RANDBETWEEN(65,90)),CHAR(RANDBETWEEN(65,90)),CHAR(RANDBETWEEN(65,90)),CHAR(RANDBETWEEN(65,90)),CHAR(RANDBETWEEN(65,90)),CHAR(RANDBETWEEN(65,90)))</f>
        <v>8143WSQULM</v>
      </c>
      <c r="J105" s="46" t="str">
        <f>CHOOSE(RANDBETWEEN(1,2),"990","512")</f>
        <v>512</v>
      </c>
      <c r="K105" s="60" t="str">
        <f>_xlfn.CONCAT("REM               Tfr A/c: ",RANDBETWEEN(10000000000000,99999999999999)," ",INDEX(Sheet1!A1:A74,RANDBETWEEN(1,COUNTA(Sheet1!A1:A74)))," chuyen tien")</f>
        <v>REM               Tfr A/c: 70728026192231 VU THI KIM NHUNG chuyen tien</v>
      </c>
    </row>
    <row r="106" ht="45" customHeight="1" spans="1:16" s="1" customFormat="1" x14ac:dyDescent="0.25">
      <c r="A106" s="46">
        <v>81</v>
      </c>
      <c r="B106" s="47" t="s">
        <v>119</v>
      </c>
      <c r="C106" s="48" t="str">
        <f t="shared" si="34"/>
        <v>22/10/2023</v>
      </c>
      <c r="D106" s="46">
        <f t="shared" ref="D106:D115" si="36">RANDBETWEEN(1000,9999)</f>
        <v>4695</v>
      </c>
      <c r="E106" s="49">
        <f>ROUND(RANDBETWEEN(100000,12000000),-3)</f>
        <v>365000</v>
      </c>
      <c r="F106" s="50"/>
      <c r="G106" s="49">
        <f t="shared" ref="G105:G155" si="37">G105-E106+F106</f>
        <v>58212120</v>
      </c>
      <c r="H106" s="51">
        <f t="shared" si="35"/>
        <v>3767827596</v>
      </c>
      <c r="I106" s="56" t="str">
        <f>_xlfn.CONCAT(RANDBETWEEN(1000,9999),CHAR(RANDBETWEEN(65,90)),CHAR(RANDBETWEEN(65,90)),CHAR(RANDBETWEEN(65,90)),CHAR(RANDBETWEEN(65,90)),CHAR(RANDBETWEEN(65,90)),CHAR(RANDBETWEEN(65,90)))</f>
        <v>4898TDXEKP</v>
      </c>
      <c r="J106" s="46" t="str">
        <f>CHOOSE(RANDBETWEEN(1,2),"990","512")</f>
        <v>512</v>
      </c>
      <c r="K106" s="52" t="str">
        <f>_xlfn.CONCAT("Omni Channel-TKThe :",RANDBETWEEN(100000000000,999999999999),", tai ",INDEX(Sheet1!H1:H7,RANDBETWEEN(1,COUNTA(Sheet1!H1:H7)))," NGUYEN THI QUY chuyen tien")</f>
        <v>Omni Channel-TKThe :265922003567, tai Vietcombank. NGUYEN THI QUY chuyen tien</v>
      </c>
      <c r="L106" s="7"/>
      <c r="M106" s="7"/>
      <c r="N106" s="31"/>
      <c r="O106" s="31"/>
      <c r="P106" s="31"/>
    </row>
    <row r="107" ht="45" customHeight="1" spans="1:12" x14ac:dyDescent="0.25">
      <c r="A107" s="46">
        <v>82</v>
      </c>
      <c r="B107" s="47" t="s">
        <v>120</v>
      </c>
      <c r="C107" s="48" t="str">
        <f t="shared" si="34"/>
        <v>22/10/2023</v>
      </c>
      <c r="D107" s="46">
        <f t="shared" si="36"/>
        <v>1991</v>
      </c>
      <c r="E107" s="49">
        <f>ROUND(RANDBETWEEN(100000,12000000),-3)</f>
        <v>4288000</v>
      </c>
      <c r="F107" s="50"/>
      <c r="G107" s="49">
        <f t="shared" si="37"/>
        <v>53924120</v>
      </c>
      <c r="H107" s="51">
        <f t="shared" si="35"/>
        <v>324</v>
      </c>
      <c r="I107" s="56" t="str">
        <f>_xlfn.CONCAT(RANDBETWEEN(1000,9999),CHAR(RANDBETWEEN(65,90)),CHAR(RANDBETWEEN(65,90)),CHAR(RANDBETWEEN(65,90)),CHAR(RANDBETWEEN(65,90)),CHAR(RANDBETWEEN(65,90)),CHAR(RANDBETWEEN(65,90)))</f>
        <v>1285PRPLRY</v>
      </c>
      <c r="J107" s="46" t="str">
        <f t="shared" ref="J107:J116" si="38">CHOOSE(RANDBETWEEN(1,2),"990","512")</f>
        <v>990</v>
      </c>
      <c r="K107" s="60" t="str">
        <f>_xlfn.CONCAT(INDEX(Sheet1!F4:F7,RANDBETWEEN(1,COUNTA(Sheet1!F4:F7))),RANDBETWEEN(1000000000000,9999999999999)," tai ",INDEX(Sheet1!H4:H10,RANDBETWEEN(1,COUNTA(Sheet1!H4:H10))),"; NGUYEN THI QUY"," chuyen tien")</f>
        <v>MB-TKThe :2239359081612 tai Sacombank.; NGUYEN THI QUY chuyen tien</v>
      </c>
      <c r="L107" s="64"/>
    </row>
    <row r="108" ht="45" customHeight="1" spans="1:12" x14ac:dyDescent="0.25">
      <c r="A108" s="46">
        <v>83</v>
      </c>
      <c r="B108" s="47" t="s">
        <v>121</v>
      </c>
      <c r="C108" s="48" t="str">
        <f t="shared" si="34"/>
        <v>22/10/2023</v>
      </c>
      <c r="D108" s="46">
        <f t="shared" si="36"/>
        <v>9182</v>
      </c>
      <c r="E108" s="49"/>
      <c r="F108" s="50">
        <f t="shared" ref="F108:F113" si="39">ROUND(RANDBETWEEN(100000,1200000),-3)</f>
        <v>843000</v>
      </c>
      <c r="G108" s="49">
        <f t="shared" si="37"/>
        <v>54767120</v>
      </c>
      <c r="H108" s="51">
        <f t="shared" si="35"/>
        <v>507</v>
      </c>
      <c r="I108" s="54" t="str">
        <f>_xlfn.CONCAT(CHAR(RANDBETWEEN(65,90)),CHAR(RANDBETWEEN(65,90)),RANDBETWEEN(100000,999999))</f>
        <v>WL338675</v>
      </c>
      <c r="J108" s="46" t="str">
        <f t="shared" si="38"/>
        <v>990</v>
      </c>
      <c r="K108" s="60" t="str">
        <f>_xlfn.CONCAT("REM               Tfr A/c: ",RANDBETWEEN(10000000000000,99999999999999)," ",INDEX(Sheet1!A1:A74,RANDBETWEEN(1,COUNTA(Sheet1!A1:A74)))," chuyen tien")</f>
        <v>REM               Tfr A/c: 26690864057581 VU THI KIM NHUNG chuyen tien</v>
      </c>
      <c r="L108" s="64"/>
    </row>
    <row r="109" ht="43" customHeight="1" spans="1:12" x14ac:dyDescent="0.25">
      <c r="A109" s="46">
        <v>84</v>
      </c>
      <c r="B109" s="47" t="s">
        <v>122</v>
      </c>
      <c r="C109" s="48" t="str">
        <f t="shared" si="34"/>
        <v>22/10/2023</v>
      </c>
      <c r="D109" s="46">
        <f t="shared" si="36"/>
        <v>2776</v>
      </c>
      <c r="E109" s="49"/>
      <c r="F109" s="50">
        <f t="shared" si="39"/>
        <v>481000</v>
      </c>
      <c r="G109" s="49">
        <f t="shared" si="37"/>
        <v>55248120</v>
      </c>
      <c r="H109" s="51">
        <f t="shared" si="35"/>
        <v>741</v>
      </c>
      <c r="I109" s="54" t="str">
        <f>_xlfn.CONCAT(CHAR(RANDBETWEEN(65,90)),CHAR(RANDBETWEEN(65,90)),RANDBETWEEN(100000,999999))</f>
        <v>KX998323</v>
      </c>
      <c r="J109" s="46" t="str">
        <f t="shared" si="38"/>
        <v>512</v>
      </c>
      <c r="K109" s="60" t="str">
        <f>_xlfn.CONCAT("REM               Tfr A/c: ",RANDBETWEEN(10000000000000,99999999999999)," ",INDEX(Sheet1!A2:A75,RANDBETWEEN(1,COUNTA(Sheet1!A2:A75)))," chuyen tien")</f>
        <v>REM               Tfr A/c: 10213836114210 NGUYEN BA QUAN chuyen tien</v>
      </c>
      <c r="L109" s="64"/>
    </row>
    <row r="110" ht="43" customHeight="1" spans="1:12" x14ac:dyDescent="0.25">
      <c r="A110" s="46">
        <v>85</v>
      </c>
      <c r="B110" s="47" t="s">
        <v>123</v>
      </c>
      <c r="C110" s="48" t="str">
        <f t="shared" si="34"/>
        <v>23/10/2023</v>
      </c>
      <c r="D110" s="46">
        <f t="shared" si="36"/>
        <v>1581</v>
      </c>
      <c r="E110" s="49"/>
      <c r="F110" s="50">
        <f t="shared" si="39"/>
        <v>364000</v>
      </c>
      <c r="G110" s="49">
        <f t="shared" si="37"/>
        <v>55612120</v>
      </c>
      <c r="H110" s="51">
        <f t="shared" si="35"/>
        <v>853</v>
      </c>
      <c r="I110" s="54" t="str">
        <f>_xlfn.CONCAT(CHAR(RANDBETWEEN(65,90)),CHAR(RANDBETWEEN(65,90)),RANDBETWEEN(100000,999999))</f>
        <v>VI434962</v>
      </c>
      <c r="J110" s="46" t="str">
        <f t="shared" si="38"/>
        <v>512</v>
      </c>
      <c r="K110" s="60" t="str">
        <f>_xlfn.CONCAT("REM               Tfr A/c: ",RANDBETWEEN(10000000000000,99999999999999)," ",INDEX(Sheet1!A1:A74,RANDBETWEEN(1,COUNTA(Sheet1!A1:A74)))," chuyen tien")</f>
        <v>REM               Tfr A/c: 62685206131255 MAI THANH TUAN chuyen tien</v>
      </c>
      <c r="L110" s="64"/>
    </row>
    <row r="111" ht="43" customHeight="1" spans="1:12" x14ac:dyDescent="0.25">
      <c r="A111" s="46">
        <v>86</v>
      </c>
      <c r="B111" s="47" t="s">
        <v>124</v>
      </c>
      <c r="C111" s="48" t="str">
        <f t="shared" si="34"/>
        <v>23/10/2023</v>
      </c>
      <c r="D111" s="46">
        <f t="shared" si="36"/>
        <v>9956</v>
      </c>
      <c r="E111" s="49"/>
      <c r="F111" s="50">
        <f t="shared" si="39"/>
        <v>210000</v>
      </c>
      <c r="G111" s="49">
        <f t="shared" si="37"/>
        <v>55822120</v>
      </c>
      <c r="H111" s="51">
        <f t="shared" si="35"/>
        <v>717</v>
      </c>
      <c r="I111" s="56" t="str">
        <f>_xlfn.CONCAT(RANDBETWEEN(1000,9999),CHAR(RANDBETWEEN(65,90)),CHAR(RANDBETWEEN(65,90)),CHAR(RANDBETWEEN(65,90)),CHAR(RANDBETWEEN(65,90)),CHAR(RANDBETWEEN(65,90)),CHAR(RANDBETWEEN(65,90)))</f>
        <v>2434SEBZJV</v>
      </c>
      <c r="J111" s="46" t="str">
        <f t="shared" si="38"/>
        <v>512</v>
      </c>
      <c r="K111" s="60" t="str">
        <f>_xlfn.CONCAT("REM               Tfr A/c: ",RANDBETWEEN(10000000000000,99999999999999)," ",INDEX(Sheet1!A2:A75,RANDBETWEEN(1,COUNTA(Sheet1!A2:A75)))," chuyen tien")</f>
        <v>REM               Tfr A/c: 69564343566813 HOANG THI THUY chuyen tien</v>
      </c>
      <c r="L111" s="64"/>
    </row>
    <row r="112" ht="53" customHeight="1" spans="1:12" x14ac:dyDescent="0.25">
      <c r="A112" s="46">
        <v>87</v>
      </c>
      <c r="B112" s="47" t="s">
        <v>125</v>
      </c>
      <c r="C112" s="48" t="str">
        <f t="shared" si="34"/>
        <v>23/10/2023</v>
      </c>
      <c r="D112" s="46">
        <f t="shared" si="36"/>
        <v>4399</v>
      </c>
      <c r="E112" s="49">
        <f>ROUND(RANDBETWEEN(100000,12000000),-3)</f>
        <v>10560000</v>
      </c>
      <c r="F112" s="50"/>
      <c r="G112" s="49">
        <f t="shared" si="37"/>
        <v>45262120</v>
      </c>
      <c r="H112" s="51">
        <f t="shared" si="35"/>
        <v>398</v>
      </c>
      <c r="I112" s="56" t="str">
        <f>_xlfn.CONCAT(RANDBETWEEN(1000,9999),CHAR(RANDBETWEEN(65,90)),CHAR(RANDBETWEEN(65,90)),CHAR(RANDBETWEEN(65,90)),CHAR(RANDBETWEEN(65,90)),CHAR(RANDBETWEEN(65,90)),CHAR(RANDBETWEEN(65,90)))</f>
        <v>9879NNSQXR</v>
      </c>
      <c r="J112" s="46" t="str">
        <f t="shared" si="38"/>
        <v>990</v>
      </c>
      <c r="K112" s="60" t="str">
        <f>_xlfn.CONCAT("Omni Channel-TKThe :",RANDBETWEEN(100000000000,999999999999),", tai ",INDEX(Sheet1!H1:H7,RANDBETWEEN(1,COUNTA(Sheet1!H1:H7)))," NGUYEN THI QUY chuyen tien")</f>
        <v>Omni Channel-TKThe :332359198030, tai MB. NGUYEN THI QUY chuyen tien</v>
      </c>
      <c r="L112" s="64"/>
    </row>
    <row r="113" ht="45" customHeight="1" spans="1:11" x14ac:dyDescent="0.25">
      <c r="A113" s="46">
        <v>88</v>
      </c>
      <c r="B113" s="47" t="s">
        <v>126</v>
      </c>
      <c r="C113" s="48" t="str">
        <f t="shared" si="34"/>
        <v>23/10/2023</v>
      </c>
      <c r="D113" s="46">
        <f t="shared" si="36"/>
        <v>2632</v>
      </c>
      <c r="E113" s="49"/>
      <c r="F113" s="62">
        <f t="shared" si="39"/>
        <v>818000</v>
      </c>
      <c r="G113" s="49">
        <f t="shared" si="37"/>
        <v>46080120</v>
      </c>
      <c r="H113" s="51">
        <f t="shared" si="35"/>
        <v>8799432000</v>
      </c>
      <c r="I113" s="54" t="str">
        <f>_xlfn.CONCAT(RANDBETWEEN(100,999),CHAR(RANDBETWEEN(65,90)),CHAR(RANDBETWEEN(65,90)),CHAR(RANDBETWEEN(65,90)),CHAR(RANDBETWEEN(65,90)),CHAR(RANDBETWEEN(65,90)),RANDBETWEEN(1,9))</f>
        <v>237WXUWV1</v>
      </c>
      <c r="J113" s="46" t="str">
        <f t="shared" si="38"/>
        <v>990</v>
      </c>
      <c r="K113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:4434613777443 tai VCB.; PHAN DAM CAO KHANH chuyen khoan</v>
      </c>
    </row>
    <row r="114" ht="45" customHeight="1" spans="1:11" x14ac:dyDescent="0.25">
      <c r="A114" s="46">
        <v>89</v>
      </c>
      <c r="B114" s="47" t="s">
        <v>127</v>
      </c>
      <c r="C114" s="48" t="str">
        <f t="shared" si="34"/>
        <v>24/10/2023</v>
      </c>
      <c r="D114" s="46">
        <f t="shared" si="36"/>
        <v>1998</v>
      </c>
      <c r="E114" s="49"/>
      <c r="F114" s="62">
        <f>ROUND(RANDBETWEEN(100000,1200000),-3)</f>
        <v>103000</v>
      </c>
      <c r="G114" s="49">
        <f t="shared" si="37"/>
        <v>46183120</v>
      </c>
      <c r="H114" s="51">
        <f t="shared" si="35"/>
        <v>9109988857</v>
      </c>
      <c r="I114" s="56" t="str">
        <f>_xlfn.CONCAT(RANDBETWEEN(1000,9999),CHAR(RANDBETWEEN(65,90)),CHAR(RANDBETWEEN(65,90)),CHAR(RANDBETWEEN(65,90)),CHAR(RANDBETWEEN(65,90)),CHAR(RANDBETWEEN(65,90)),CHAR(RANDBETWEEN(65,90)))</f>
        <v>5725ERPGGQ</v>
      </c>
      <c r="J114" s="46" t="str">
        <f t="shared" si="38"/>
        <v>512</v>
      </c>
      <c r="K114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TKThe :9624242348864 tai Vietcombank.; PHAM VAN HUY chuyen khoan</v>
      </c>
    </row>
    <row r="115" ht="45" customHeight="1" spans="1:11" x14ac:dyDescent="0.25">
      <c r="A115" s="46">
        <v>90</v>
      </c>
      <c r="B115" s="47" t="s">
        <v>128</v>
      </c>
      <c r="C115" s="48" t="str">
        <f t="shared" si="34"/>
        <v>24/10/2023</v>
      </c>
      <c r="D115" s="46">
        <f t="shared" si="36"/>
        <v>6817</v>
      </c>
      <c r="E115" s="49"/>
      <c r="F115" s="62">
        <f t="shared" ref="F115:F120" si="40">ROUND(RANDBETWEEN(100000,1200000),-3)</f>
        <v>925000</v>
      </c>
      <c r="G115" s="49">
        <f t="shared" si="37"/>
        <v>47108120</v>
      </c>
      <c r="H115" s="51">
        <f t="shared" ref="H115:H125" si="4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8592671406</v>
      </c>
      <c r="I115" s="56" t="str">
        <f>_xlfn.CONCAT(RANDBETWEEN(1000,9999),CHAR(RANDBETWEEN(65,90)),CHAR(RANDBETWEEN(65,90)),CHAR(RANDBETWEEN(65,90)),CHAR(RANDBETWEEN(65,90)),CHAR(RANDBETWEEN(65,90)),CHAR(RANDBETWEEN(65,90)))</f>
        <v>5363BFZROV</v>
      </c>
      <c r="J115" s="46" t="str">
        <f t="shared" si="38"/>
        <v>512</v>
      </c>
      <c r="K115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:2177408957379 tai Vietcombank.; PHAN DAM CAO KHANH chuyen khoan</v>
      </c>
    </row>
    <row r="116" ht="45" customHeight="1" spans="1:11" x14ac:dyDescent="0.25">
      <c r="A116" s="46">
        <v>91</v>
      </c>
      <c r="B116" s="47" t="s">
        <v>129</v>
      </c>
      <c r="C116" s="48" t="str">
        <f t="shared" si="34"/>
        <v>24/10/2023</v>
      </c>
      <c r="D116" s="46">
        <f t="shared" ref="D116:D125" si="42">RANDBETWEEN(1000,9999)</f>
        <v>3086</v>
      </c>
      <c r="E116" s="49"/>
      <c r="F116" s="62">
        <f t="shared" si="40"/>
        <v>810000</v>
      </c>
      <c r="G116" s="49">
        <f t="shared" si="37"/>
        <v>47918120</v>
      </c>
      <c r="H116" s="51">
        <f t="shared" si="41"/>
        <v>1870713775</v>
      </c>
      <c r="I116" s="56" t="str">
        <f>_xlfn.CONCAT(RANDBETWEEN(1000,9999),CHAR(RANDBETWEEN(65,90)),CHAR(RANDBETWEEN(65,90)),CHAR(RANDBETWEEN(65,90)),CHAR(RANDBETWEEN(65,90)),CHAR(RANDBETWEEN(65,90)),CHAR(RANDBETWEEN(65,90)))</f>
        <v>7157YAKSRY</v>
      </c>
      <c r="J116" s="46" t="str">
        <f t="shared" si="38"/>
        <v>512</v>
      </c>
      <c r="K116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:2791465608350 tai Vietcombank.; PHAN DAM CAO KHANH chuyen khoan</v>
      </c>
    </row>
    <row r="117" ht="33" customHeight="1" spans="1:11" x14ac:dyDescent="0.25">
      <c r="A117" s="46">
        <v>92</v>
      </c>
      <c r="B117" s="47" t="s">
        <v>130</v>
      </c>
      <c r="C117" s="48" t="str">
        <f t="shared" si="34"/>
        <v>24/10/2023</v>
      </c>
      <c r="D117" s="46">
        <f t="shared" si="42"/>
        <v>8338</v>
      </c>
      <c r="E117" s="49"/>
      <c r="F117" s="62">
        <f t="shared" si="40"/>
        <v>770000</v>
      </c>
      <c r="G117" s="49">
        <f t="shared" si="37"/>
        <v>48688120</v>
      </c>
      <c r="H117" s="51">
        <f t="shared" si="41"/>
        <v>7603411743</v>
      </c>
      <c r="I117" s="46">
        <f>RANDBETWEEN(100000000,999999999)</f>
        <v>116318164</v>
      </c>
      <c r="J117" s="46" t="str">
        <f t="shared" ref="J117:J131" si="43">CHOOSE(RANDBETWEEN(1,2),"990","512")</f>
        <v>512</v>
      </c>
      <c r="K117" s="60" t="str">
        <f>_xlfn.CONCAT(RANDBETWEEN(100000,999999),"-QR - ",INDEX(Sheet1!A1:A74,RANDBETWEEN(1,COUNTA(Sheet1!A1:A74)))," Chuyen tien")</f>
        <v>800907-QR - HOANG MINH LONG Chuyen tien</v>
      </c>
    </row>
    <row r="118" ht="45" customHeight="1" spans="1:11" x14ac:dyDescent="0.25">
      <c r="A118" s="46">
        <v>93</v>
      </c>
      <c r="B118" s="47" t="s">
        <v>131</v>
      </c>
      <c r="C118" s="48" t="str">
        <f t="shared" si="34"/>
        <v>24/10/2023</v>
      </c>
      <c r="D118" s="46">
        <f t="shared" si="42"/>
        <v>2988</v>
      </c>
      <c r="E118" s="49">
        <f>ROUND(RANDBETWEEN(100000,12000000),-3)</f>
        <v>8632000</v>
      </c>
      <c r="F118" s="62"/>
      <c r="G118" s="49">
        <f t="shared" si="37"/>
        <v>40056120</v>
      </c>
      <c r="H118" s="51">
        <f t="shared" si="41"/>
        <v>7907</v>
      </c>
      <c r="I118" s="46">
        <f>RANDBETWEEN(100000000,999999999)</f>
        <v>482061363</v>
      </c>
      <c r="J118" s="46" t="str">
        <f t="shared" si="43"/>
        <v>990</v>
      </c>
      <c r="K118" s="60" t="str">
        <f>_xlfn.CONCAT(INDEX(Sheet1!F4:F7,RANDBETWEEN(1,COUNTA(Sheet1!F4:F7))),RANDBETWEEN(1000000000000,9999999999999)," tai ",INDEX(Sheet1!H4:H10,RANDBETWEEN(1,COUNTA(Sheet1!H4:H10))),"; NGUYEN THI QUY"," chuyen tien")</f>
        <v>MB-TKThe :8382407247826 tai VCB.; NGUYEN THI QUY chuyen tien</v>
      </c>
    </row>
    <row r="119" ht="45" customHeight="1" spans="1:11" x14ac:dyDescent="0.25">
      <c r="A119" s="46">
        <v>94</v>
      </c>
      <c r="B119" s="47" t="s">
        <v>132</v>
      </c>
      <c r="C119" s="48" t="str">
        <f t="shared" si="34"/>
        <v>25/10/2023</v>
      </c>
      <c r="D119" s="46">
        <f t="shared" si="42"/>
        <v>2246</v>
      </c>
      <c r="E119" s="49">
        <f>ROUND(RANDBETWEEN(100000,12000000),-3)</f>
        <v>4141000</v>
      </c>
      <c r="F119" s="62"/>
      <c r="G119" s="49">
        <f t="shared" si="37"/>
        <v>35915120</v>
      </c>
      <c r="H119" s="51">
        <f t="shared" si="41"/>
        <v>4779599881</v>
      </c>
      <c r="I119" s="54" t="str">
        <f>_xlfn.CONCAT(CHAR(RANDBETWEEN(65,90)),CHAR(RANDBETWEEN(65,90)),RANDBETWEEN(100000,999999))</f>
        <v>IV398948</v>
      </c>
      <c r="J119" s="46" t="str">
        <f t="shared" si="43"/>
        <v>990</v>
      </c>
      <c r="K119" s="60" t="str">
        <f>_xlfn.CONCAT(INDEX(Sheet1!F4:F7,RANDBETWEEN(1,COUNTA(Sheet1!F4:F7))),RANDBETWEEN(1000000000000,9999999999999)," tai ",INDEX(Sheet1!H4:H10,RANDBETWEEN(1,COUNTA(Sheet1!H4:H10))),"; NGUYEN THI QUY"," chuyen tien")</f>
        <v>MB-TKThe :6514238975942 tai Vietcombank.; NGUYEN THI QUY chuyen tien</v>
      </c>
    </row>
    <row r="120" ht="45" customHeight="1" spans="1:11" x14ac:dyDescent="0.25">
      <c r="A120" s="46">
        <v>95</v>
      </c>
      <c r="B120" s="47" t="s">
        <v>133</v>
      </c>
      <c r="C120" s="48" t="str">
        <f t="shared" si="34"/>
        <v>25/10/2023</v>
      </c>
      <c r="D120" s="46">
        <f t="shared" si="42"/>
        <v>6963</v>
      </c>
      <c r="E120" s="49"/>
      <c r="F120" s="62">
        <f t="shared" si="40"/>
        <v>354000</v>
      </c>
      <c r="G120" s="49">
        <f t="shared" si="37"/>
        <v>36269120</v>
      </c>
      <c r="H120" s="51">
        <f t="shared" si="41"/>
        <v>474</v>
      </c>
      <c r="I120" s="56" t="str">
        <f>_xlfn.CONCAT(RANDBETWEEN(1000,9999),CHAR(RANDBETWEEN(65,90)),CHAR(RANDBETWEEN(65,90)),CHAR(RANDBETWEEN(65,90)),CHAR(RANDBETWEEN(65,90)),CHAR(RANDBETWEEN(65,90)),CHAR(RANDBETWEEN(65,90)))</f>
        <v>2277NWHXPY</v>
      </c>
      <c r="J120" s="46" t="str">
        <f t="shared" si="43"/>
        <v>990</v>
      </c>
      <c r="K120" s="60" t="str">
        <f>_xlfn.CONCAT("REM               Tfr A/c: ",RANDBETWEEN(10000000000000,99999999999999)," ",INDEX(Sheet1!A1:A74,RANDBETWEEN(1,COUNTA(Sheet1!A1:A74)))," chuyen tien")</f>
        <v>REM               Tfr A/c: 58560400272106 NGUYEN DUC MANH chuyen tien</v>
      </c>
    </row>
    <row r="121" ht="43" customHeight="1" spans="1:12" x14ac:dyDescent="0.25">
      <c r="A121" s="46">
        <v>96</v>
      </c>
      <c r="B121" s="47" t="s">
        <v>134</v>
      </c>
      <c r="C121" s="48" t="str">
        <f t="shared" si="34"/>
        <v>26/10/2023</v>
      </c>
      <c r="D121" s="46">
        <f t="shared" si="42"/>
        <v>9274</v>
      </c>
      <c r="E121" s="49"/>
      <c r="F121" s="62">
        <f t="shared" ref="F121:F127" si="44">ROUND(RANDBETWEEN(100000,1200000),-3)</f>
        <v>166000</v>
      </c>
      <c r="G121" s="49">
        <f t="shared" si="37"/>
        <v>36435120</v>
      </c>
      <c r="H121" s="51">
        <f t="shared" si="41"/>
        <v>491</v>
      </c>
      <c r="I121" s="56" t="str">
        <f>_xlfn.CONCAT(RANDBETWEEN(1000,9999),CHAR(RANDBETWEEN(65,90)),CHAR(RANDBETWEEN(65,90)),CHAR(RANDBETWEEN(65,90)),CHAR(RANDBETWEEN(65,90)),CHAR(RANDBETWEEN(65,90)),CHAR(RANDBETWEEN(65,90)))</f>
        <v>7255PCXAQA</v>
      </c>
      <c r="J121" s="46" t="str">
        <f t="shared" si="43"/>
        <v>512</v>
      </c>
      <c r="K121" s="60" t="str">
        <f>_xlfn.CONCAT("REM               Tfr A/c: ",RANDBETWEEN(10000000000000,99999999999999)," ",INDEX(Sheet1!A2:A75,RANDBETWEEN(1,COUNTA(Sheet1!A2:A75)))," chuyen tien")</f>
        <v>REM               Tfr A/c: 56540001033025 VU THI CAM LY chuyen tien</v>
      </c>
      <c r="L121" s="68"/>
    </row>
    <row r="122" ht="45" customHeight="1" spans="1:12" x14ac:dyDescent="0.25">
      <c r="A122" s="46">
        <v>97</v>
      </c>
      <c r="B122" s="47" t="s">
        <v>135</v>
      </c>
      <c r="C122" s="48" t="str">
        <f t="shared" si="34"/>
        <v>26/10/2023</v>
      </c>
      <c r="D122" s="46">
        <f t="shared" si="42"/>
        <v>3110</v>
      </c>
      <c r="E122" s="49"/>
      <c r="F122" s="62">
        <f t="shared" si="44"/>
        <v>383000</v>
      </c>
      <c r="G122" s="49">
        <f t="shared" si="37"/>
        <v>36818120</v>
      </c>
      <c r="H122" s="51">
        <f t="shared" si="41"/>
        <v>1583446473</v>
      </c>
      <c r="I122" s="56" t="str">
        <f>_xlfn.CONCAT(RANDBETWEEN(1000,9999),CHAR(RANDBETWEEN(65,90)),CHAR(RANDBETWEEN(65,90)),CHAR(RANDBETWEEN(65,90)),CHAR(RANDBETWEEN(65,90)),CHAR(RANDBETWEEN(65,90)),CHAR(RANDBETWEEN(65,90)))</f>
        <v>9361WKFZGU</v>
      </c>
      <c r="J122" s="46" t="str">
        <f t="shared" si="43"/>
        <v>990</v>
      </c>
      <c r="K122" s="60" t="str">
        <f>_xlfn.CONCAT("REM               Tfr A/c: ",RANDBETWEEN(10000000000000,99999999999999)," ",INDEX(Sheet1!A3:A76,RANDBETWEEN(1,COUNTA(Sheet1!A3:A76)))," chuyen tien")</f>
        <v>REM               Tfr A/c: 14184266422903 BUI MINH DUC chuyen tien</v>
      </c>
      <c r="L122" s="68"/>
    </row>
    <row r="123" ht="43" customHeight="1" spans="1:12" x14ac:dyDescent="0.25">
      <c r="A123" s="46">
        <v>98</v>
      </c>
      <c r="B123" s="47" t="s">
        <v>136</v>
      </c>
      <c r="C123" s="48" t="str">
        <f t="shared" si="34"/>
        <v>26/10/2023</v>
      </c>
      <c r="D123" s="46">
        <f t="shared" si="42"/>
        <v>9854</v>
      </c>
      <c r="E123" s="49"/>
      <c r="F123" s="62">
        <f t="shared" si="44"/>
        <v>297000</v>
      </c>
      <c r="G123" s="49">
        <f t="shared" si="37"/>
        <v>37115120</v>
      </c>
      <c r="H123" s="51">
        <f t="shared" si="41"/>
        <v>630</v>
      </c>
      <c r="I123" s="56" t="str">
        <f>_xlfn.CONCAT(RANDBETWEEN(1000,9999),CHAR(RANDBETWEEN(65,90)),CHAR(RANDBETWEEN(65,90)),CHAR(RANDBETWEEN(65,90)),CHAR(RANDBETWEEN(65,90)),CHAR(RANDBETWEEN(65,90)),CHAR(RANDBETWEEN(65,90)))</f>
        <v>1925WSBRON</v>
      </c>
      <c r="J123" s="46" t="str">
        <f t="shared" si="43"/>
        <v>512</v>
      </c>
      <c r="K123" s="60" t="str">
        <f>_xlfn.CONCAT("REM               Tfr A/c: ",RANDBETWEEN(10000000000000,99999999999999)," ",INDEX(Sheet1!A4:A77,RANDBETWEEN(1,COUNTA(Sheet1!A4:A77)))," chuyen tien")</f>
        <v>REM               Tfr A/c: 37990175051391 NGUYEN VIET HOANG chuyen tien</v>
      </c>
      <c r="L123" s="68"/>
    </row>
    <row r="124" ht="43" customHeight="1" spans="1:11" x14ac:dyDescent="0.25">
      <c r="A124" s="46">
        <v>99</v>
      </c>
      <c r="B124" s="47" t="s">
        <v>137</v>
      </c>
      <c r="C124" s="48" t="str">
        <f t="shared" si="34"/>
        <v>26/10/2023</v>
      </c>
      <c r="D124" s="46">
        <f t="shared" si="42"/>
        <v>1870</v>
      </c>
      <c r="E124" s="49"/>
      <c r="F124" s="62">
        <f t="shared" si="44"/>
        <v>495000</v>
      </c>
      <c r="G124" s="49">
        <f t="shared" si="37"/>
        <v>37610120</v>
      </c>
      <c r="H124" s="51">
        <f t="shared" si="41"/>
        <v>13911</v>
      </c>
      <c r="I124" s="56" t="str">
        <f>_xlfn.CONCAT(RANDBETWEEN(1000,9999),CHAR(RANDBETWEEN(65,90)),CHAR(RANDBETWEEN(65,90)),CHAR(RANDBETWEEN(65,90)),CHAR(RANDBETWEEN(65,90)),CHAR(RANDBETWEEN(65,90)),CHAR(RANDBETWEEN(65,90)))</f>
        <v>4346XEJYFQ</v>
      </c>
      <c r="J124" s="46" t="str">
        <f t="shared" si="43"/>
        <v>512</v>
      </c>
      <c r="K124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:6769611056316 tai VCB.; TRUONG DUC BAO chuyen khoan</v>
      </c>
    </row>
    <row r="125" ht="45" customHeight="1" spans="1:11" x14ac:dyDescent="0.25">
      <c r="A125" s="46">
        <v>100</v>
      </c>
      <c r="B125" s="47" t="s">
        <v>138</v>
      </c>
      <c r="C125" s="48" t="str">
        <f t="shared" si="34"/>
        <v>26/10/2023</v>
      </c>
      <c r="D125" s="46">
        <f t="shared" si="42"/>
        <v>9116</v>
      </c>
      <c r="E125" s="49"/>
      <c r="F125" s="62">
        <f t="shared" si="44"/>
        <v>962000</v>
      </c>
      <c r="G125" s="49">
        <f t="shared" si="37"/>
        <v>38572120</v>
      </c>
      <c r="H125" s="51">
        <f t="shared" si="41"/>
        <v>589</v>
      </c>
      <c r="I125" s="54" t="str">
        <f>_xlfn.CONCAT(RANDBETWEEN(100,999),CHAR(RANDBETWEEN(65,90)),CHAR(RANDBETWEEN(65,90)),CHAR(RANDBETWEEN(65,90)),CHAR(RANDBETWEEN(65,90)),CHAR(RANDBETWEEN(65,90)),RANDBETWEEN(1,9))</f>
        <v>689LUAAF7</v>
      </c>
      <c r="J125" s="46" t="str">
        <f t="shared" si="43"/>
        <v>512</v>
      </c>
      <c r="K125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:4746969153045 tai TCB.; NINH VAN HIEP chuyen khoan</v>
      </c>
    </row>
    <row r="126" ht="43" customHeight="1" spans="1:11" x14ac:dyDescent="0.25">
      <c r="A126" s="46">
        <v>101</v>
      </c>
      <c r="B126" s="47" t="s">
        <v>139</v>
      </c>
      <c r="C126" s="48" t="str">
        <f t="shared" si="34"/>
        <v>27/10/2023</v>
      </c>
      <c r="D126" s="46">
        <f t="shared" ref="D126:D135" si="45">RANDBETWEEN(1000,9999)</f>
        <v>1485</v>
      </c>
      <c r="E126" s="49"/>
      <c r="F126" s="62">
        <f t="shared" si="44"/>
        <v>225000</v>
      </c>
      <c r="G126" s="49">
        <f t="shared" si="37"/>
        <v>38797120</v>
      </c>
      <c r="H126" s="51">
        <f t="shared" ref="H126:H134" si="4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620</v>
      </c>
      <c r="I126" s="54" t="str">
        <f>_xlfn.CONCAT(RANDBETWEEN(100,999),CHAR(RANDBETWEEN(65,90)),CHAR(RANDBETWEEN(65,90)),CHAR(RANDBETWEEN(65,90)),CHAR(RANDBETWEEN(65,90)),CHAR(RANDBETWEEN(65,90)),RANDBETWEEN(1,9))</f>
        <v>362NYNEZ4</v>
      </c>
      <c r="J126" s="46" t="str">
        <f t="shared" si="43"/>
        <v>990</v>
      </c>
      <c r="K126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:8641369115869 tai Sacombank.; TRAN VAN HIEU chuyen khoan</v>
      </c>
    </row>
    <row r="127" ht="45" customHeight="1" spans="1:11" x14ac:dyDescent="0.25">
      <c r="A127" s="46">
        <v>102</v>
      </c>
      <c r="B127" s="47" t="s">
        <v>140</v>
      </c>
      <c r="C127" s="48" t="str">
        <f t="shared" si="34"/>
        <v>27/10/2023</v>
      </c>
      <c r="D127" s="46">
        <f t="shared" si="45"/>
        <v>3853</v>
      </c>
      <c r="E127" s="49"/>
      <c r="F127" s="62">
        <v>28000000</v>
      </c>
      <c r="G127" s="49">
        <f t="shared" si="37"/>
        <v>66797120</v>
      </c>
      <c r="H127" s="51">
        <f t="shared" si="46"/>
        <v>2362650263</v>
      </c>
      <c r="I127" s="54" t="str">
        <f>_xlfn.CONCAT(RANDBETWEEN(100,999),CHAR(RANDBETWEEN(65,90)),CHAR(RANDBETWEEN(65,90)),CHAR(RANDBETWEEN(65,90)),CHAR(RANDBETWEEN(65,90)),CHAR(RANDBETWEEN(65,90)),RANDBETWEEN(1,9))</f>
        <v>251POFIA3</v>
      </c>
      <c r="J127" s="46" t="str">
        <f t="shared" si="43"/>
        <v>512</v>
      </c>
      <c r="K127" s="60" t="str">
        <f>_xlfn.CONCAT("REM               Tfr A/c: ",RANDBETWEEN(10000000000000,99999999999999)," ",INDEX(Sheet1!A1:A74,RANDBETWEEN(1,COUNTA(Sheet1!A1:A74)))," chuyen tien")</f>
        <v>REM               Tfr A/c: 25440509564194 DO VAN VINH chuyen tien</v>
      </c>
    </row>
    <row r="128" ht="44" customHeight="1" spans="1:11" x14ac:dyDescent="0.25">
      <c r="A128" s="46">
        <v>103</v>
      </c>
      <c r="B128" s="47" t="s">
        <v>141</v>
      </c>
      <c r="C128" s="48" t="str">
        <f t="shared" si="34"/>
        <v>27/10/2023</v>
      </c>
      <c r="D128" s="46">
        <f t="shared" si="45"/>
        <v>8143</v>
      </c>
      <c r="E128" s="49">
        <f>ROUND(RANDBETWEEN(100000,12000000),-3)</f>
        <v>4595000</v>
      </c>
      <c r="F128" s="62"/>
      <c r="G128" s="49">
        <f t="shared" si="37"/>
        <v>62202120</v>
      </c>
      <c r="H128" s="51">
        <f t="shared" si="46"/>
        <v>193</v>
      </c>
      <c r="I128" s="54" t="str">
        <f>_xlfn.CONCAT(RANDBETWEEN(100,999),CHAR(RANDBETWEEN(65,90)),CHAR(RANDBETWEEN(65,90)),CHAR(RANDBETWEEN(65,90)),CHAR(RANDBETWEEN(65,90)),CHAR(RANDBETWEEN(65,90)),RANDBETWEEN(1,9))</f>
        <v>769GZOJR8</v>
      </c>
      <c r="J128" s="46" t="str">
        <f t="shared" si="43"/>
        <v>512</v>
      </c>
      <c r="K128" s="60" t="str">
        <f>_xlfn.CONCAT("Omni Channel-TKThe :",RANDBETWEEN(100000000000,999999999999),", tai ",INDEX(Sheet1!H1:H7,RANDBETWEEN(1,COUNTA(Sheet1!H1:H7)))," NGUYEN THI QUY chuyen tien")</f>
        <v>Omni Channel-TKThe :799117991931, tai TCB. NGUYEN THI QUY chuyen tien</v>
      </c>
    </row>
    <row r="129" ht="45" customHeight="1" spans="1:11" x14ac:dyDescent="0.25">
      <c r="A129" s="46">
        <v>104</v>
      </c>
      <c r="B129" s="47" t="s">
        <v>142</v>
      </c>
      <c r="C129" s="48" t="str">
        <f t="shared" si="34"/>
        <v>28/10/2023</v>
      </c>
      <c r="D129" s="46">
        <f t="shared" si="45"/>
        <v>6416</v>
      </c>
      <c r="E129" s="49">
        <f>ROUND(RANDBETWEEN(100000,12000000),-3)</f>
        <v>1562000</v>
      </c>
      <c r="F129" s="62"/>
      <c r="G129" s="49">
        <f t="shared" si="37"/>
        <v>60640120</v>
      </c>
      <c r="H129" s="51">
        <f t="shared" si="46"/>
        <v>535</v>
      </c>
      <c r="I129" s="46">
        <f>RANDBETWEEN(100000000,999999999)</f>
        <v>369079773</v>
      </c>
      <c r="J129" s="46" t="str">
        <f t="shared" si="43"/>
        <v>990</v>
      </c>
      <c r="K129" s="60" t="str">
        <f>_xlfn.CONCAT(INDEX(Sheet1!F4:F7,RANDBETWEEN(1,COUNTA(Sheet1!F4:F7))),RANDBETWEEN(1000000000000,9999999999999)," tai ",INDEX(Sheet1!H4:H10,RANDBETWEEN(1,COUNTA(Sheet1!H4:H10))),"; NGUYEN THI QUY"," chuyen tien")</f>
        <v>MB-TKThe :5906515184655 tai VPBank.; NGUYEN THI QUY chuyen tien</v>
      </c>
    </row>
    <row r="130" ht="45" customHeight="1" spans="1:11" x14ac:dyDescent="0.25">
      <c r="A130" s="46">
        <v>105</v>
      </c>
      <c r="B130" s="47" t="s">
        <v>143</v>
      </c>
      <c r="C130" s="48" t="str">
        <f t="shared" si="34"/>
        <v>28/10/2023</v>
      </c>
      <c r="D130" s="46">
        <f t="shared" si="45"/>
        <v>2846</v>
      </c>
      <c r="E130" s="49">
        <f>ROUND(RANDBETWEEN(100000,12000000),-3)</f>
        <v>9173000</v>
      </c>
      <c r="F130" s="62"/>
      <c r="G130" s="49">
        <f t="shared" si="37"/>
        <v>51467120</v>
      </c>
      <c r="H130" s="51">
        <f t="shared" si="46"/>
        <v>115</v>
      </c>
      <c r="I130" s="46">
        <f>RANDBETWEEN(100000000,999999999)</f>
        <v>437141146</v>
      </c>
      <c r="J130" s="46" t="str">
        <f t="shared" si="43"/>
        <v>990</v>
      </c>
      <c r="K130" s="60" t="str">
        <f>_xlfn.CONCAT(INDEX(Sheet1!F4:F7,RANDBETWEEN(1,COUNTA(Sheet1!F4:F7))),RANDBETWEEN(1000000000000,9999999999999)," tai ",INDEX(Sheet1!H4:H10,RANDBETWEEN(1,COUNTA(Sheet1!H4:H10))),"; NGUYEN THI QUY"," chuyen tien")</f>
        <v>MB-TKThe :2795821787784 tai VPBank.; NGUYEN THI QUY chuyen tien</v>
      </c>
    </row>
    <row r="131" ht="43" customHeight="1" spans="1:11" x14ac:dyDescent="0.25">
      <c r="A131" s="46">
        <v>106</v>
      </c>
      <c r="B131" s="47" t="s">
        <v>144</v>
      </c>
      <c r="C131" s="48" t="str">
        <f t="shared" si="34"/>
        <v>28/10/2023</v>
      </c>
      <c r="D131" s="46">
        <f t="shared" si="45"/>
        <v>3163</v>
      </c>
      <c r="E131" s="49"/>
      <c r="F131" s="62">
        <f>ROUND(RANDBETWEEN(100000,1200000),-3)</f>
        <v>852000</v>
      </c>
      <c r="G131" s="49">
        <f t="shared" si="37"/>
        <v>52319120</v>
      </c>
      <c r="H131" s="51">
        <f t="shared" si="46"/>
        <v>14842</v>
      </c>
      <c r="I131" s="54" t="str">
        <f>_xlfn.CONCAT(CHAR(RANDBETWEEN(65,90)),CHAR(RANDBETWEEN(65,90)),RANDBETWEEN(100000,999999))</f>
        <v>WX967512</v>
      </c>
      <c r="J131" s="46" t="str">
        <f t="shared" si="43"/>
        <v>512</v>
      </c>
      <c r="K131" s="60" t="str">
        <f>_xlfn.CONCAT("REM               Tfr A/c: ",RANDBETWEEN(10000000000000,99999999999999)," ",INDEX(Sheet1!A1:A74,RANDBETWEEN(1,COUNTA(Sheet1!A1:A74)))," chuyen tien")</f>
        <v>REM               Tfr A/c: 39324865672085 NGUYEN TUAN THANH chuyen tien</v>
      </c>
    </row>
    <row r="132" ht="61" customHeight="1" spans="1:11" x14ac:dyDescent="0.25">
      <c r="A132" s="57" t="s">
        <v>145</v>
      </c>
      <c r="B132" s="57"/>
      <c r="C132" s="57"/>
      <c r="D132" s="57"/>
      <c r="E132" s="57"/>
      <c r="F132" s="57"/>
      <c r="G132" s="57"/>
      <c r="H132" s="57"/>
      <c r="I132" s="58" t="s">
        <v>146</v>
      </c>
      <c r="J132" s="58"/>
      <c r="K132" s="58"/>
    </row>
    <row r="133" ht="45" customHeight="1" spans="1:11" x14ac:dyDescent="0.25">
      <c r="A133" s="46">
        <v>107</v>
      </c>
      <c r="B133" s="47" t="s">
        <v>147</v>
      </c>
      <c r="C133" s="48" t="str">
        <f t="shared" ref="C133:C161" si="47">LEFT(B133,FIND(" ",B133)-1)</f>
        <v>28/10/2023</v>
      </c>
      <c r="D133" s="46">
        <f>RANDBETWEEN(1000,9999)</f>
        <v>3135</v>
      </c>
      <c r="E133" s="49"/>
      <c r="F133" s="62">
        <f>ROUND(RANDBETWEEN(100000,1200000),-3)</f>
        <v>566000</v>
      </c>
      <c r="G133" s="49">
        <f>G131-E133+F133</f>
        <v>52885120</v>
      </c>
      <c r="H133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265</v>
      </c>
      <c r="I133" s="56" t="str">
        <f>_xlfn.CONCAT(RANDBETWEEN(1000,9999),CHAR(RANDBETWEEN(65,90)),CHAR(RANDBETWEEN(65,90)),CHAR(RANDBETWEEN(65,90)),CHAR(RANDBETWEEN(65,90)),CHAR(RANDBETWEEN(65,90)),CHAR(RANDBETWEEN(65,90)))</f>
        <v>7705CSQLCM</v>
      </c>
      <c r="J133" s="46" t="str">
        <f>CHOOSE(RANDBETWEEN(1,2),"990","512")</f>
        <v>512</v>
      </c>
      <c r="K133" s="60" t="str">
        <f>_xlfn.CONCAT("REM               Tfr A/c: ",RANDBETWEEN(10000000000000,99999999999999)," ",INDEX(Sheet1!A2:A75,RANDBETWEEN(1,COUNTA(Sheet1!A2:A75)))," chuyen tien")</f>
        <v>REM               Tfr A/c: 56541748348755 NGUYEN DUC MANH chuyen tien</v>
      </c>
    </row>
    <row r="134" ht="45" customHeight="1" spans="1:11" x14ac:dyDescent="0.25">
      <c r="A134" s="46">
        <v>108</v>
      </c>
      <c r="B134" s="47" t="s">
        <v>148</v>
      </c>
      <c r="C134" s="48" t="str">
        <f t="shared" si="47"/>
        <v>28/10/2023</v>
      </c>
      <c r="D134" s="46">
        <f>RANDBETWEEN(1000,9999)</f>
        <v>5209</v>
      </c>
      <c r="E134" s="49"/>
      <c r="F134" s="62">
        <f>ROUND(RANDBETWEEN(100000,1200000),-3)</f>
        <v>947000</v>
      </c>
      <c r="G134" s="49">
        <f t="shared" ref="G134:G161" si="48">G133-E134+F134</f>
        <v>53832120</v>
      </c>
      <c r="H134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527</v>
      </c>
      <c r="I134" s="56" t="str">
        <f>_xlfn.CONCAT(RANDBETWEEN(1000,9999),CHAR(RANDBETWEEN(65,90)),CHAR(RANDBETWEEN(65,90)),CHAR(RANDBETWEEN(65,90)),CHAR(RANDBETWEEN(65,90)),CHAR(RANDBETWEEN(65,90)),CHAR(RANDBETWEEN(65,90)))</f>
        <v>4034FPVHLK</v>
      </c>
      <c r="J134" s="46" t="str">
        <f>CHOOSE(RANDBETWEEN(1,2),"990","512")</f>
        <v>990</v>
      </c>
      <c r="K134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:2603301273823 tai VPBank.; PHAM VAN HUY chuyen khoan</v>
      </c>
    </row>
    <row r="135" ht="45" customHeight="1" spans="1:11" x14ac:dyDescent="0.25">
      <c r="A135" s="46">
        <v>109</v>
      </c>
      <c r="B135" s="47" t="s">
        <v>149</v>
      </c>
      <c r="C135" s="48" t="str">
        <f t="shared" si="47"/>
        <v>28/10/2023</v>
      </c>
      <c r="D135" s="46">
        <f>RANDBETWEEN(1000,9999)</f>
        <v>6278</v>
      </c>
      <c r="E135" s="49"/>
      <c r="F135" s="62">
        <f>ROUND(RANDBETWEEN(100000,1200000),-3)</f>
        <v>354000</v>
      </c>
      <c r="G135" s="49">
        <f t="shared" si="48"/>
        <v>54186120</v>
      </c>
      <c r="H135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870</v>
      </c>
      <c r="I135" s="56" t="str">
        <f>_xlfn.CONCAT(RANDBETWEEN(1000,9999),CHAR(RANDBETWEEN(65,90)),CHAR(RANDBETWEEN(65,90)),CHAR(RANDBETWEEN(65,90)),CHAR(RANDBETWEEN(65,90)),CHAR(RANDBETWEEN(65,90)),CHAR(RANDBETWEEN(65,90)))</f>
        <v>6806SHQBYT</v>
      </c>
      <c r="J135" s="46" t="str">
        <f>CHOOSE(RANDBETWEEN(1,2),"990","512")</f>
        <v>990</v>
      </c>
      <c r="K135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:6236762041533 tai Agribank.; MAI VAN THANG chuyen khoan</v>
      </c>
    </row>
    <row r="136" ht="30" customHeight="1" spans="1:11" x14ac:dyDescent="0.25">
      <c r="A136" s="46">
        <v>110</v>
      </c>
      <c r="B136" s="47" t="s">
        <v>150</v>
      </c>
      <c r="C136" s="48" t="str">
        <f t="shared" si="47"/>
        <v>29/10/2023</v>
      </c>
      <c r="D136" s="46">
        <f>RANDBETWEEN(1000,9999)</f>
        <v>9457</v>
      </c>
      <c r="E136" s="49"/>
      <c r="F136" s="62">
        <f>ROUND(RANDBETWEEN(100000,1200000),-3)</f>
        <v>298000</v>
      </c>
      <c r="G136" s="49">
        <f t="shared" si="48"/>
        <v>54484120</v>
      </c>
      <c r="H136" s="51">
        <f t="shared" ref="H136:H145" si="4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2080</v>
      </c>
      <c r="I136" s="54" t="str">
        <f>_xlfn.CONCAT(RANDBETWEEN(100,999),CHAR(RANDBETWEEN(65,90)),CHAR(RANDBETWEEN(65,90)),CHAR(RANDBETWEEN(65,90)),CHAR(RANDBETWEEN(65,90)),CHAR(RANDBETWEEN(65,90)),RANDBETWEEN(1,9))</f>
        <v>350HOFIG2</v>
      </c>
      <c r="J136" s="46" t="str">
        <f>CHOOSE(RANDBETWEEN(1,2),"990","512")</f>
        <v>990</v>
      </c>
      <c r="K136" s="60" t="str">
        <f>_xlfn.CONCAT(RANDBETWEEN(100000,999999),"-QR - ",INDEX(Sheet1!A1:A74,RANDBETWEEN(1,COUNTA(Sheet1!A1:A74)))," Chuyen tien")</f>
        <v>668925-QR - TRAN VAN HIEU Chuyen tien</v>
      </c>
    </row>
    <row r="137" ht="35" customHeight="1" spans="1:11" x14ac:dyDescent="0.25">
      <c r="A137" s="46">
        <v>111</v>
      </c>
      <c r="B137" s="47" t="s">
        <v>151</v>
      </c>
      <c r="C137" s="48" t="str">
        <f t="shared" si="47"/>
        <v>29/10/2023</v>
      </c>
      <c r="D137" s="46">
        <f t="shared" ref="D137:D146" si="50">RANDBETWEEN(1000,9999)</f>
        <v>6892</v>
      </c>
      <c r="E137" s="49"/>
      <c r="F137" s="62">
        <f>ROUND(RANDBETWEEN(100000,1200000),-3)</f>
        <v>154000</v>
      </c>
      <c r="G137" s="49">
        <f t="shared" si="48"/>
        <v>54638120</v>
      </c>
      <c r="H137" s="51">
        <f t="shared" si="49"/>
        <v>352</v>
      </c>
      <c r="I137" s="54" t="str">
        <f>_xlfn.CONCAT(RANDBETWEEN(100,999),CHAR(RANDBETWEEN(65,90)),CHAR(RANDBETWEEN(65,90)),CHAR(RANDBETWEEN(65,90)),CHAR(RANDBETWEEN(65,90)),CHAR(RANDBETWEEN(65,90)),RANDBETWEEN(1,9))</f>
        <v>596YHPOW5</v>
      </c>
      <c r="J137" s="46" t="str">
        <f>CHOOSE(RANDBETWEEN(1,2),"990","512")</f>
        <v>990</v>
      </c>
      <c r="K137" s="60" t="str">
        <f>_xlfn.CONCAT(RANDBETWEEN(100000,999999),"-QR - ",INDEX(Sheet1!A1:A74,RANDBETWEEN(1,COUNTA(Sheet1!A1:A74)))," Chuyen tien")</f>
        <v>206688-QR - PHAM VIET ANH Chuyen tien</v>
      </c>
    </row>
    <row r="138" ht="45" customHeight="1" spans="1:11" x14ac:dyDescent="0.25">
      <c r="A138" s="46">
        <v>112</v>
      </c>
      <c r="B138" s="47" t="s">
        <v>152</v>
      </c>
      <c r="C138" s="48" t="str">
        <f t="shared" si="47"/>
        <v>30/10/2023</v>
      </c>
      <c r="D138" s="46">
        <f t="shared" si="50"/>
        <v>5860</v>
      </c>
      <c r="E138" s="49">
        <f>ROUND(RANDBETWEEN(100000,12000000),-3)</f>
        <v>11725000</v>
      </c>
      <c r="F138" s="62"/>
      <c r="G138" s="49">
        <f t="shared" si="48"/>
        <v>42913120</v>
      </c>
      <c r="H138" s="51">
        <f t="shared" si="49"/>
        <v>110</v>
      </c>
      <c r="I138" s="54" t="str">
        <f>_xlfn.CONCAT(RANDBETWEEN(100,999),CHAR(RANDBETWEEN(65,90)),CHAR(RANDBETWEEN(65,90)),CHAR(RANDBETWEEN(65,90)),CHAR(RANDBETWEEN(65,90)),CHAR(RANDBETWEEN(65,90)),RANDBETWEEN(1,9))</f>
        <v>233ULCVR5</v>
      </c>
      <c r="J138" s="46" t="str">
        <f t="shared" ref="J138:J147" si="51">CHOOSE(RANDBETWEEN(1,2),"990","512")</f>
        <v>512</v>
      </c>
      <c r="K138" s="60" t="str">
        <f>_xlfn.CONCAT("Omni Channel-TKThe :",RANDBETWEEN(100000000000,999999999999),", tai ",INDEX(Sheet1!H1:H7,RANDBETWEEN(1,COUNTA(Sheet1!H1:H7)))," NGUYEN THI QUY chuyen tien")</f>
        <v>Omni Channel-TKThe :375931424769, tai MB. NGUYEN THI QUY chuyen tien</v>
      </c>
    </row>
    <row r="139" ht="48" customHeight="1" spans="1:11" s="1" customFormat="1" x14ac:dyDescent="0.25">
      <c r="A139" s="46">
        <v>113</v>
      </c>
      <c r="B139" s="47" t="s">
        <v>153</v>
      </c>
      <c r="C139" s="48" t="str">
        <f t="shared" si="47"/>
        <v>30/10/2023</v>
      </c>
      <c r="D139" s="46">
        <f t="shared" si="50"/>
        <v>6021</v>
      </c>
      <c r="E139" s="49">
        <f>ROUND(RANDBETWEEN(100000,12000000),-3)</f>
        <v>4888000</v>
      </c>
      <c r="F139" s="62"/>
      <c r="G139" s="49">
        <f t="shared" si="48"/>
        <v>38025120</v>
      </c>
      <c r="H139" s="51">
        <f t="shared" si="49"/>
        <v>763</v>
      </c>
      <c r="I139" s="54" t="str">
        <f>_xlfn.CONCAT(RANDBETWEEN(100,999),CHAR(RANDBETWEEN(65,90)),CHAR(RANDBETWEEN(65,90)),CHAR(RANDBETWEEN(65,90)),CHAR(RANDBETWEEN(65,90)),CHAR(RANDBETWEEN(65,90)),RANDBETWEEN(1,9))</f>
        <v>115WGCWS5</v>
      </c>
      <c r="J139" s="46" t="str">
        <f t="shared" si="51"/>
        <v>512</v>
      </c>
      <c r="K139" s="60" t="str">
        <f>_xlfn.CONCAT("Omni Channel-TKThe :",RANDBETWEEN(100000000000,999999999999),", tai ",INDEX(Sheet1!H1:H7,RANDBETWEEN(1,COUNTA(Sheet1!H1:H7)))," NGUYEN THI QUY chuyen tien")</f>
        <v>Omni Channel-TKThe :923593411612, tai MB. NGUYEN THI QUY chuyen tien</v>
      </c>
    </row>
    <row r="140" ht="37" customHeight="1" spans="1:11" s="1" customFormat="1" x14ac:dyDescent="0.25">
      <c r="A140" s="46">
        <v>114</v>
      </c>
      <c r="B140" s="47" t="s">
        <v>154</v>
      </c>
      <c r="C140" s="48" t="str">
        <f t="shared" si="47"/>
        <v>31/10/2023</v>
      </c>
      <c r="D140" s="46">
        <f t="shared" si="50"/>
        <v>9982</v>
      </c>
      <c r="E140" s="49"/>
      <c r="F140" s="62">
        <v>2000000</v>
      </c>
      <c r="G140" s="49">
        <f t="shared" si="48"/>
        <v>40025120</v>
      </c>
      <c r="H140" s="51">
        <f t="shared" si="49"/>
        <v>3071171551</v>
      </c>
      <c r="I140" s="56" t="str">
        <f>_xlfn.CONCAT(RANDBETWEEN(1000,9999),CHAR(RANDBETWEEN(65,90)),CHAR(RANDBETWEEN(65,90)),CHAR(RANDBETWEEN(65,90)),CHAR(RANDBETWEEN(65,90)),CHAR(RANDBETWEEN(65,90)),CHAR(RANDBETWEEN(65,90)))</f>
        <v>2801BNWCVB</v>
      </c>
      <c r="J140" s="46" t="str">
        <f t="shared" si="51"/>
        <v>990</v>
      </c>
      <c r="K140" s="60" t="s">
        <v>155</v>
      </c>
    </row>
    <row r="141" ht="35" customHeight="1" spans="1:11" x14ac:dyDescent="0.25">
      <c r="A141" s="46">
        <v>115</v>
      </c>
      <c r="B141" s="47" t="s">
        <v>156</v>
      </c>
      <c r="C141" s="48" t="str">
        <f t="shared" si="47"/>
        <v>31/10/2023</v>
      </c>
      <c r="D141" s="46">
        <f t="shared" si="50"/>
        <v>5977</v>
      </c>
      <c r="E141" s="49">
        <f>ROUND(RANDBETWEEN(100000,12000000),-3)</f>
        <v>5950000</v>
      </c>
      <c r="F141" s="62"/>
      <c r="G141" s="49">
        <f t="shared" si="48"/>
        <v>34075120</v>
      </c>
      <c r="H141" s="51">
        <f t="shared" si="49"/>
        <v>8673151619</v>
      </c>
      <c r="I141" s="56" t="str">
        <f>_xlfn.CONCAT(RANDBETWEEN(1000,9999),CHAR(RANDBETWEEN(65,90)),CHAR(RANDBETWEEN(65,90)),CHAR(RANDBETWEEN(65,90)),CHAR(RANDBETWEEN(65,90)),CHAR(RANDBETWEEN(65,90)),CHAR(RANDBETWEEN(65,90)))</f>
        <v>3193HPXWWN</v>
      </c>
      <c r="J141" s="46" t="str">
        <f t="shared" si="51"/>
        <v>990</v>
      </c>
      <c r="K141" s="60" t="str">
        <f>_xlfn.CONCAT(RANDBETWEEN(1000000000,9999999999)," NGUYEN THI QUY Chuyen tien")</f>
        <v>8073742850 NGUYEN THI QUY Chuyen tien</v>
      </c>
    </row>
    <row r="142" ht="80" customHeight="1" spans="1:11" s="4" customFormat="1" x14ac:dyDescent="0.25">
      <c r="A142" s="69">
        <v>116</v>
      </c>
      <c r="B142" s="70" t="s">
        <v>157</v>
      </c>
      <c r="C142" s="71" t="str">
        <f t="shared" si="47"/>
        <v>31/10/2023</v>
      </c>
      <c r="D142" s="69">
        <f t="shared" si="50"/>
        <v>9040</v>
      </c>
      <c r="E142" s="62"/>
      <c r="F142" s="62">
        <v>35809251</v>
      </c>
      <c r="G142" s="62">
        <f t="shared" si="48"/>
        <v>69884371</v>
      </c>
      <c r="H142" s="72">
        <f t="shared" si="49"/>
        <v>7111191115</v>
      </c>
      <c r="I142" s="69">
        <f>RANDBETWEEN(100000000,999999999)</f>
        <v>496273821</v>
      </c>
      <c r="J142" s="69" t="str">
        <f t="shared" si="51"/>
        <v>512</v>
      </c>
      <c r="K142" s="60" t="str">
        <f>_xlfn.CONCAT("REM ",RANDBETWEEN(1000,9999),CHAR(RANDBETWEEN(65,90)),CHAR(RANDBETWEEN(65,90)),RANDBETWEEN(100000000000000,999999999999999)," B/O CONGTYCPGACHNGOIVAXAYLAPDIENCHAU thanh toan luong T10/2023")</f>
        <v>REM 5123XI774503339397471 B/O CONGTYCPGACHNGOIVAXAYLAPDIENCHAU thanh toan luong T10/2023</v>
      </c>
    </row>
    <row r="143" ht="45" customHeight="1" spans="1:11" x14ac:dyDescent="0.25">
      <c r="A143" s="46">
        <v>117</v>
      </c>
      <c r="B143" s="47" t="s">
        <v>158</v>
      </c>
      <c r="C143" s="48" t="str">
        <f t="shared" si="47"/>
        <v>31/10/2023</v>
      </c>
      <c r="D143" s="46">
        <f t="shared" si="50"/>
        <v>9306</v>
      </c>
      <c r="E143" s="49"/>
      <c r="F143" s="62">
        <f t="shared" ref="F143:F148" si="52">ROUND(RANDBETWEEN(100000,1200000),-3)</f>
        <v>494000</v>
      </c>
      <c r="G143" s="49">
        <f t="shared" si="48"/>
        <v>70378371</v>
      </c>
      <c r="H143" s="51">
        <f t="shared" si="49"/>
        <v>6523669995</v>
      </c>
      <c r="I143" s="56" t="str">
        <f>_xlfn.CONCAT(RANDBETWEEN(1000,9999),CHAR(RANDBETWEEN(65,90)),CHAR(RANDBETWEEN(65,90)),CHAR(RANDBETWEEN(65,90)),CHAR(RANDBETWEEN(65,90)),CHAR(RANDBETWEEN(65,90)),CHAR(RANDBETWEEN(65,90)))</f>
        <v>1666KILMRQ</v>
      </c>
      <c r="J143" s="46" t="str">
        <f t="shared" si="51"/>
        <v>512</v>
      </c>
      <c r="K143" s="60" t="str">
        <f>_xlfn.CONCAT("REM               Tfr A/c: ",RANDBETWEEN(10000000000000,99999999999999)," ",INDEX(Sheet1!A2:A75,RANDBETWEEN(1,COUNTA(Sheet1!A2:A75)))," chuyen tien")</f>
        <v>REM               Tfr A/c: 85833758060694 TRAN MINH QUAN chuyen tien</v>
      </c>
    </row>
    <row r="144" ht="35" customHeight="1" spans="1:11" x14ac:dyDescent="0.25">
      <c r="A144" s="46">
        <v>118</v>
      </c>
      <c r="B144" s="47" t="s">
        <v>159</v>
      </c>
      <c r="C144" s="48" t="str">
        <f t="shared" si="47"/>
        <v>01/11/2023</v>
      </c>
      <c r="D144" s="46">
        <f t="shared" si="50"/>
        <v>8037</v>
      </c>
      <c r="E144" s="49"/>
      <c r="F144" s="62">
        <f t="shared" si="52"/>
        <v>770000</v>
      </c>
      <c r="G144" s="49">
        <f t="shared" si="48"/>
        <v>71148371</v>
      </c>
      <c r="H144" s="51">
        <f t="shared" si="49"/>
        <v>357</v>
      </c>
      <c r="I144" s="56" t="str">
        <f>_xlfn.CONCAT(RANDBETWEEN(1000,9999),CHAR(RANDBETWEEN(65,90)),CHAR(RANDBETWEEN(65,90)),CHAR(RANDBETWEEN(65,90)),CHAR(RANDBETWEEN(65,90)),CHAR(RANDBETWEEN(65,90)),CHAR(RANDBETWEEN(65,90)))</f>
        <v>4348BWQNXD</v>
      </c>
      <c r="J144" s="46" t="str">
        <f t="shared" si="51"/>
        <v>512</v>
      </c>
      <c r="K144" s="60" t="str">
        <f>_xlfn.CONCAT(RANDBETWEEN(100000,999999),"-QR - ",INDEX(Sheet1!A1:A74,RANDBETWEEN(1,COUNTA(Sheet1!A1:A74)))," Chuyen tien")</f>
        <v>413173-QR - NGUYEN DUC MANH Chuyen tien</v>
      </c>
    </row>
    <row r="145" ht="35" customHeight="1" spans="1:11" x14ac:dyDescent="0.25">
      <c r="A145" s="46">
        <v>119</v>
      </c>
      <c r="B145" s="47" t="s">
        <v>160</v>
      </c>
      <c r="C145" s="48" t="str">
        <f t="shared" si="47"/>
        <v>01/11/2023</v>
      </c>
      <c r="D145" s="46">
        <f t="shared" si="50"/>
        <v>1987</v>
      </c>
      <c r="E145" s="49"/>
      <c r="F145" s="62">
        <f t="shared" si="52"/>
        <v>1172000</v>
      </c>
      <c r="G145" s="49">
        <f t="shared" si="48"/>
        <v>72320371</v>
      </c>
      <c r="H145" s="51">
        <f t="shared" si="49"/>
        <v>8870</v>
      </c>
      <c r="I145" s="54" t="str">
        <f>_xlfn.CONCAT(CHAR(RANDBETWEEN(65,90)),CHAR(RANDBETWEEN(65,90)),RANDBETWEEN(100000,999999))</f>
        <v>AM523807</v>
      </c>
      <c r="J145" s="46" t="str">
        <f t="shared" si="51"/>
        <v>512</v>
      </c>
      <c r="K145" s="60" t="str">
        <f>_xlfn.CONCAT(RANDBETWEEN(100000,999999),"-QR - ",INDEX(Sheet1!A2:A75,RANDBETWEEN(1,COUNTA(Sheet1!A2:A75)))," Chuyen tien")</f>
        <v>840948-QR - PHAM KIM LINH Chuyen tien</v>
      </c>
    </row>
    <row r="146" ht="55" customHeight="1" spans="1:11" x14ac:dyDescent="0.25">
      <c r="A146" s="46">
        <v>120</v>
      </c>
      <c r="B146" s="47" t="s">
        <v>161</v>
      </c>
      <c r="C146" s="48" t="str">
        <f t="shared" si="47"/>
        <v>01/11/2023</v>
      </c>
      <c r="D146" s="46">
        <f t="shared" si="50"/>
        <v>1090</v>
      </c>
      <c r="E146" s="49">
        <f>ROUND(RANDBETWEEN(100000,12000000),-3)</f>
        <v>6300000</v>
      </c>
      <c r="F146" s="62"/>
      <c r="G146" s="49">
        <f t="shared" si="48"/>
        <v>66020371</v>
      </c>
      <c r="H146" s="51">
        <f t="shared" ref="H146:H155" si="5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8256079671</v>
      </c>
      <c r="I146" s="54" t="str">
        <f>_xlfn.CONCAT(CHAR(RANDBETWEEN(65,90)),CHAR(RANDBETWEEN(65,90)),RANDBETWEEN(100000,999999))</f>
        <v>CO932315</v>
      </c>
      <c r="J146" s="46" t="str">
        <f t="shared" si="51"/>
        <v>512</v>
      </c>
      <c r="K146" s="60" t="str">
        <f>_xlfn.CONCAT("Omni Channel-TKThe :",RANDBETWEEN(100000000000,999999999999),", tai ",INDEX(Sheet1!H1:H7,RANDBETWEEN(1,COUNTA(Sheet1!H1:H7)))," NGUYEN THI QUY chuyen tien")</f>
        <v>Omni Channel-TKThe :916008053021, tai VPBank. NGUYEN THI QUY chuyen tien</v>
      </c>
    </row>
    <row r="147" ht="35" customHeight="1" spans="1:11" x14ac:dyDescent="0.25">
      <c r="A147" s="46">
        <v>121</v>
      </c>
      <c r="B147" s="47" t="s">
        <v>162</v>
      </c>
      <c r="C147" s="48" t="str">
        <f t="shared" si="47"/>
        <v>01/11/2023</v>
      </c>
      <c r="D147" s="46">
        <f t="shared" ref="D147:D161" si="54">RANDBETWEEN(1000,9999)</f>
        <v>4466</v>
      </c>
      <c r="E147" s="49">
        <f>ROUND(RANDBETWEEN(100000,12000000),-3)</f>
        <v>191000</v>
      </c>
      <c r="F147" s="62"/>
      <c r="G147" s="49">
        <f t="shared" si="48"/>
        <v>65829371</v>
      </c>
      <c r="H147" s="51">
        <f t="shared" si="53"/>
        <v>315</v>
      </c>
      <c r="I147" s="54" t="str">
        <f>_xlfn.CONCAT(CHAR(RANDBETWEEN(65,90)),CHAR(RANDBETWEEN(65,90)),RANDBETWEEN(100000,999999))</f>
        <v>EF334094</v>
      </c>
      <c r="J147" s="46" t="str">
        <f t="shared" si="51"/>
        <v>512</v>
      </c>
      <c r="K147" s="60" t="str">
        <f>_xlfn.CONCAT(RANDBETWEEN(1000000000,9999999999)," NGUYEN THI QUY Chuyen tien")</f>
        <v>7337837971 NGUYEN THI QUY Chuyen tien</v>
      </c>
    </row>
    <row r="148" ht="35" customHeight="1" spans="1:11" x14ac:dyDescent="0.25">
      <c r="A148" s="46">
        <v>122</v>
      </c>
      <c r="B148" s="47" t="s">
        <v>163</v>
      </c>
      <c r="C148" s="48" t="str">
        <f t="shared" si="47"/>
        <v>02/11/2023</v>
      </c>
      <c r="D148" s="46">
        <f t="shared" si="54"/>
        <v>9767</v>
      </c>
      <c r="E148" s="49"/>
      <c r="F148" s="62">
        <f t="shared" si="52"/>
        <v>653000</v>
      </c>
      <c r="G148" s="49">
        <f t="shared" si="48"/>
        <v>66482371</v>
      </c>
      <c r="H148" s="51">
        <f t="shared" si="53"/>
        <v>235</v>
      </c>
      <c r="I148" s="54" t="str">
        <f>_xlfn.CONCAT(RANDBETWEEN(100,999),CHAR(RANDBETWEEN(65,90)),CHAR(RANDBETWEEN(65,90)),CHAR(RANDBETWEEN(65,90)),CHAR(RANDBETWEEN(65,90)),CHAR(RANDBETWEEN(65,90)),RANDBETWEEN(1,9))</f>
        <v>602FBUAH7</v>
      </c>
      <c r="J148" s="46" t="str">
        <f t="shared" ref="J148:J161" si="55">CHOOSE(RANDBETWEEN(1,2),"990","512")</f>
        <v>990</v>
      </c>
      <c r="K148" s="60" t="str">
        <f>_xlfn.CONCAT(RANDBETWEEN(100000,999999),"-QR - ",INDEX(Sheet1!A1:A74,RANDBETWEEN(1,COUNTA(Sheet1!A1:A74)))," Chuyen tien")</f>
        <v>103461-QR - NGUYEN TUAN THANH Chuyen tien</v>
      </c>
    </row>
    <row r="149" ht="35" customHeight="1" spans="1:11" x14ac:dyDescent="0.25">
      <c r="A149" s="46">
        <v>123</v>
      </c>
      <c r="B149" s="47" t="s">
        <v>164</v>
      </c>
      <c r="C149" s="48" t="str">
        <f t="shared" si="47"/>
        <v>02/11/2023</v>
      </c>
      <c r="D149" s="46">
        <f t="shared" si="54"/>
        <v>9805</v>
      </c>
      <c r="E149" s="49">
        <f>ROUND(RANDBETWEEN(100000,12000000),-3)</f>
        <v>2999000</v>
      </c>
      <c r="F149" s="62"/>
      <c r="G149" s="49">
        <f t="shared" si="48"/>
        <v>63483371</v>
      </c>
      <c r="H149" s="51">
        <f t="shared" si="53"/>
        <v>18730</v>
      </c>
      <c r="I149" s="54" t="str">
        <f>_xlfn.CONCAT(RANDBETWEEN(100,999),CHAR(RANDBETWEEN(65,90)),CHAR(RANDBETWEEN(65,90)),CHAR(RANDBETWEEN(65,90)),CHAR(RANDBETWEEN(65,90)),CHAR(RANDBETWEEN(65,90)),RANDBETWEEN(1,9))</f>
        <v>948OIFBX8</v>
      </c>
      <c r="J149" s="46" t="str">
        <f t="shared" si="55"/>
        <v>990</v>
      </c>
      <c r="K149" s="60" t="str">
        <f>_xlfn.CONCAT(RANDBETWEEN(1000000000,9999999999)," NGUYEN THI QUY Chuyen tien")</f>
        <v>7400950040 NGUYEN THI QUY Chuyen tien</v>
      </c>
    </row>
    <row r="150" ht="45" customHeight="1" spans="1:11" x14ac:dyDescent="0.25">
      <c r="A150" s="46">
        <v>124</v>
      </c>
      <c r="B150" s="47" t="s">
        <v>165</v>
      </c>
      <c r="C150" s="48" t="str">
        <f t="shared" si="47"/>
        <v>02/11/2023</v>
      </c>
      <c r="D150" s="46">
        <f t="shared" si="54"/>
        <v>3614</v>
      </c>
      <c r="E150" s="49"/>
      <c r="F150" s="62">
        <f t="shared" ref="F150:F155" si="56">ROUND(RANDBETWEEN(100000,1200000),-3)</f>
        <v>1126000</v>
      </c>
      <c r="G150" s="49">
        <f t="shared" si="48"/>
        <v>64609371</v>
      </c>
      <c r="H150" s="51">
        <f t="shared" si="53"/>
        <v>6826142472</v>
      </c>
      <c r="I150" s="56" t="str">
        <f>_xlfn.CONCAT(RANDBETWEEN(1000,9999),CHAR(RANDBETWEEN(65,90)),CHAR(RANDBETWEEN(65,90)),CHAR(RANDBETWEEN(65,90)),CHAR(RANDBETWEEN(65,90)),CHAR(RANDBETWEEN(65,90)),CHAR(RANDBETWEEN(65,90)))</f>
        <v>4519ZPSIPD</v>
      </c>
      <c r="J150" s="46" t="str">
        <f t="shared" si="55"/>
        <v>512</v>
      </c>
      <c r="K150" s="60" t="str">
        <f>_xlfn.CONCAT("REM               Tfr A/c: ",RANDBETWEEN(10000000000000,99999999999999)," ",INDEX(Sheet1!A1:A74,RANDBETWEEN(1,COUNTA(Sheet1!A1:A74)))," chuyen tien")</f>
        <v>REM               Tfr A/c: 71451424563059 PHAM VAN HUY chuyen tien</v>
      </c>
    </row>
    <row r="151" ht="47" customHeight="1" spans="1:11" x14ac:dyDescent="0.25">
      <c r="A151" s="46">
        <v>125</v>
      </c>
      <c r="B151" s="47" t="s">
        <v>166</v>
      </c>
      <c r="C151" s="48" t="str">
        <f t="shared" si="47"/>
        <v>02/11/2023</v>
      </c>
      <c r="D151" s="46">
        <f t="shared" si="54"/>
        <v>5771</v>
      </c>
      <c r="E151" s="49"/>
      <c r="F151" s="62">
        <f t="shared" si="56"/>
        <v>466000</v>
      </c>
      <c r="G151" s="49">
        <f t="shared" si="48"/>
        <v>65075371</v>
      </c>
      <c r="H151" s="51">
        <f t="shared" si="53"/>
        <v>5565151121</v>
      </c>
      <c r="I151" s="56" t="str">
        <f>_xlfn.CONCAT(RANDBETWEEN(1000,9999),CHAR(RANDBETWEEN(65,90)),CHAR(RANDBETWEEN(65,90)),CHAR(RANDBETWEEN(65,90)),CHAR(RANDBETWEEN(65,90)),CHAR(RANDBETWEEN(65,90)),CHAR(RANDBETWEEN(65,90)))</f>
        <v>6224TFZNOF</v>
      </c>
      <c r="J151" s="46" t="str">
        <f t="shared" si="55"/>
        <v>990</v>
      </c>
      <c r="K151" s="60" t="str">
        <f>_xlfn.CONCAT("REM               Tfr A/c: ",RANDBETWEEN(10000000000000,99999999999999)," ",INDEX(Sheet1!A1:A74,RANDBETWEEN(1,COUNTA(Sheet1!A1:A74)))," chuyen tien")</f>
        <v>REM               Tfr A/c: 96732201457029 NGUYEN TUAN THANH chuyen tien</v>
      </c>
    </row>
    <row r="152" ht="44" customHeight="1" spans="1:11" x14ac:dyDescent="0.25">
      <c r="A152" s="46">
        <v>126</v>
      </c>
      <c r="B152" s="47" t="s">
        <v>167</v>
      </c>
      <c r="C152" s="48" t="str">
        <f t="shared" si="47"/>
        <v>02/11/2023</v>
      </c>
      <c r="D152" s="46">
        <f t="shared" si="54"/>
        <v>4836</v>
      </c>
      <c r="E152" s="49"/>
      <c r="F152" s="62">
        <f t="shared" si="56"/>
        <v>868000</v>
      </c>
      <c r="G152" s="49">
        <f t="shared" si="48"/>
        <v>65943371</v>
      </c>
      <c r="H152" s="51">
        <f t="shared" si="53"/>
        <v>2472394285</v>
      </c>
      <c r="I152" s="56" t="str">
        <f>_xlfn.CONCAT(RANDBETWEEN(1000,9999),CHAR(RANDBETWEEN(65,90)),CHAR(RANDBETWEEN(65,90)),CHAR(RANDBETWEEN(65,90)),CHAR(RANDBETWEEN(65,90)),CHAR(RANDBETWEEN(65,90)),CHAR(RANDBETWEEN(65,90)))</f>
        <v>7873JOYRJT</v>
      </c>
      <c r="J152" s="46" t="str">
        <f t="shared" si="55"/>
        <v>990</v>
      </c>
      <c r="K152" s="60" t="str">
        <f>_xlfn.CONCAT("REM               Tfr A/c: ",RANDBETWEEN(10000000000000,99999999999999)," ",INDEX(Sheet1!A1:A74,RANDBETWEEN(1,COUNTA(Sheet1!A1:A74)))," chuyen tien")</f>
        <v>REM               Tfr A/c: 27740948884283 HOANG VAN QUAN chuyen tien</v>
      </c>
    </row>
    <row r="153" ht="55" customHeight="1" spans="1:11" x14ac:dyDescent="0.25">
      <c r="A153" s="46">
        <v>127</v>
      </c>
      <c r="B153" s="47" t="s">
        <v>168</v>
      </c>
      <c r="C153" s="48" t="str">
        <f t="shared" si="47"/>
        <v>02/11/2023</v>
      </c>
      <c r="D153" s="46">
        <f t="shared" si="54"/>
        <v>4262</v>
      </c>
      <c r="E153" s="49">
        <f>ROUND(RANDBETWEEN(100000,12000000),-3)</f>
        <v>8368000</v>
      </c>
      <c r="F153" s="62"/>
      <c r="G153" s="49">
        <f t="shared" si="48"/>
        <v>57575371</v>
      </c>
      <c r="H153" s="51">
        <f t="shared" si="53"/>
        <v>4740465112</v>
      </c>
      <c r="I153" s="56" t="str">
        <f>_xlfn.CONCAT(RANDBETWEEN(1000,9999),CHAR(RANDBETWEEN(65,90)),CHAR(RANDBETWEEN(65,90)),CHAR(RANDBETWEEN(65,90)),CHAR(RANDBETWEEN(65,90)),CHAR(RANDBETWEEN(65,90)),CHAR(RANDBETWEEN(65,90)))</f>
        <v>2628YCZVCL</v>
      </c>
      <c r="J153" s="46" t="str">
        <f t="shared" si="55"/>
        <v>512</v>
      </c>
      <c r="K153" s="60" t="str">
        <f>_xlfn.CONCAT("Omni Channel-TKThe :",RANDBETWEEN(100000000000,999999999999),", tai ",INDEX(Sheet1!$H$1:$H$7,RANDBETWEEN(1,COUNTA(Sheet1!$H$1:$H$7)))," NGUYEN THI QUY chuyen tien")</f>
        <v>Omni Channel-TKThe :514082305539, tai TCB. NGUYEN THI QUY chuyen tien</v>
      </c>
    </row>
    <row r="154" ht="45" customHeight="1" spans="1:11" x14ac:dyDescent="0.25">
      <c r="A154" s="46">
        <v>128</v>
      </c>
      <c r="B154" s="47" t="s">
        <v>169</v>
      </c>
      <c r="C154" s="48" t="str">
        <f t="shared" si="47"/>
        <v>03/11/2023</v>
      </c>
      <c r="D154" s="46">
        <f t="shared" si="54"/>
        <v>1860</v>
      </c>
      <c r="E154" s="49">
        <f>ROUND(RANDBETWEEN(100000,12000000),-3)</f>
        <v>2301000</v>
      </c>
      <c r="F154" s="62"/>
      <c r="G154" s="49">
        <f t="shared" si="48"/>
        <v>55274371</v>
      </c>
      <c r="H154" s="51">
        <f t="shared" si="53"/>
        <v>3384</v>
      </c>
      <c r="I154" s="56" t="str">
        <f>_xlfn.CONCAT(RANDBETWEEN(1000,9999),CHAR(RANDBETWEEN(65,90)),CHAR(RANDBETWEEN(65,90)),CHAR(RANDBETWEEN(65,90)),CHAR(RANDBETWEEN(65,90)),CHAR(RANDBETWEEN(65,90)),CHAR(RANDBETWEEN(65,90)))</f>
        <v>2809PDTPQG</v>
      </c>
      <c r="J154" s="46" t="str">
        <f t="shared" si="55"/>
        <v>512</v>
      </c>
      <c r="K154" s="60" t="str">
        <f>_xlfn.CONCAT(INDEX(Sheet1!$F$1:$F$4,RANDBETWEEN(1,COUNTA(Sheet1!$F$1:$F$4))),RANDBETWEEN(1000000000000,9999999999999)," tai ",INDEX(Sheet1!$H$1:$H$7,RANDBETWEEN(1,COUNTA(Sheet1!$H$1:$H$7))),"; ND NGUYEN THI QUY"," chuyen tien")</f>
        <v>TKThe :5348776620502 tai VCB.; ND NGUYEN THI QUY chuyen tien</v>
      </c>
    </row>
    <row r="155" ht="45" customHeight="1" spans="1:11" x14ac:dyDescent="0.25">
      <c r="A155" s="46">
        <v>129</v>
      </c>
      <c r="B155" s="47" t="s">
        <v>170</v>
      </c>
      <c r="C155" s="48" t="str">
        <f t="shared" si="47"/>
        <v>03/11/2023</v>
      </c>
      <c r="D155" s="46">
        <f t="shared" si="54"/>
        <v>7154</v>
      </c>
      <c r="E155" s="49"/>
      <c r="F155" s="62">
        <v>15200000</v>
      </c>
      <c r="G155" s="49">
        <f t="shared" si="48"/>
        <v>70474371</v>
      </c>
      <c r="H155" s="51">
        <f t="shared" si="53"/>
        <v>246</v>
      </c>
      <c r="I155" s="54" t="str">
        <f>_xlfn.CONCAT(CHAR(RANDBETWEEN(65,90)),CHAR(RANDBETWEEN(65,90)),RANDBETWEEN(100000,999999))</f>
        <v>GL595496</v>
      </c>
      <c r="J155" s="46" t="str">
        <f t="shared" si="55"/>
        <v>990</v>
      </c>
      <c r="K155" s="60" t="str">
        <f>_xlfn.CONCAT("REM               Tfr A/c: ",RANDBETWEEN(10000000000000,99999999999999)," ",INDEX(Sheet1!A1:A246,RANDBETWEEN(1,COUNTA(Sheet1!A1:A246)))," chuyen tien")</f>
        <v>REM               Tfr A/c: 34067313243920 HOANG VAN QUAN chuyen tien</v>
      </c>
    </row>
    <row r="156" ht="35" customHeight="1" spans="1:11" x14ac:dyDescent="0.25">
      <c r="A156" s="46">
        <v>130</v>
      </c>
      <c r="B156" s="47" t="s">
        <v>171</v>
      </c>
      <c r="C156" s="48" t="str">
        <f t="shared" si="47"/>
        <v>03/11/2023</v>
      </c>
      <c r="D156" s="46">
        <f t="shared" si="54"/>
        <v>2820</v>
      </c>
      <c r="E156" s="49"/>
      <c r="F156" s="62">
        <f t="shared" ref="F156:F161" si="57">ROUND(RANDBETWEEN(100000,1200000),-3)</f>
        <v>505000</v>
      </c>
      <c r="G156" s="49">
        <f t="shared" si="48"/>
        <v>70979371</v>
      </c>
      <c r="H156" s="51">
        <f t="shared" ref="H156:H165" si="5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2545922117</v>
      </c>
      <c r="I156" s="46">
        <f>RANDBETWEEN(100000000,999999999)</f>
        <v>520713726</v>
      </c>
      <c r="J156" s="46" t="str">
        <f t="shared" si="55"/>
        <v>990</v>
      </c>
      <c r="K156" s="60" t="str">
        <f>_xlfn.CONCAT(RANDBETWEEN(100000,999999),"-QR - ",INDEX(Sheet1!A2:A75,RANDBETWEEN(1,COUNTA(Sheet1!A2:A75)))," Chuyen tien")</f>
        <v>695408-QR - NGUYEN NGOC TIEN Chuyen tien</v>
      </c>
    </row>
    <row r="157" ht="35" customHeight="1" spans="1:11" x14ac:dyDescent="0.25">
      <c r="A157" s="46">
        <v>131</v>
      </c>
      <c r="B157" s="47" t="s">
        <v>172</v>
      </c>
      <c r="C157" s="48" t="str">
        <f t="shared" si="47"/>
        <v>03/11/2023</v>
      </c>
      <c r="D157" s="46">
        <f t="shared" si="54"/>
        <v>2606</v>
      </c>
      <c r="E157" s="49"/>
      <c r="F157" s="62">
        <f t="shared" si="57"/>
        <v>723000</v>
      </c>
      <c r="G157" s="49">
        <f t="shared" si="48"/>
        <v>71702371</v>
      </c>
      <c r="H157" s="51">
        <f t="shared" si="58"/>
        <v>442</v>
      </c>
      <c r="I157" s="54" t="str">
        <f>_xlfn.CONCAT(RANDBETWEEN(100,999),CHAR(RANDBETWEEN(65,90)),CHAR(RANDBETWEEN(65,90)),CHAR(RANDBETWEEN(65,90)),CHAR(RANDBETWEEN(65,90)),CHAR(RANDBETWEEN(65,90)),RANDBETWEEN(1,9))</f>
        <v>322IMPSW1</v>
      </c>
      <c r="J157" s="46" t="str">
        <f t="shared" si="55"/>
        <v>512</v>
      </c>
      <c r="K157" s="60" t="str">
        <f>_xlfn.CONCAT(RANDBETWEEN(100000,999999),"-QR - ",INDEX(Sheet1!A1:A74,RANDBETWEEN(1,COUNTA(Sheet1!A1:A74)))," Chuyen tien")</f>
        <v>156689-QR - NGUYEN THI MY HIEN Chuyen tien</v>
      </c>
    </row>
    <row r="158" ht="35" customHeight="1" spans="1:11" x14ac:dyDescent="0.25">
      <c r="A158" s="46">
        <v>132</v>
      </c>
      <c r="B158" s="47" t="s">
        <v>173</v>
      </c>
      <c r="C158" s="48" t="str">
        <f t="shared" si="47"/>
        <v>03/11/2023</v>
      </c>
      <c r="D158" s="46">
        <f t="shared" si="54"/>
        <v>9697</v>
      </c>
      <c r="E158" s="49"/>
      <c r="F158" s="62">
        <v>23000000</v>
      </c>
      <c r="G158" s="49">
        <f t="shared" si="48"/>
        <v>94702371</v>
      </c>
      <c r="H158" s="51">
        <f t="shared" si="58"/>
        <v>6268744661</v>
      </c>
      <c r="I158" s="54" t="str">
        <f>_xlfn.CONCAT(RANDBETWEEN(100,999),CHAR(RANDBETWEEN(65,90)),CHAR(RANDBETWEEN(65,90)),CHAR(RANDBETWEEN(65,90)),CHAR(RANDBETWEEN(65,90)),CHAR(RANDBETWEEN(65,90)),RANDBETWEEN(1,9))</f>
        <v>222QGMUS8</v>
      </c>
      <c r="J158" s="46" t="str">
        <f t="shared" si="55"/>
        <v>990</v>
      </c>
      <c r="K158" s="60" t="str">
        <f>_xlfn.CONCAT(RANDBETWEEN(100000,999999),"-QR - ",INDEX(Sheet1!A1:A74,RANDBETWEEN(1,COUNTA(Sheet1!A1:A74)))," Chuyen tien")</f>
        <v>456803-QR - NGUYEN DUY HUU Chuyen tien</v>
      </c>
    </row>
    <row r="159" ht="55" customHeight="1" spans="1:11" x14ac:dyDescent="0.25">
      <c r="A159" s="46">
        <v>133</v>
      </c>
      <c r="B159" s="47" t="s">
        <v>174</v>
      </c>
      <c r="C159" s="48" t="str">
        <f t="shared" si="47"/>
        <v>04/11/2023</v>
      </c>
      <c r="D159" s="46">
        <f t="shared" si="54"/>
        <v>7845</v>
      </c>
      <c r="E159" s="49">
        <f>ROUND(RANDBETWEEN(100000,12000000),-3)</f>
        <v>5964000</v>
      </c>
      <c r="F159" s="62"/>
      <c r="G159" s="49">
        <f t="shared" si="48"/>
        <v>88738371</v>
      </c>
      <c r="H159" s="51">
        <f t="shared" si="58"/>
        <v>5607840467</v>
      </c>
      <c r="I159" s="54" t="str">
        <f>_xlfn.CONCAT(RANDBETWEEN(100,999),CHAR(RANDBETWEEN(65,90)),CHAR(RANDBETWEEN(65,90)),CHAR(RANDBETWEEN(65,90)),CHAR(RANDBETWEEN(65,90)),CHAR(RANDBETWEEN(65,90)),RANDBETWEEN(1,9))</f>
        <v>381CDUEP6</v>
      </c>
      <c r="J159" s="46" t="str">
        <f t="shared" si="55"/>
        <v>990</v>
      </c>
      <c r="K159" s="60" t="str">
        <f>_xlfn.CONCAT("Omni Channel-TKThe :",RANDBETWEEN(100000000000,999999999999),", tai ",INDEX(Sheet1!$H$1:$H$7,RANDBETWEEN(1,COUNTA(Sheet1!$H$1:$H$7)))," NGUYEN THI QUY chuyen tien")</f>
        <v>Omni Channel-TKThe :118343940785, tai Sacombank. NGUYEN THI QUY chuyen tien</v>
      </c>
    </row>
    <row r="160" ht="46" customHeight="1" spans="1:11" x14ac:dyDescent="0.25">
      <c r="A160" s="46">
        <v>134</v>
      </c>
      <c r="B160" s="47" t="s">
        <v>175</v>
      </c>
      <c r="C160" s="48" t="str">
        <f t="shared" si="47"/>
        <v>05/11/2023</v>
      </c>
      <c r="D160" s="46">
        <f t="shared" si="54"/>
        <v>5261</v>
      </c>
      <c r="E160" s="49">
        <f>ROUND(RANDBETWEEN(100000,12000000),-3)</f>
        <v>11869000</v>
      </c>
      <c r="F160" s="62"/>
      <c r="G160" s="49">
        <f t="shared" si="48"/>
        <v>76869371</v>
      </c>
      <c r="H160" s="51">
        <f t="shared" si="58"/>
        <v>1996</v>
      </c>
      <c r="I160" s="56" t="str">
        <f>_xlfn.CONCAT(RANDBETWEEN(1000,9999),CHAR(RANDBETWEEN(65,90)),CHAR(RANDBETWEEN(65,90)),CHAR(RANDBETWEEN(65,90)),CHAR(RANDBETWEEN(65,90)),CHAR(RANDBETWEEN(65,90)),CHAR(RANDBETWEEN(65,90)))</f>
        <v>8155YSVONL</v>
      </c>
      <c r="J160" s="46" t="str">
        <f t="shared" si="55"/>
        <v>512</v>
      </c>
      <c r="K160" s="60" t="str">
        <f>_xlfn.CONCAT("Omni Channel-TKThe :",RANDBETWEEN(100000000000,999999999999),", tai ",INDEX(Sheet1!H1:H7,RANDBETWEEN(1,COUNTA(Sheet1!H1:H7)))," NGUYEN THI QUY chuyen tien")</f>
        <v>Omni Channel-TKThe :374135885688, tai VPBank. NGUYEN THI QUY chuyen tien</v>
      </c>
    </row>
    <row r="161" ht="35" customHeight="1" spans="1:11" x14ac:dyDescent="0.25">
      <c r="A161" s="46">
        <v>135</v>
      </c>
      <c r="B161" s="47" t="s">
        <v>176</v>
      </c>
      <c r="C161" s="48" t="str">
        <f t="shared" si="47"/>
        <v>05/11/2023</v>
      </c>
      <c r="D161" s="46">
        <f t="shared" si="54"/>
        <v>1191</v>
      </c>
      <c r="E161" s="49"/>
      <c r="F161" s="62">
        <f t="shared" si="57"/>
        <v>110000</v>
      </c>
      <c r="G161" s="49">
        <f t="shared" si="48"/>
        <v>76979371</v>
      </c>
      <c r="H161" s="51">
        <f t="shared" si="58"/>
        <v>125</v>
      </c>
      <c r="I161" s="56" t="str">
        <f>_xlfn.CONCAT(RANDBETWEEN(1000,9999),CHAR(RANDBETWEEN(65,90)),CHAR(RANDBETWEEN(65,90)),CHAR(RANDBETWEEN(65,90)),CHAR(RANDBETWEEN(65,90)),CHAR(RANDBETWEEN(65,90)),CHAR(RANDBETWEEN(65,90)))</f>
        <v>2576ADIRVL</v>
      </c>
      <c r="J161" s="46" t="str">
        <f t="shared" si="55"/>
        <v>512</v>
      </c>
      <c r="K161" s="60" t="str">
        <f>_xlfn.CONCAT(RANDBETWEEN(100000,999999),"-QR - ",INDEX(Sheet1!A1:A74,RANDBETWEEN(1,COUNTA(Sheet1!A1:A74)))," Chuyen tien")</f>
        <v>159198-QR - LY THI NHU HUYEN Chuyen tien</v>
      </c>
    </row>
    <row r="162" ht="61" customHeight="1" spans="1:11" x14ac:dyDescent="0.25">
      <c r="A162" s="57" t="s">
        <v>177</v>
      </c>
      <c r="B162" s="57"/>
      <c r="C162" s="57"/>
      <c r="D162" s="57"/>
      <c r="E162" s="57"/>
      <c r="F162" s="57"/>
      <c r="G162" s="57"/>
      <c r="H162" s="57"/>
      <c r="I162" s="58" t="s">
        <v>178</v>
      </c>
      <c r="J162" s="58"/>
      <c r="K162" s="58"/>
    </row>
    <row r="163" ht="45" customHeight="1" spans="1:11" x14ac:dyDescent="0.25">
      <c r="A163" s="46">
        <v>136</v>
      </c>
      <c r="B163" s="47" t="s">
        <v>179</v>
      </c>
      <c r="C163" s="48" t="str">
        <f>LEFT(B163,FIND(" ",B163)-1)</f>
        <v>05/11/2023</v>
      </c>
      <c r="D163" s="46">
        <f>RANDBETWEEN(1000,9999)</f>
        <v>3863</v>
      </c>
      <c r="E163" s="49"/>
      <c r="F163" s="62">
        <f t="shared" ref="F163:F166" si="59">ROUND(RANDBETWEEN(100000,1200000),-3)</f>
        <v>854000</v>
      </c>
      <c r="G163" s="49">
        <f>G161-E163+F163</f>
        <v>77833371</v>
      </c>
      <c r="H163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325</v>
      </c>
      <c r="I163" s="54" t="str">
        <f>_xlfn.CONCAT(CHAR(RANDBETWEEN(65,90)),CHAR(RANDBETWEEN(65,90)),RANDBETWEEN(100000,999999))</f>
        <v>BP668032</v>
      </c>
      <c r="J163" s="46" t="str">
        <f t="shared" ref="J163:J168" si="60">CHOOSE(RANDBETWEEN(1,2),"990","512")</f>
        <v>990</v>
      </c>
      <c r="K163" s="60" t="str">
        <f>_xlfn.CONCAT("REM               Tfr A/c: ",RANDBETWEEN(10000000000000,99999999999999)," ",INDEX(Sheet1!A3:A76,RANDBETWEEN(1,COUNTA(Sheet1!A3:A76)))," chuyen tien")</f>
        <v>REM               Tfr A/c: 90377838950580 NGUYEN THI MY HIEN chuyen tien</v>
      </c>
    </row>
    <row r="164" ht="45" customHeight="1" spans="1:11" x14ac:dyDescent="0.25">
      <c r="A164" s="46">
        <v>137</v>
      </c>
      <c r="B164" s="47" t="s">
        <v>180</v>
      </c>
      <c r="C164" s="48" t="str">
        <f>LEFT(B164,FIND(" ",B164)-1)</f>
        <v>05/11/2023</v>
      </c>
      <c r="D164" s="46">
        <f>RANDBETWEEN(1000,9999)</f>
        <v>3325</v>
      </c>
      <c r="E164" s="49"/>
      <c r="F164" s="62">
        <f t="shared" si="59"/>
        <v>387000</v>
      </c>
      <c r="G164" s="49">
        <f>G163-E164+F164</f>
        <v>78220371</v>
      </c>
      <c r="H164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944</v>
      </c>
      <c r="I164" s="54" t="str">
        <f>_xlfn.CONCAT(CHAR(RANDBETWEEN(65,90)),CHAR(RANDBETWEEN(65,90)),RANDBETWEEN(100000,999999))</f>
        <v>VV465156</v>
      </c>
      <c r="J164" s="46" t="str">
        <f t="shared" si="60"/>
        <v>512</v>
      </c>
      <c r="K164" s="60" t="str">
        <f>_xlfn.CONCAT("REM               Tfr A/c: ",RANDBETWEEN(10000000000000,99999999999999)," ",INDEX(Sheet1!A4:A77,RANDBETWEEN(1,COUNTA(Sheet1!A4:A77)))," chuyen tien")</f>
        <v>REM               Tfr A/c: 42549853506211 NINH VAN HIEP chuyen tien</v>
      </c>
    </row>
    <row r="165" ht="45" customHeight="1" spans="1:11" x14ac:dyDescent="0.25">
      <c r="A165" s="46">
        <v>138</v>
      </c>
      <c r="B165" s="47" t="s">
        <v>181</v>
      </c>
      <c r="C165" s="48" t="str">
        <f t="shared" ref="C165:C221" si="61">LEFT(B165,FIND(" ",B165)-1)</f>
        <v>06/11/2023</v>
      </c>
      <c r="D165" s="46">
        <f>RANDBETWEEN(1000,9999)</f>
        <v>2892</v>
      </c>
      <c r="E165" s="49">
        <f>ROUND(RANDBETWEEN(100000,12000000),-3)</f>
        <v>2069000</v>
      </c>
      <c r="F165" s="62"/>
      <c r="G165" s="49">
        <f>G164-E165+F165</f>
        <v>76151371</v>
      </c>
      <c r="H165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2877</v>
      </c>
      <c r="I165" s="54" t="str">
        <f>_xlfn.CONCAT(CHAR(RANDBETWEEN(65,90)),CHAR(RANDBETWEEN(65,90)),RANDBETWEEN(100000,999999))</f>
        <v>BR138907</v>
      </c>
      <c r="J165" s="46" t="str">
        <f t="shared" si="60"/>
        <v>990</v>
      </c>
      <c r="K165" s="60" t="str">
        <f>_xlfn.CONCAT("REM               Tfr A/c: ",RANDBETWEEN(10000000000000,99999999999999)," ",INDEX(Sheet1!A1:A74,RANDBETWEEN(1,COUNTA(Sheet1!A1:A74)))," chuyen tien")</f>
        <v>REM               Tfr A/c: 95365290370716 NGUYEN QUOC HUNG chuyen tien</v>
      </c>
    </row>
    <row r="166" ht="35" customHeight="1" spans="1:11" x14ac:dyDescent="0.25">
      <c r="A166" s="46">
        <v>139</v>
      </c>
      <c r="B166" s="47" t="s">
        <v>182</v>
      </c>
      <c r="C166" s="48" t="str">
        <f t="shared" si="61"/>
        <v>06/11/2023</v>
      </c>
      <c r="D166" s="46">
        <f>RANDBETWEEN(1000,9999)</f>
        <v>9056</v>
      </c>
      <c r="E166" s="49"/>
      <c r="F166" s="62">
        <f t="shared" si="59"/>
        <v>836000</v>
      </c>
      <c r="G166" s="49">
        <f t="shared" ref="G165:G221" si="62">G165-E166+F166</f>
        <v>76987371</v>
      </c>
      <c r="H166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739</v>
      </c>
      <c r="I166" s="56" t="str">
        <f>_xlfn.CONCAT(RANDBETWEEN(1000,9999),CHAR(RANDBETWEEN(65,90)),CHAR(RANDBETWEEN(65,90)),CHAR(RANDBETWEEN(65,90)),CHAR(RANDBETWEEN(65,90)),CHAR(RANDBETWEEN(65,90)),CHAR(RANDBETWEEN(65,90)))</f>
        <v>2592MNSRDG</v>
      </c>
      <c r="J166" s="46" t="str">
        <f t="shared" si="60"/>
        <v>512</v>
      </c>
      <c r="K166" s="60" t="str">
        <f>_xlfn.CONCAT(RANDBETWEEN(100000,999999),"-QR - ",INDEX(Sheet1!A1:A74,RANDBETWEEN(1,COUNTA(Sheet1!A1:A74)))," Chuyen tien")</f>
        <v>525239-QR - PHAM VAN HUY Chuyen tien</v>
      </c>
    </row>
    <row r="167" ht="35" customHeight="1" spans="1:11" x14ac:dyDescent="0.25">
      <c r="A167" s="46">
        <v>140</v>
      </c>
      <c r="B167" s="47" t="s">
        <v>183</v>
      </c>
      <c r="C167" s="48" t="str">
        <f t="shared" si="61"/>
        <v>06/11/2023</v>
      </c>
      <c r="D167" s="46">
        <f>RANDBETWEEN(1000,9999)</f>
        <v>1987</v>
      </c>
      <c r="E167" s="49"/>
      <c r="F167" s="62">
        <f t="shared" ref="F167:F172" si="63">ROUND(RANDBETWEEN(100000,1200000),-3)</f>
        <v>1001000</v>
      </c>
      <c r="G167" s="49">
        <f t="shared" si="62"/>
        <v>77988371</v>
      </c>
      <c r="H167" s="51">
        <f t="shared" ref="H167:H176" si="6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242</v>
      </c>
      <c r="I167" s="56" t="str">
        <f>_xlfn.CONCAT(RANDBETWEEN(1000,9999),CHAR(RANDBETWEEN(65,90)),CHAR(RANDBETWEEN(65,90)),CHAR(RANDBETWEEN(65,90)),CHAR(RANDBETWEEN(65,90)),CHAR(RANDBETWEEN(65,90)),CHAR(RANDBETWEEN(65,90)))</f>
        <v>8530ZZIGQH</v>
      </c>
      <c r="J167" s="46" t="str">
        <f t="shared" si="60"/>
        <v>512</v>
      </c>
      <c r="K167" s="60" t="str">
        <f>_xlfn.CONCAT(RANDBETWEEN(100000,999999),"-QR - ",INDEX(Sheet1!A2:A75,RANDBETWEEN(1,COUNTA(Sheet1!A2:A75)))," Chuyen tien")</f>
        <v>719676-QR - NGUYEN TUAN TUNG Chuyen tien</v>
      </c>
    </row>
    <row r="168" ht="35" customHeight="1" spans="1:11" x14ac:dyDescent="0.25">
      <c r="A168" s="46">
        <v>141</v>
      </c>
      <c r="B168" s="47" t="s">
        <v>184</v>
      </c>
      <c r="C168" s="48" t="str">
        <f t="shared" si="61"/>
        <v>06/11/2023</v>
      </c>
      <c r="D168" s="46">
        <f t="shared" ref="D168:D177" si="65">RANDBETWEEN(1000,9999)</f>
        <v>1992</v>
      </c>
      <c r="E168" s="49"/>
      <c r="F168" s="62">
        <f t="shared" si="63"/>
        <v>230000</v>
      </c>
      <c r="G168" s="49">
        <f t="shared" si="62"/>
        <v>78218371</v>
      </c>
      <c r="H168" s="51">
        <f t="shared" si="64"/>
        <v>770</v>
      </c>
      <c r="I168" s="54" t="str">
        <f>_xlfn.CONCAT(RANDBETWEEN(100,999),CHAR(RANDBETWEEN(65,90)),CHAR(RANDBETWEEN(65,90)),CHAR(RANDBETWEEN(65,90)),CHAR(RANDBETWEEN(65,90)),CHAR(RANDBETWEEN(65,90)),RANDBETWEEN(1,9))</f>
        <v>973YTPFR7</v>
      </c>
      <c r="J168" s="46" t="str">
        <f t="shared" si="60"/>
        <v>512</v>
      </c>
      <c r="K168" s="60" t="str">
        <f>_xlfn.CONCAT(RANDBETWEEN(100000,999999),"-QR - ",INDEX(Sheet1!A1:A74,RANDBETWEEN(1,COUNTA(Sheet1!A1:A74)))," Chuyen tien")</f>
        <v>108563-QR - NGUYEN VAN THANH Chuyen tien</v>
      </c>
    </row>
    <row r="169" ht="35" customHeight="1" spans="1:11" x14ac:dyDescent="0.25">
      <c r="A169" s="46">
        <v>142</v>
      </c>
      <c r="B169" s="47" t="s">
        <v>185</v>
      </c>
      <c r="C169" s="48" t="str">
        <f t="shared" si="61"/>
        <v>07/11/2023</v>
      </c>
      <c r="D169" s="46">
        <f t="shared" si="65"/>
        <v>4342</v>
      </c>
      <c r="E169" s="49"/>
      <c r="F169" s="62">
        <f t="shared" si="63"/>
        <v>690000</v>
      </c>
      <c r="G169" s="49">
        <f t="shared" si="62"/>
        <v>78908371</v>
      </c>
      <c r="H169" s="51">
        <f t="shared" si="64"/>
        <v>311</v>
      </c>
      <c r="I169" s="54" t="str">
        <f>_xlfn.CONCAT(RANDBETWEEN(100,999),CHAR(RANDBETWEEN(65,90)),CHAR(RANDBETWEEN(65,90)),CHAR(RANDBETWEEN(65,90)),CHAR(RANDBETWEEN(65,90)),CHAR(RANDBETWEEN(65,90)),RANDBETWEEN(1,9))</f>
        <v>135VHOLH4</v>
      </c>
      <c r="J169" s="46" t="str">
        <f t="shared" ref="J169:J178" si="66">CHOOSE(RANDBETWEEN(1,2),"990","512")</f>
        <v>990</v>
      </c>
      <c r="K169" s="60" t="str">
        <f>_xlfn.CONCAT(RANDBETWEEN(100000,999999),"-QR - ",INDEX(Sheet1!A1:A74,RANDBETWEEN(1,COUNTA(Sheet1!A1:A74)))," Chuyen tien")</f>
        <v>879852-QR - NGUYEN THANH HUYEN Chuyen tien</v>
      </c>
    </row>
    <row r="170" ht="35" customHeight="1" spans="1:11" x14ac:dyDescent="0.25">
      <c r="A170" s="46">
        <v>143</v>
      </c>
      <c r="B170" s="47" t="s">
        <v>186</v>
      </c>
      <c r="C170" s="48" t="str">
        <f t="shared" si="61"/>
        <v>07/11/2023</v>
      </c>
      <c r="D170" s="46">
        <f t="shared" si="65"/>
        <v>9674</v>
      </c>
      <c r="E170" s="49"/>
      <c r="F170" s="62">
        <f t="shared" si="63"/>
        <v>426000</v>
      </c>
      <c r="G170" s="49">
        <f t="shared" si="62"/>
        <v>79334371</v>
      </c>
      <c r="H170" s="51">
        <f t="shared" si="64"/>
        <v>503</v>
      </c>
      <c r="I170" s="54" t="str">
        <f>_xlfn.CONCAT(RANDBETWEEN(100,999),CHAR(RANDBETWEEN(65,90)),CHAR(RANDBETWEEN(65,90)),CHAR(RANDBETWEEN(65,90)),CHAR(RANDBETWEEN(65,90)),CHAR(RANDBETWEEN(65,90)),RANDBETWEEN(1,9))</f>
        <v>801QQFND1</v>
      </c>
      <c r="J170" s="46" t="str">
        <f t="shared" si="66"/>
        <v>990</v>
      </c>
      <c r="K170" s="60" t="str">
        <f>_xlfn.CONCAT(RANDBETWEEN(100000,999999),"-QR - ",INDEX(Sheet1!A1:A74,RANDBETWEEN(1,COUNTA(Sheet1!A1:A74)))," Chuyen tien")</f>
        <v>177166-QR - DO THI SAO Chuyen tien</v>
      </c>
    </row>
    <row r="171" ht="35" customHeight="1" spans="1:11" x14ac:dyDescent="0.25">
      <c r="A171" s="46">
        <v>144</v>
      </c>
      <c r="B171" s="47" t="s">
        <v>187</v>
      </c>
      <c r="C171" s="48" t="str">
        <f t="shared" si="61"/>
        <v>07/11/2023</v>
      </c>
      <c r="D171" s="46">
        <f t="shared" si="65"/>
        <v>7500</v>
      </c>
      <c r="E171" s="49">
        <f t="shared" ref="E171:E174" si="67">ROUND(RANDBETWEEN(100000,12000000),-3)</f>
        <v>1825000</v>
      </c>
      <c r="F171" s="62"/>
      <c r="G171" s="49">
        <f t="shared" si="62"/>
        <v>77509371</v>
      </c>
      <c r="H171" s="51">
        <f t="shared" si="64"/>
        <v>4151849589</v>
      </c>
      <c r="I171" s="46">
        <f>RANDBETWEEN(100000000,999999999)</f>
        <v>497840454</v>
      </c>
      <c r="J171" s="46" t="str">
        <f t="shared" si="66"/>
        <v>990</v>
      </c>
      <c r="K171" s="60" t="str">
        <f t="shared" ref="K171:K174" si="68">_xlfn.CONCAT(RANDBETWEEN(1000000000,9999999999)," NGUYEN THI QUY Chuyen tien")</f>
        <v>8255278017 NGUYEN THI QUY Chuyen tien</v>
      </c>
    </row>
    <row r="172" ht="45" customHeight="1" spans="1:11" x14ac:dyDescent="0.25">
      <c r="A172" s="46">
        <v>145</v>
      </c>
      <c r="B172" s="47" t="s">
        <v>188</v>
      </c>
      <c r="C172" s="48" t="str">
        <f t="shared" si="61"/>
        <v>07/11/2023</v>
      </c>
      <c r="D172" s="46">
        <f t="shared" si="65"/>
        <v>3354</v>
      </c>
      <c r="E172" s="49"/>
      <c r="F172" s="62">
        <f t="shared" si="63"/>
        <v>701000</v>
      </c>
      <c r="G172" s="49">
        <f t="shared" si="62"/>
        <v>78210371</v>
      </c>
      <c r="H172" s="51">
        <f t="shared" si="64"/>
        <v>1374296981</v>
      </c>
      <c r="I172" s="46">
        <f>RANDBETWEEN(100000000,999999999)</f>
        <v>424322340</v>
      </c>
      <c r="J172" s="46" t="str">
        <f t="shared" si="66"/>
        <v>512</v>
      </c>
      <c r="K172" s="60" t="str">
        <f>_xlfn.CONCAT("REM               Tfr A/c: ",RANDBETWEEN(10000000000000,99999999999999)," ",INDEX(Sheet1!A1:A74,RANDBETWEEN(1,COUNTA(Sheet1!A1:A74)))," chuyen tien")</f>
        <v>REM               Tfr A/c: 67984722204900 NGUYEN XUAN NGOC chuyen tien</v>
      </c>
    </row>
    <row r="173" ht="35" customHeight="1" spans="1:11" x14ac:dyDescent="0.25">
      <c r="A173" s="46">
        <v>146</v>
      </c>
      <c r="B173" s="47" t="s">
        <v>189</v>
      </c>
      <c r="C173" s="48" t="str">
        <f t="shared" si="61"/>
        <v>07/11/2023</v>
      </c>
      <c r="D173" s="46">
        <f t="shared" si="65"/>
        <v>8765</v>
      </c>
      <c r="E173" s="49">
        <f t="shared" si="67"/>
        <v>1205000</v>
      </c>
      <c r="F173" s="62"/>
      <c r="G173" s="49">
        <f t="shared" si="62"/>
        <v>77005371</v>
      </c>
      <c r="H173" s="51">
        <f t="shared" si="64"/>
        <v>403</v>
      </c>
      <c r="I173" s="54" t="str">
        <f>_xlfn.CONCAT(CHAR(RANDBETWEEN(65,90)),CHAR(RANDBETWEEN(65,90)),RANDBETWEEN(100000,999999))</f>
        <v>WX525114</v>
      </c>
      <c r="J173" s="46" t="str">
        <f t="shared" si="66"/>
        <v>512</v>
      </c>
      <c r="K173" s="60" t="str">
        <f t="shared" si="68"/>
        <v>5698299738 NGUYEN THI QUY Chuyen tien</v>
      </c>
    </row>
    <row r="174" ht="35" customHeight="1" spans="1:11" x14ac:dyDescent="0.25">
      <c r="A174" s="46">
        <v>147</v>
      </c>
      <c r="B174" s="47" t="s">
        <v>190</v>
      </c>
      <c r="C174" s="48" t="str">
        <f t="shared" si="61"/>
        <v>08/11/2023</v>
      </c>
      <c r="D174" s="46">
        <f t="shared" si="65"/>
        <v>8226</v>
      </c>
      <c r="E174" s="49">
        <f t="shared" si="67"/>
        <v>5387000</v>
      </c>
      <c r="F174" s="62"/>
      <c r="G174" s="49">
        <f t="shared" si="62"/>
        <v>71618371</v>
      </c>
      <c r="H174" s="51">
        <f t="shared" si="64"/>
        <v>8581159293</v>
      </c>
      <c r="I174" s="54" t="str">
        <f>_xlfn.CONCAT(CHAR(RANDBETWEEN(65,90)),CHAR(RANDBETWEEN(65,90)),RANDBETWEEN(100000,999999))</f>
        <v>BD662930</v>
      </c>
      <c r="J174" s="46" t="str">
        <f t="shared" si="66"/>
        <v>990</v>
      </c>
      <c r="K174" s="60" t="str">
        <f t="shared" si="68"/>
        <v>4676161187 NGUYEN THI QUY Chuyen tien</v>
      </c>
    </row>
    <row r="175" ht="45" customHeight="1" spans="1:11" x14ac:dyDescent="0.25">
      <c r="A175" s="46">
        <v>148</v>
      </c>
      <c r="B175" s="47" t="s">
        <v>191</v>
      </c>
      <c r="C175" s="48" t="str">
        <f t="shared" si="61"/>
        <v>08/11/2023</v>
      </c>
      <c r="D175" s="46">
        <f t="shared" si="65"/>
        <v>8138</v>
      </c>
      <c r="E175" s="49"/>
      <c r="F175" s="62">
        <f>ROUND(RANDBETWEEN(100000,1200000),-3)</f>
        <v>908000</v>
      </c>
      <c r="G175" s="49">
        <f t="shared" si="62"/>
        <v>72526371</v>
      </c>
      <c r="H175" s="51">
        <f t="shared" si="64"/>
        <v>945</v>
      </c>
      <c r="I175" s="54" t="str">
        <f>_xlfn.CONCAT(CHAR(RANDBETWEEN(65,90)),CHAR(RANDBETWEEN(65,90)),RANDBETWEEN(100000,999999))</f>
        <v>KE377224</v>
      </c>
      <c r="J175" s="46" t="str">
        <f t="shared" si="66"/>
        <v>512</v>
      </c>
      <c r="K175" s="60" t="str">
        <f>_xlfn.CONCAT("REM               Tfr A/c: ",RANDBETWEEN(10000000000000,99999999999999)," ",INDEX(Sheet1!A1:A74,RANDBETWEEN(1,COUNTA(Sheet1!A1:A74)))," chuyen tien")</f>
        <v>REM               Tfr A/c: 41487074981577 HOANG MINH LONG chuyen tien</v>
      </c>
    </row>
    <row r="176" ht="35" customHeight="1" spans="1:11" x14ac:dyDescent="0.25">
      <c r="A176" s="46">
        <v>149</v>
      </c>
      <c r="B176" s="47" t="s">
        <v>192</v>
      </c>
      <c r="C176" s="48" t="str">
        <f t="shared" si="61"/>
        <v>08/11/2023</v>
      </c>
      <c r="D176" s="46">
        <f t="shared" si="65"/>
        <v>9736</v>
      </c>
      <c r="E176" s="49"/>
      <c r="F176" s="62">
        <f t="shared" ref="F176:F187" si="69">ROUND(RANDBETWEEN(100000,1200000),-3)</f>
        <v>1092000</v>
      </c>
      <c r="G176" s="49">
        <f t="shared" si="62"/>
        <v>73618371</v>
      </c>
      <c r="H176" s="51">
        <f t="shared" si="64"/>
        <v>6195322092</v>
      </c>
      <c r="I176" s="56" t="str">
        <f>_xlfn.CONCAT(RANDBETWEEN(1000,9999),CHAR(RANDBETWEEN(65,90)),CHAR(RANDBETWEEN(65,90)),CHAR(RANDBETWEEN(65,90)),CHAR(RANDBETWEEN(65,90)),CHAR(RANDBETWEEN(65,90)),CHAR(RANDBETWEEN(65,90)))</f>
        <v>7396IXUPLU</v>
      </c>
      <c r="J176" s="46" t="str">
        <f t="shared" si="66"/>
        <v>512</v>
      </c>
      <c r="K176" s="60" t="str">
        <f>_xlfn.CONCAT(RANDBETWEEN(100000,999999),"-QR - ",INDEX(Sheet1!A1:A74,RANDBETWEEN(1,COUNTA(Sheet1!A1:A74)))," Chuyen tien")</f>
        <v>651237-QR - LE VU TUAN KIET Chuyen tien</v>
      </c>
    </row>
    <row r="177" ht="35" customHeight="1" spans="1:11" x14ac:dyDescent="0.25">
      <c r="A177" s="46">
        <v>150</v>
      </c>
      <c r="B177" s="47" t="s">
        <v>193</v>
      </c>
      <c r="C177" s="48" t="str">
        <f t="shared" si="61"/>
        <v>08/11/2023</v>
      </c>
      <c r="D177" s="46">
        <f t="shared" si="65"/>
        <v>8120</v>
      </c>
      <c r="E177" s="49"/>
      <c r="F177" s="62">
        <f t="shared" si="69"/>
        <v>360000</v>
      </c>
      <c r="G177" s="49">
        <f t="shared" si="62"/>
        <v>73978371</v>
      </c>
      <c r="H177" s="51">
        <f t="shared" ref="H177:H186" si="7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146</v>
      </c>
      <c r="I177" s="56" t="str">
        <f>_xlfn.CONCAT(RANDBETWEEN(1000,9999),CHAR(RANDBETWEEN(65,90)),CHAR(RANDBETWEEN(65,90)),CHAR(RANDBETWEEN(65,90)),CHAR(RANDBETWEEN(65,90)),CHAR(RANDBETWEEN(65,90)),CHAR(RANDBETWEEN(65,90)))</f>
        <v>8779PWQGDE</v>
      </c>
      <c r="J177" s="46" t="str">
        <f t="shared" si="66"/>
        <v>512</v>
      </c>
      <c r="K177" s="60" t="str">
        <f>_xlfn.CONCAT(RANDBETWEEN(100000,999999),"-QR - ",INDEX(Sheet1!A2:A75,RANDBETWEEN(1,COUNTA(Sheet1!A2:A75)))," Chuyen tien")</f>
        <v>274842-QR - NGUYEN QUANG SANG Chuyen tien</v>
      </c>
    </row>
    <row r="178" ht="45" customHeight="1" spans="1:11" x14ac:dyDescent="0.25">
      <c r="A178" s="46">
        <v>151</v>
      </c>
      <c r="B178" s="47" t="s">
        <v>194</v>
      </c>
      <c r="C178" s="48" t="str">
        <f t="shared" si="61"/>
        <v>09/11/2023</v>
      </c>
      <c r="D178" s="46">
        <f t="shared" ref="D178:D187" si="71">RANDBETWEEN(1000,9999)</f>
        <v>7287</v>
      </c>
      <c r="E178" s="49"/>
      <c r="F178" s="62">
        <f t="shared" si="69"/>
        <v>286000</v>
      </c>
      <c r="G178" s="49">
        <f t="shared" si="62"/>
        <v>74264371</v>
      </c>
      <c r="H178" s="51">
        <f t="shared" si="70"/>
        <v>9290474098</v>
      </c>
      <c r="I178" s="54" t="str">
        <f>_xlfn.CONCAT(RANDBETWEEN(100,999),CHAR(RANDBETWEEN(65,90)),CHAR(RANDBETWEEN(65,90)),CHAR(RANDBETWEEN(65,90)),CHAR(RANDBETWEEN(65,90)),CHAR(RANDBETWEEN(65,90)),RANDBETWEEN(1,9))</f>
        <v>670SHVJT9</v>
      </c>
      <c r="J178" s="46" t="str">
        <f t="shared" si="66"/>
        <v>990</v>
      </c>
      <c r="K178" s="60" t="str">
        <f>_xlfn.CONCAT("REM               Tfr A/c: ",RANDBETWEEN(10000000000000,99999999999999)," ",INDEX(Sheet1!A1:A74,RANDBETWEEN(1,COUNTA(Sheet1!A1:A74)))," chuyen tien")</f>
        <v>REM               Tfr A/c: 22744212080609 DINH VAN HIEP chuyen tien</v>
      </c>
    </row>
    <row r="179" ht="45" customHeight="1" spans="1:11" x14ac:dyDescent="0.25">
      <c r="A179" s="46">
        <v>152</v>
      </c>
      <c r="B179" s="47" t="s">
        <v>195</v>
      </c>
      <c r="C179" s="48" t="str">
        <f t="shared" si="61"/>
        <v>09/11/2023</v>
      </c>
      <c r="D179" s="46">
        <f t="shared" si="71"/>
        <v>1583</v>
      </c>
      <c r="E179" s="49"/>
      <c r="F179" s="62">
        <f t="shared" si="69"/>
        <v>429000</v>
      </c>
      <c r="G179" s="49">
        <f t="shared" si="62"/>
        <v>74693371</v>
      </c>
      <c r="H179" s="51">
        <f t="shared" si="70"/>
        <v>22969</v>
      </c>
      <c r="I179" s="54" t="str">
        <f>_xlfn.CONCAT(RANDBETWEEN(100,999),CHAR(RANDBETWEEN(65,90)),CHAR(RANDBETWEEN(65,90)),CHAR(RANDBETWEEN(65,90)),CHAR(RANDBETWEEN(65,90)),CHAR(RANDBETWEEN(65,90)),RANDBETWEEN(1,9))</f>
        <v>540WPTTM6</v>
      </c>
      <c r="J179" s="46" t="str">
        <f t="shared" ref="J179:J188" si="72">CHOOSE(RANDBETWEEN(1,2),"990","512")</f>
        <v>512</v>
      </c>
      <c r="K179" s="60" t="str">
        <f>_xlfn.CONCAT("REM               Tfr A/c: ",RANDBETWEEN(10000000000000,99999999999999)," ",INDEX(Sheet1!A2:A75,RANDBETWEEN(1,COUNTA(Sheet1!A2:A75)))," chuyen tien")</f>
        <v>REM               Tfr A/c: 59800205160196 DAO DUC HUNG chuyen tien</v>
      </c>
    </row>
    <row r="180" ht="35" customHeight="1" spans="1:11" x14ac:dyDescent="0.25">
      <c r="A180" s="46">
        <v>153</v>
      </c>
      <c r="B180" s="47" t="s">
        <v>196</v>
      </c>
      <c r="C180" s="48" t="str">
        <f t="shared" si="61"/>
        <v>09/11/2023</v>
      </c>
      <c r="D180" s="46">
        <f t="shared" si="71"/>
        <v>8478</v>
      </c>
      <c r="E180" s="49"/>
      <c r="F180" s="62">
        <f t="shared" si="69"/>
        <v>398000</v>
      </c>
      <c r="G180" s="49">
        <f t="shared" si="62"/>
        <v>75091371</v>
      </c>
      <c r="H180" s="51">
        <f t="shared" si="70"/>
        <v>761</v>
      </c>
      <c r="I180" s="54" t="str">
        <f>_xlfn.CONCAT(RANDBETWEEN(100,999),CHAR(RANDBETWEEN(65,90)),CHAR(RANDBETWEEN(65,90)),CHAR(RANDBETWEEN(65,90)),CHAR(RANDBETWEEN(65,90)),CHAR(RANDBETWEEN(65,90)),RANDBETWEEN(1,9))</f>
        <v>343LYZTU7</v>
      </c>
      <c r="J180" s="46" t="str">
        <f t="shared" si="72"/>
        <v>512</v>
      </c>
      <c r="K180" s="60" t="str">
        <f>_xlfn.CONCAT(RANDBETWEEN(100000,999999),"-QR - ",INDEX(Sheet1!A1:A74,RANDBETWEEN(1,COUNTA(Sheet1!A1:A74)))," Chuyen tien")</f>
        <v>587802-QR - NGUYEN NGOC TIEN Chuyen tien</v>
      </c>
    </row>
    <row r="181" ht="35" customHeight="1" spans="1:11" x14ac:dyDescent="0.25">
      <c r="A181" s="46">
        <v>154</v>
      </c>
      <c r="B181" s="47" t="s">
        <v>197</v>
      </c>
      <c r="C181" s="48" t="str">
        <f t="shared" si="61"/>
        <v>10/11/2023</v>
      </c>
      <c r="D181" s="46">
        <f t="shared" si="71"/>
        <v>5606</v>
      </c>
      <c r="E181" s="49"/>
      <c r="F181" s="62">
        <f t="shared" si="69"/>
        <v>769000</v>
      </c>
      <c r="G181" s="49">
        <f t="shared" si="62"/>
        <v>75860371</v>
      </c>
      <c r="H181" s="51">
        <f t="shared" si="70"/>
        <v>2022475464</v>
      </c>
      <c r="I181" s="56" t="str">
        <f>_xlfn.CONCAT(RANDBETWEEN(1000,9999),CHAR(RANDBETWEEN(65,90)),CHAR(RANDBETWEEN(65,90)),CHAR(RANDBETWEEN(65,90)),CHAR(RANDBETWEEN(65,90)),CHAR(RANDBETWEEN(65,90)),CHAR(RANDBETWEEN(65,90)))</f>
        <v>4404ZCTWOB</v>
      </c>
      <c r="J181" s="46" t="str">
        <f t="shared" si="72"/>
        <v>512</v>
      </c>
      <c r="K181" s="60" t="str">
        <f>_xlfn.CONCAT(RANDBETWEEN(100000,999999),"-QR - ",INDEX(Sheet1!A2:A75,RANDBETWEEN(1,COUNTA(Sheet1!A2:A75)))," Chuyen tien")</f>
        <v>711851-QR - DO MINH HIEU Chuyen tien</v>
      </c>
    </row>
    <row r="182" ht="35" customHeight="1" spans="1:11" x14ac:dyDescent="0.25">
      <c r="A182" s="46">
        <v>155</v>
      </c>
      <c r="B182" s="47" t="s">
        <v>198</v>
      </c>
      <c r="C182" s="48" t="str">
        <f t="shared" si="61"/>
        <v>10/11/2023</v>
      </c>
      <c r="D182" s="46">
        <f t="shared" si="71"/>
        <v>6506</v>
      </c>
      <c r="E182" s="49"/>
      <c r="F182" s="62">
        <f t="shared" si="69"/>
        <v>1057000</v>
      </c>
      <c r="G182" s="49">
        <f t="shared" si="62"/>
        <v>76917371</v>
      </c>
      <c r="H182" s="51">
        <f t="shared" si="70"/>
        <v>3084316252</v>
      </c>
      <c r="I182" s="56" t="str">
        <f>_xlfn.CONCAT(RANDBETWEEN(1000,9999),CHAR(RANDBETWEEN(65,90)),CHAR(RANDBETWEEN(65,90)),CHAR(RANDBETWEEN(65,90)),CHAR(RANDBETWEEN(65,90)),CHAR(RANDBETWEEN(65,90)),CHAR(RANDBETWEEN(65,90)))</f>
        <v>2210FSSPRQ</v>
      </c>
      <c r="J182" s="46" t="str">
        <f t="shared" si="72"/>
        <v>990</v>
      </c>
      <c r="K182" s="60" t="str">
        <f>_xlfn.CONCAT(RANDBETWEEN(100000,999999),"-QR - ",INDEX(Sheet1!A3:A76,RANDBETWEEN(1,COUNTA(Sheet1!A3:A76)))," Chuyen tien")</f>
        <v>493162-QR - VU THI KIM NHUNG Chuyen tien</v>
      </c>
    </row>
    <row r="183" ht="35" customHeight="1" spans="1:11" x14ac:dyDescent="0.25">
      <c r="A183" s="46">
        <v>156</v>
      </c>
      <c r="B183" s="47" t="s">
        <v>199</v>
      </c>
      <c r="C183" s="48" t="str">
        <f t="shared" si="61"/>
        <v>10/11/2023</v>
      </c>
      <c r="D183" s="46">
        <f t="shared" si="71"/>
        <v>8045</v>
      </c>
      <c r="E183" s="49"/>
      <c r="F183" s="62">
        <f t="shared" si="69"/>
        <v>181000</v>
      </c>
      <c r="G183" s="49">
        <f t="shared" si="62"/>
        <v>77098371</v>
      </c>
      <c r="H183" s="51">
        <f t="shared" si="70"/>
        <v>567</v>
      </c>
      <c r="I183" s="46">
        <f>RANDBETWEEN(100000000,999999999)</f>
        <v>919256442</v>
      </c>
      <c r="J183" s="46" t="str">
        <f t="shared" si="72"/>
        <v>512</v>
      </c>
      <c r="K183" s="60" t="str">
        <f>_xlfn.CONCAT(RANDBETWEEN(100000,999999),"-QR - ",INDEX(Sheet1!A4:A77,RANDBETWEEN(1,COUNTA(Sheet1!A4:A77)))," Chuyen tien")</f>
        <v>859289-QR - DO THI SAO Chuyen tien</v>
      </c>
    </row>
    <row r="184" ht="35" customHeight="1" spans="1:11" x14ac:dyDescent="0.25">
      <c r="A184" s="46">
        <v>157</v>
      </c>
      <c r="B184" s="47" t="s">
        <v>200</v>
      </c>
      <c r="C184" s="48" t="str">
        <f t="shared" si="61"/>
        <v>11/11/2023</v>
      </c>
      <c r="D184" s="46">
        <f t="shared" si="71"/>
        <v>8057</v>
      </c>
      <c r="E184" s="49"/>
      <c r="F184" s="62">
        <f t="shared" si="69"/>
        <v>161000</v>
      </c>
      <c r="G184" s="49">
        <f t="shared" si="62"/>
        <v>77259371</v>
      </c>
      <c r="H184" s="51">
        <f t="shared" si="70"/>
        <v>4384200132</v>
      </c>
      <c r="I184" s="54" t="str">
        <f>_xlfn.CONCAT(CHAR(RANDBETWEEN(65,90)),CHAR(RANDBETWEEN(65,90)),RANDBETWEEN(100000,999999))</f>
        <v>FW901795</v>
      </c>
      <c r="J184" s="46" t="str">
        <f t="shared" si="72"/>
        <v>990</v>
      </c>
      <c r="K184" s="60" t="str">
        <f>_xlfn.CONCAT(RANDBETWEEN(100000,999999),"-QR - ",INDEX(Sheet1!A1:A74,RANDBETWEEN(1,COUNTA(Sheet1!A1:A74)))," Chuyen tien")</f>
        <v>329623-QR - NGUYEN XUAN NGOC Chuyen tien</v>
      </c>
    </row>
    <row r="185" ht="45" customHeight="1" spans="1:11" x14ac:dyDescent="0.25">
      <c r="A185" s="46">
        <v>158</v>
      </c>
      <c r="B185" s="47" t="s">
        <v>201</v>
      </c>
      <c r="C185" s="48" t="str">
        <f t="shared" si="61"/>
        <v>11/11/2023</v>
      </c>
      <c r="D185" s="46">
        <f t="shared" si="71"/>
        <v>9341</v>
      </c>
      <c r="E185" s="49"/>
      <c r="F185" s="62">
        <v>18000000</v>
      </c>
      <c r="G185" s="49">
        <f t="shared" si="62"/>
        <v>95259371</v>
      </c>
      <c r="H185" s="51">
        <f t="shared" si="70"/>
        <v>7964909568</v>
      </c>
      <c r="I185" s="54" t="str">
        <f>_xlfn.CONCAT(CHAR(RANDBETWEEN(65,90)),CHAR(RANDBETWEEN(65,90)),RANDBETWEEN(100000,999999))</f>
        <v>ZZ730690</v>
      </c>
      <c r="J185" s="46" t="str">
        <f t="shared" si="72"/>
        <v>990</v>
      </c>
      <c r="K185" s="60" t="str">
        <f>_xlfn.CONCAT("REM               Tfr A/c: ",RANDBETWEEN(10000000000000,99999999999999)," ",INDEX(Sheet1!A1:A74,RANDBETWEEN(1,COUNTA(Sheet1!A1:A74)))," chuyen tien")</f>
        <v>REM               Tfr A/c: 88228917740117 DINH QUANG HUY chuyen tien</v>
      </c>
    </row>
    <row r="186" ht="35" customHeight="1" spans="1:11" x14ac:dyDescent="0.25">
      <c r="A186" s="46">
        <v>159</v>
      </c>
      <c r="B186" s="47" t="s">
        <v>202</v>
      </c>
      <c r="C186" s="48" t="str">
        <f t="shared" si="61"/>
        <v>11/11/2023</v>
      </c>
      <c r="D186" s="46">
        <f t="shared" si="71"/>
        <v>8731</v>
      </c>
      <c r="E186" s="49"/>
      <c r="F186" s="62">
        <f t="shared" si="69"/>
        <v>1096000</v>
      </c>
      <c r="G186" s="49">
        <f t="shared" si="62"/>
        <v>96355371</v>
      </c>
      <c r="H186" s="51">
        <f t="shared" si="70"/>
        <v>476</v>
      </c>
      <c r="I186" s="54" t="str">
        <f>_xlfn.CONCAT(RANDBETWEEN(100,999),CHAR(RANDBETWEEN(65,90)),CHAR(RANDBETWEEN(65,90)),CHAR(RANDBETWEEN(65,90)),CHAR(RANDBETWEEN(65,90)),CHAR(RANDBETWEEN(65,90)),RANDBETWEEN(1,9))</f>
        <v>503MCXMW6</v>
      </c>
      <c r="J186" s="46" t="str">
        <f t="shared" si="72"/>
        <v>512</v>
      </c>
      <c r="K186" s="60" t="str">
        <f>_xlfn.CONCAT(RANDBETWEEN(100000,999999),"-QR - ",INDEX(Sheet1!A1:A74,RANDBETWEEN(1,COUNTA(Sheet1!A1:A74)))," Chuyen tien")</f>
        <v>180366-QR - HOANG MINH LONG Chuyen tien</v>
      </c>
    </row>
    <row r="187" ht="35" customHeight="1" spans="1:11" x14ac:dyDescent="0.25">
      <c r="A187" s="46">
        <v>160</v>
      </c>
      <c r="B187" s="47" t="s">
        <v>203</v>
      </c>
      <c r="C187" s="48" t="str">
        <f t="shared" si="61"/>
        <v>12/11/2023</v>
      </c>
      <c r="D187" s="46">
        <f t="shared" si="71"/>
        <v>3013</v>
      </c>
      <c r="E187" s="49"/>
      <c r="F187" s="62">
        <v>10300000</v>
      </c>
      <c r="G187" s="49">
        <f t="shared" si="62"/>
        <v>106655371</v>
      </c>
      <c r="H187" s="51">
        <f t="shared" ref="H187:H196" si="7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36465</v>
      </c>
      <c r="I187" s="56" t="str">
        <f>_xlfn.CONCAT(RANDBETWEEN(1000,9999),CHAR(RANDBETWEEN(65,90)),CHAR(RANDBETWEEN(65,90)),CHAR(RANDBETWEEN(65,90)),CHAR(RANDBETWEEN(65,90)),CHAR(RANDBETWEEN(65,90)),CHAR(RANDBETWEEN(65,90)))</f>
        <v>2562AMBSNI</v>
      </c>
      <c r="J187" s="46" t="str">
        <f t="shared" si="72"/>
        <v>990</v>
      </c>
      <c r="K187" s="60" t="str">
        <f>_xlfn.CONCAT(RANDBETWEEN(100000,999999),"-QR - ",INDEX(Sheet1!A1:A74,RANDBETWEEN(1,COUNTA(Sheet1!A1:A74)))," Chuyen tien")</f>
        <v>570704-QR - NGUYEN THANH TUNG Chuyen tien</v>
      </c>
    </row>
    <row r="188" ht="55" customHeight="1" spans="1:11" x14ac:dyDescent="0.25">
      <c r="A188" s="46">
        <v>161</v>
      </c>
      <c r="B188" s="47" t="s">
        <v>204</v>
      </c>
      <c r="C188" s="48" t="str">
        <f t="shared" si="61"/>
        <v>12/11/2023</v>
      </c>
      <c r="D188" s="46">
        <f t="shared" ref="D188:D197" si="74">RANDBETWEEN(1000,9999)</f>
        <v>9297</v>
      </c>
      <c r="E188" s="49">
        <f t="shared" ref="E188:E193" si="75">ROUND(RANDBETWEEN(100000,12000000),-3)</f>
        <v>10079000</v>
      </c>
      <c r="F188" s="62"/>
      <c r="G188" s="49">
        <f t="shared" si="62"/>
        <v>96576371</v>
      </c>
      <c r="H188" s="51">
        <f t="shared" si="73"/>
        <v>3071671269</v>
      </c>
      <c r="I188" s="56" t="str">
        <f>_xlfn.CONCAT(RANDBETWEEN(1000,9999),CHAR(RANDBETWEEN(65,90)),CHAR(RANDBETWEEN(65,90)),CHAR(RANDBETWEEN(65,90)),CHAR(RANDBETWEEN(65,90)),CHAR(RANDBETWEEN(65,90)),CHAR(RANDBETWEEN(65,90)))</f>
        <v>9709WDJDBQ</v>
      </c>
      <c r="J188" s="46" t="str">
        <f t="shared" si="72"/>
        <v>512</v>
      </c>
      <c r="K188" s="60" t="str">
        <f>_xlfn.CONCAT("Omni Channel-TKThe :",RANDBETWEEN(100000000000,999999999999),", tai ",INDEX(Sheet1!H1:H7,RANDBETWEEN(1,COUNTA(Sheet1!H1:H7)))," NGUYEN THI QUY chuyen tien")</f>
        <v>Omni Channel-TKThe :346150586625, tai VPBank. NGUYEN THI QUY chuyen tien</v>
      </c>
    </row>
    <row r="189" ht="35" customHeight="1" spans="1:11" x14ac:dyDescent="0.25">
      <c r="A189" s="46">
        <v>162</v>
      </c>
      <c r="B189" s="47" t="s">
        <v>205</v>
      </c>
      <c r="C189" s="48" t="str">
        <f t="shared" si="61"/>
        <v>13/11/2023</v>
      </c>
      <c r="D189" s="46">
        <f t="shared" si="74"/>
        <v>8236</v>
      </c>
      <c r="E189" s="49">
        <f t="shared" si="75"/>
        <v>1136000</v>
      </c>
      <c r="F189" s="62"/>
      <c r="G189" s="49">
        <f t="shared" si="62"/>
        <v>95440371</v>
      </c>
      <c r="H189" s="51">
        <f t="shared" si="73"/>
        <v>6396146121</v>
      </c>
      <c r="I189" s="56" t="str">
        <f>_xlfn.CONCAT(RANDBETWEEN(1000,9999),CHAR(RANDBETWEEN(65,90)),CHAR(RANDBETWEEN(65,90)),CHAR(RANDBETWEEN(65,90)),CHAR(RANDBETWEEN(65,90)),CHAR(RANDBETWEEN(65,90)),CHAR(RANDBETWEEN(65,90)))</f>
        <v>9732DGDESF</v>
      </c>
      <c r="J189" s="46" t="str">
        <f t="shared" ref="J189:J198" si="76">CHOOSE(RANDBETWEEN(1,2),"990","512")</f>
        <v>512</v>
      </c>
      <c r="K189" s="60" t="str">
        <f t="shared" ref="K189:K192" si="77">_xlfn.CONCAT(RANDBETWEEN(1000000000,9999999999)," NGUYEN THI QUY Chuyen tien")</f>
        <v>1094038587 NGUYEN THI QUY Chuyen tien</v>
      </c>
    </row>
    <row r="190" ht="35" customHeight="1" spans="1:11" x14ac:dyDescent="0.25">
      <c r="A190" s="46">
        <v>163</v>
      </c>
      <c r="B190" s="47" t="s">
        <v>206</v>
      </c>
      <c r="C190" s="48" t="str">
        <f t="shared" si="61"/>
        <v>13/11/2023</v>
      </c>
      <c r="D190" s="46">
        <f t="shared" si="74"/>
        <v>1992</v>
      </c>
      <c r="E190" s="49">
        <f t="shared" si="75"/>
        <v>1134000</v>
      </c>
      <c r="F190" s="62"/>
      <c r="G190" s="49">
        <f t="shared" si="62"/>
        <v>94306371</v>
      </c>
      <c r="H190" s="51">
        <f t="shared" si="73"/>
        <v>201</v>
      </c>
      <c r="I190" s="54" t="str">
        <f>_xlfn.CONCAT(CHAR(RANDBETWEEN(65,90)),CHAR(RANDBETWEEN(65,90)),RANDBETWEEN(100000,999999))</f>
        <v>AL620183</v>
      </c>
      <c r="J190" s="46" t="str">
        <f t="shared" si="76"/>
        <v>990</v>
      </c>
      <c r="K190" s="60" t="str">
        <f t="shared" si="77"/>
        <v>2515921634 NGUYEN THI QUY Chuyen tien</v>
      </c>
    </row>
    <row r="191" ht="35" customHeight="1" spans="1:11" x14ac:dyDescent="0.25">
      <c r="A191" s="46">
        <v>164</v>
      </c>
      <c r="B191" s="47" t="s">
        <v>207</v>
      </c>
      <c r="C191" s="48" t="str">
        <f t="shared" si="61"/>
        <v>13/11/2023</v>
      </c>
      <c r="D191" s="46">
        <f t="shared" si="74"/>
        <v>5152</v>
      </c>
      <c r="E191" s="49">
        <f t="shared" si="75"/>
        <v>2181000</v>
      </c>
      <c r="F191" s="62"/>
      <c r="G191" s="49">
        <f t="shared" si="62"/>
        <v>92125371</v>
      </c>
      <c r="H191" s="51">
        <f t="shared" si="73"/>
        <v>5227073949</v>
      </c>
      <c r="I191" s="54" t="str">
        <f>_xlfn.CONCAT(CHAR(RANDBETWEEN(65,90)),CHAR(RANDBETWEEN(65,90)),RANDBETWEEN(100000,999999))</f>
        <v>WD314105</v>
      </c>
      <c r="J191" s="46" t="str">
        <f t="shared" si="76"/>
        <v>512</v>
      </c>
      <c r="K191" s="60" t="str">
        <f t="shared" si="77"/>
        <v>5762437884 NGUYEN THI QUY Chuyen tien</v>
      </c>
    </row>
    <row r="192" ht="35" customHeight="1" spans="1:11" x14ac:dyDescent="0.25">
      <c r="A192" s="46">
        <v>165</v>
      </c>
      <c r="B192" s="47" t="s">
        <v>208</v>
      </c>
      <c r="C192" s="48" t="str">
        <f t="shared" si="61"/>
        <v>14/11/2023</v>
      </c>
      <c r="D192" s="46">
        <f t="shared" si="74"/>
        <v>3092</v>
      </c>
      <c r="E192" s="49"/>
      <c r="F192" s="62">
        <v>8800000</v>
      </c>
      <c r="G192" s="49">
        <f t="shared" si="62"/>
        <v>100925371</v>
      </c>
      <c r="H192" s="51">
        <f t="shared" si="73"/>
        <v>3999126593</v>
      </c>
      <c r="I192" s="54" t="str">
        <f>_xlfn.CONCAT(CHAR(RANDBETWEEN(65,90)),CHAR(RANDBETWEEN(65,90)),RANDBETWEEN(100000,999999))</f>
        <v>WO941566</v>
      </c>
      <c r="J192" s="46" t="str">
        <f t="shared" si="76"/>
        <v>512</v>
      </c>
      <c r="K192" s="60" t="str">
        <f t="shared" si="77"/>
        <v>6838761759 NGUYEN THI QUY Chuyen tien</v>
      </c>
    </row>
    <row r="193" ht="45" customHeight="1" spans="1:11" x14ac:dyDescent="0.25">
      <c r="A193" s="46">
        <v>166</v>
      </c>
      <c r="B193" s="47" t="s">
        <v>209</v>
      </c>
      <c r="C193" s="48" t="str">
        <f t="shared" si="61"/>
        <v>15/11/2023</v>
      </c>
      <c r="D193" s="46">
        <f t="shared" si="74"/>
        <v>4575</v>
      </c>
      <c r="E193" s="49">
        <f t="shared" si="75"/>
        <v>496000</v>
      </c>
      <c r="F193" s="62"/>
      <c r="G193" s="49">
        <f t="shared" si="62"/>
        <v>100429371</v>
      </c>
      <c r="H193" s="51">
        <f t="shared" si="73"/>
        <v>98837</v>
      </c>
      <c r="I193" s="54" t="str">
        <f>_xlfn.CONCAT(CHAR(RANDBETWEEN(65,90)),CHAR(RANDBETWEEN(65,90)),RANDBETWEEN(100000,999999))</f>
        <v>BQ545263</v>
      </c>
      <c r="J193" s="46" t="str">
        <f t="shared" si="76"/>
        <v>990</v>
      </c>
      <c r="K193" s="60" t="str">
        <f>_xlfn.CONCAT("REM               Tfr A/c: ",RANDBETWEEN(10000000000000,99999999999999)," ",INDEX(Sheet1!A1:A74,RANDBETWEEN(1,COUNTA(Sheet1!A1:A74)))," chuyen tien")</f>
        <v>REM               Tfr A/c: 23551887982941 VU THI CAM LY chuyen tien</v>
      </c>
    </row>
    <row r="194" ht="35" customHeight="1" spans="1:11" s="1" customFormat="1" x14ac:dyDescent="0.25">
      <c r="A194" s="46">
        <v>167</v>
      </c>
      <c r="B194" s="47" t="s">
        <v>210</v>
      </c>
      <c r="C194" s="48" t="str">
        <f t="shared" si="61"/>
        <v>15/11/2023</v>
      </c>
      <c r="D194" s="46">
        <f t="shared" si="74"/>
        <v>5180</v>
      </c>
      <c r="E194" s="49">
        <v>11000</v>
      </c>
      <c r="F194" s="62"/>
      <c r="G194" s="49">
        <f t="shared" si="62"/>
        <v>100418371</v>
      </c>
      <c r="H194" s="51">
        <f t="shared" si="73"/>
        <v>393</v>
      </c>
      <c r="I194" s="54" t="str">
        <f>_xlfn.CONCAT(CHAR(RANDBETWEEN(65,90)),CHAR(RANDBETWEEN(65,90)),RANDBETWEEN(100000,999999))</f>
        <v>LW500560</v>
      </c>
      <c r="J194" s="46" t="str">
        <f t="shared" si="76"/>
        <v>512</v>
      </c>
      <c r="K194" s="60" t="s">
        <v>211</v>
      </c>
    </row>
    <row r="195" ht="61" customHeight="1" spans="1:11" x14ac:dyDescent="0.25">
      <c r="A195" s="57" t="s">
        <v>212</v>
      </c>
      <c r="B195" s="57"/>
      <c r="C195" s="57"/>
      <c r="D195" s="57"/>
      <c r="E195" s="57"/>
      <c r="F195" s="57"/>
      <c r="G195" s="57"/>
      <c r="H195" s="57"/>
      <c r="I195" s="58" t="s">
        <v>213</v>
      </c>
      <c r="J195" s="58"/>
      <c r="K195" s="58"/>
    </row>
    <row r="196" ht="45" customHeight="1" spans="1:11" x14ac:dyDescent="0.25">
      <c r="A196" s="46">
        <v>168</v>
      </c>
      <c r="B196" s="47" t="s">
        <v>214</v>
      </c>
      <c r="C196" s="48" t="str">
        <f t="shared" ref="C196:C227" si="78">LEFT(B196,FIND(" ",B196)-1)</f>
        <v>15/11/2023</v>
      </c>
      <c r="D196" s="46">
        <f>RANDBETWEEN(1000,9999)</f>
        <v>8446</v>
      </c>
      <c r="E196" s="49"/>
      <c r="F196" s="62">
        <f>ROUND(RANDBETWEEN(100000,1200000),-3)</f>
        <v>228000</v>
      </c>
      <c r="G196" s="49">
        <f>G194-E196+F196</f>
        <v>100646371</v>
      </c>
      <c r="H196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495</v>
      </c>
      <c r="I196" s="56" t="str">
        <f>_xlfn.CONCAT(RANDBETWEEN(1000,9999),CHAR(RANDBETWEEN(65,90)),CHAR(RANDBETWEEN(65,90)),CHAR(RANDBETWEEN(65,90)),CHAR(RANDBETWEEN(65,90)),CHAR(RANDBETWEEN(65,90)),CHAR(RANDBETWEEN(65,90)))</f>
        <v>9833MFIZCM</v>
      </c>
      <c r="J196" s="46" t="str">
        <f>CHOOSE(RANDBETWEEN(1,2),"990","512")</f>
        <v>512</v>
      </c>
      <c r="K196" s="60" t="str">
        <f>_xlfn.CONCAT("REM               Tfr A/c: ",RANDBETWEEN(10000000000000,99999999999999)," ",INDEX(Sheet1!A1:A74,RANDBETWEEN(1,COUNTA(Sheet1!A1:A74)))," chuyen tien")</f>
        <v>REM               Tfr A/c: 37328478783034 NGUYEN KIM DUAN chuyen tien</v>
      </c>
    </row>
    <row r="197" ht="35" customHeight="1" spans="1:11" x14ac:dyDescent="0.25">
      <c r="A197" s="46">
        <v>169</v>
      </c>
      <c r="B197" s="47" t="s">
        <v>215</v>
      </c>
      <c r="C197" s="48" t="str">
        <f t="shared" si="78"/>
        <v>16/11/2023</v>
      </c>
      <c r="D197" s="46">
        <f>RANDBETWEEN(1000,9999)</f>
        <v>9417</v>
      </c>
      <c r="E197" s="49"/>
      <c r="F197" s="62">
        <v>15500000</v>
      </c>
      <c r="G197" s="49">
        <f t="shared" ref="G197:G227" si="79">G196-E197+F197</f>
        <v>116146371</v>
      </c>
      <c r="H197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9158</v>
      </c>
      <c r="I197" s="56" t="str">
        <f>_xlfn.CONCAT(RANDBETWEEN(1000,9999),CHAR(RANDBETWEEN(65,90)),CHAR(RANDBETWEEN(65,90)),CHAR(RANDBETWEEN(65,90)),CHAR(RANDBETWEEN(65,90)),CHAR(RANDBETWEEN(65,90)),CHAR(RANDBETWEEN(65,90)))</f>
        <v>1895SUOZKE</v>
      </c>
      <c r="J197" s="46" t="str">
        <f>CHOOSE(RANDBETWEEN(1,2),"990","512")</f>
        <v>512</v>
      </c>
      <c r="K197" s="60" t="str">
        <f>_xlfn.CONCAT(RANDBETWEEN(100000,999999),"-QR - ",INDEX(Sheet1!A1:A74,RANDBETWEEN(1,COUNTA(Sheet1!A1:A74)))," Chuyen tien")</f>
        <v>513577-QR - NGUYEN TUAN HUNG Chuyen tien</v>
      </c>
    </row>
    <row r="198" ht="54" customHeight="1" spans="1:11" x14ac:dyDescent="0.25">
      <c r="A198" s="46">
        <v>170</v>
      </c>
      <c r="B198" s="47" t="s">
        <v>216</v>
      </c>
      <c r="C198" s="48" t="str">
        <f t="shared" si="78"/>
        <v>16/11/2023</v>
      </c>
      <c r="D198" s="46">
        <f>RANDBETWEEN(1000,9999)</f>
        <v>1507</v>
      </c>
      <c r="E198" s="49">
        <f>ROUND(RANDBETWEEN(100000,12000000),-3)</f>
        <v>1490000</v>
      </c>
      <c r="F198" s="62"/>
      <c r="G198" s="49">
        <f t="shared" si="79"/>
        <v>114656371</v>
      </c>
      <c r="H198" s="51">
        <f t="shared" ref="H198:H207" si="8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1224</v>
      </c>
      <c r="I198" s="56" t="str">
        <f>_xlfn.CONCAT(RANDBETWEEN(1000,9999),CHAR(RANDBETWEEN(65,90)),CHAR(RANDBETWEEN(65,90)),CHAR(RANDBETWEEN(65,90)),CHAR(RANDBETWEEN(65,90)),CHAR(RANDBETWEEN(65,90)),CHAR(RANDBETWEEN(65,90)))</f>
        <v>6178BQWFAS</v>
      </c>
      <c r="J198" s="46" t="str">
        <f>CHOOSE(RANDBETWEEN(1,2),"990","512")</f>
        <v>990</v>
      </c>
      <c r="K198" s="60" t="str">
        <f>_xlfn.CONCAT("Omni Channel-TKThe :",RANDBETWEEN(100000000000,999999999999),", tai ",INDEX(Sheet1!H1:H7,RANDBETWEEN(1,COUNTA(Sheet1!H1:H7)))," NGUYEN THI QUY chuyen tien")</f>
        <v>Omni Channel-TKThe :991703208887, tai TCB. NGUYEN THI QUY chuyen tien</v>
      </c>
    </row>
    <row r="199" ht="35" customHeight="1" spans="1:11" x14ac:dyDescent="0.25">
      <c r="A199" s="46">
        <v>171</v>
      </c>
      <c r="B199" s="47" t="s">
        <v>217</v>
      </c>
      <c r="C199" s="48" t="str">
        <f t="shared" si="78"/>
        <v>16/11/2023</v>
      </c>
      <c r="D199" s="46">
        <f t="shared" ref="D199:D208" si="81">RANDBETWEEN(1000,9999)</f>
        <v>3870</v>
      </c>
      <c r="E199" s="49">
        <f>ROUND(RANDBETWEEN(100000,12000000),-3)</f>
        <v>6267000</v>
      </c>
      <c r="F199" s="62"/>
      <c r="G199" s="49">
        <f t="shared" si="79"/>
        <v>108389371</v>
      </c>
      <c r="H199" s="51">
        <f t="shared" si="80"/>
        <v>222</v>
      </c>
      <c r="I199" s="54" t="str">
        <f>_xlfn.CONCAT(RANDBETWEEN(100,999),CHAR(RANDBETWEEN(65,90)),CHAR(RANDBETWEEN(65,90)),CHAR(RANDBETWEEN(65,90)),CHAR(RANDBETWEEN(65,90)),CHAR(RANDBETWEEN(65,90)),RANDBETWEEN(1,9))</f>
        <v>841CTQRI5</v>
      </c>
      <c r="J199" s="46" t="str">
        <f>CHOOSE(RANDBETWEEN(1,2),"990","512")</f>
        <v>512</v>
      </c>
      <c r="K199" s="60" t="str">
        <f t="shared" ref="K199:K202" si="82">_xlfn.CONCAT(RANDBETWEEN(1000000000,9999999999)," NGUYEN THI QUY Chuyen tien")</f>
        <v>7928670470 NGUYEN THI QUY Chuyen tien</v>
      </c>
    </row>
    <row r="200" ht="35" customHeight="1" spans="1:11" x14ac:dyDescent="0.25">
      <c r="A200" s="46">
        <v>172</v>
      </c>
      <c r="B200" s="47" t="s">
        <v>218</v>
      </c>
      <c r="C200" s="48" t="str">
        <f t="shared" si="78"/>
        <v>17/11/2023</v>
      </c>
      <c r="D200" s="46">
        <f t="shared" si="81"/>
        <v>8281</v>
      </c>
      <c r="E200" s="49">
        <f>ROUND(RANDBETWEEN(100000,12000000),-3)</f>
        <v>1491000</v>
      </c>
      <c r="F200" s="62"/>
      <c r="G200" s="49">
        <f t="shared" si="79"/>
        <v>106898371</v>
      </c>
      <c r="H200" s="51">
        <f t="shared" si="80"/>
        <v>739</v>
      </c>
      <c r="I200" s="54" t="str">
        <f>_xlfn.CONCAT(RANDBETWEEN(100,999),CHAR(RANDBETWEEN(65,90)),CHAR(RANDBETWEEN(65,90)),CHAR(RANDBETWEEN(65,90)),CHAR(RANDBETWEEN(65,90)),CHAR(RANDBETWEEN(65,90)),RANDBETWEEN(1,9))</f>
        <v>529OOIOI8</v>
      </c>
      <c r="J200" s="46" t="str">
        <f t="shared" ref="J200:J209" si="83">CHOOSE(RANDBETWEEN(1,2),"990","512")</f>
        <v>512</v>
      </c>
      <c r="K200" s="60" t="str">
        <f t="shared" si="82"/>
        <v>2335870127 NGUYEN THI QUY Chuyen tien</v>
      </c>
    </row>
    <row r="201" ht="35" customHeight="1" spans="1:11" x14ac:dyDescent="0.25">
      <c r="A201" s="46">
        <v>173</v>
      </c>
      <c r="B201" s="47" t="s">
        <v>219</v>
      </c>
      <c r="C201" s="48" t="str">
        <f t="shared" si="78"/>
        <v>17/11/2023</v>
      </c>
      <c r="D201" s="46">
        <f t="shared" si="81"/>
        <v>9846</v>
      </c>
      <c r="E201" s="49">
        <f>ROUND(RANDBETWEEN(100000,12000000),-3)</f>
        <v>1914000</v>
      </c>
      <c r="F201" s="62"/>
      <c r="G201" s="49">
        <f t="shared" si="79"/>
        <v>104984371</v>
      </c>
      <c r="H201" s="51">
        <f t="shared" si="80"/>
        <v>55742</v>
      </c>
      <c r="I201" s="54" t="str">
        <f>_xlfn.CONCAT(RANDBETWEEN(100,999),CHAR(RANDBETWEEN(65,90)),CHAR(RANDBETWEEN(65,90)),CHAR(RANDBETWEEN(65,90)),CHAR(RANDBETWEEN(65,90)),CHAR(RANDBETWEEN(65,90)),RANDBETWEEN(1,9))</f>
        <v>958EECYK8</v>
      </c>
      <c r="J201" s="46" t="str">
        <f t="shared" si="83"/>
        <v>990</v>
      </c>
      <c r="K201" s="60" t="str">
        <f t="shared" si="82"/>
        <v>9000004662 NGUYEN THI QUY Chuyen tien</v>
      </c>
    </row>
    <row r="202" ht="35" customHeight="1" spans="1:11" x14ac:dyDescent="0.25">
      <c r="A202" s="46">
        <v>174</v>
      </c>
      <c r="B202" s="47" t="s">
        <v>220</v>
      </c>
      <c r="C202" s="48" t="str">
        <f t="shared" si="78"/>
        <v>17/11/2023</v>
      </c>
      <c r="D202" s="46">
        <f t="shared" si="81"/>
        <v>2430</v>
      </c>
      <c r="E202" s="49">
        <f>ROUND(RANDBETWEEN(100000,12000000),-3)</f>
        <v>5241000</v>
      </c>
      <c r="F202" s="62"/>
      <c r="G202" s="49">
        <f t="shared" si="79"/>
        <v>99743371</v>
      </c>
      <c r="H202" s="51">
        <f t="shared" si="80"/>
        <v>252</v>
      </c>
      <c r="I202" s="46">
        <f>RANDBETWEEN(100000000,999999999)</f>
        <v>870046061</v>
      </c>
      <c r="J202" s="46" t="str">
        <f t="shared" si="83"/>
        <v>990</v>
      </c>
      <c r="K202" s="60" t="str">
        <f t="shared" si="82"/>
        <v>1546108143 NGUYEN THI QUY Chuyen tien</v>
      </c>
    </row>
    <row r="203" ht="35" customHeight="1" spans="1:11" x14ac:dyDescent="0.25">
      <c r="A203" s="46">
        <v>175</v>
      </c>
      <c r="B203" s="47" t="s">
        <v>221</v>
      </c>
      <c r="C203" s="48" t="str">
        <f t="shared" si="78"/>
        <v>18/11/2023</v>
      </c>
      <c r="D203" s="46">
        <f t="shared" si="81"/>
        <v>4831</v>
      </c>
      <c r="E203" s="49"/>
      <c r="F203" s="62">
        <f t="shared" ref="F203:F208" si="84">ROUND(RANDBETWEEN(100000,1200000),-3)</f>
        <v>452000</v>
      </c>
      <c r="G203" s="49">
        <f t="shared" si="79"/>
        <v>100195371</v>
      </c>
      <c r="H203" s="51">
        <f t="shared" si="80"/>
        <v>8859</v>
      </c>
      <c r="I203" s="54" t="str">
        <f>_xlfn.CONCAT(CHAR(RANDBETWEEN(65,90)),CHAR(RANDBETWEEN(65,90)),RANDBETWEEN(100000,999999))</f>
        <v>HE480470</v>
      </c>
      <c r="J203" s="46" t="str">
        <f t="shared" si="83"/>
        <v>990</v>
      </c>
      <c r="K203" s="60" t="str">
        <f>_xlfn.CONCAT(RANDBETWEEN(100000,999999),"-QR - ",INDEX(Sheet1!A1:A74,RANDBETWEEN(1,COUNTA(Sheet1!A1:A74)))," Chuyen tien")</f>
        <v>240160-QR - HOANG DUC TRUONG Chuyen tien</v>
      </c>
    </row>
    <row r="204" ht="35" customHeight="1" spans="1:11" x14ac:dyDescent="0.25">
      <c r="A204" s="46">
        <v>176</v>
      </c>
      <c r="B204" s="47" t="s">
        <v>222</v>
      </c>
      <c r="C204" s="48" t="str">
        <f t="shared" si="78"/>
        <v>19/11/2023</v>
      </c>
      <c r="D204" s="46">
        <f t="shared" si="81"/>
        <v>3531</v>
      </c>
      <c r="E204" s="49"/>
      <c r="F204" s="62">
        <f t="shared" si="84"/>
        <v>722000</v>
      </c>
      <c r="G204" s="49">
        <f t="shared" si="79"/>
        <v>100917371</v>
      </c>
      <c r="H204" s="51">
        <f t="shared" si="80"/>
        <v>21839</v>
      </c>
      <c r="I204" s="54" t="str">
        <f>_xlfn.CONCAT(CHAR(RANDBETWEEN(65,90)),CHAR(RANDBETWEEN(65,90)),RANDBETWEEN(100000,999999))</f>
        <v>ZT928669</v>
      </c>
      <c r="J204" s="46" t="str">
        <f t="shared" si="83"/>
        <v>990</v>
      </c>
      <c r="K204" s="60" t="str">
        <f>_xlfn.CONCAT(RANDBETWEEN(100000,999999),"-QR - ",INDEX(Sheet1!A2:A75,RANDBETWEEN(1,COUNTA(Sheet1!A2:A75)))," Chuyen tien")</f>
        <v>665255-QR - DO VAN VINH Chuyen tien</v>
      </c>
    </row>
    <row r="205" ht="45" customHeight="1" spans="1:11" x14ac:dyDescent="0.25">
      <c r="A205" s="46">
        <v>177</v>
      </c>
      <c r="B205" s="47" t="s">
        <v>223</v>
      </c>
      <c r="C205" s="48" t="str">
        <f t="shared" si="78"/>
        <v>19/11/2023</v>
      </c>
      <c r="D205" s="46">
        <f t="shared" si="81"/>
        <v>6718</v>
      </c>
      <c r="E205" s="49"/>
      <c r="F205" s="62">
        <f t="shared" si="84"/>
        <v>1198000</v>
      </c>
      <c r="G205" s="49">
        <f t="shared" si="79"/>
        <v>102115371</v>
      </c>
      <c r="H205" s="51">
        <f t="shared" si="80"/>
        <v>3913714547</v>
      </c>
      <c r="I205" s="54" t="str">
        <f>_xlfn.CONCAT(CHAR(RANDBETWEEN(65,90)),CHAR(RANDBETWEEN(65,90)),RANDBETWEEN(100000,999999))</f>
        <v>FC803724</v>
      </c>
      <c r="J205" s="46" t="str">
        <f t="shared" si="83"/>
        <v>990</v>
      </c>
      <c r="K205" s="60" t="str">
        <f>_xlfn.CONCAT("REM               Tfr A/c: ",RANDBETWEEN(10000000000000,99999999999999)," ",INDEX(Sheet1!A1:A74,RANDBETWEEN(1,COUNTA(Sheet1!A1:A74)))," chuyen tien")</f>
        <v>REM               Tfr A/c: 23733634120943 PHAN VAN HUU chuyen tien</v>
      </c>
    </row>
    <row r="206" ht="45" customHeight="1" spans="1:11" s="1" customFormat="1" x14ac:dyDescent="0.25">
      <c r="A206" s="46">
        <v>178</v>
      </c>
      <c r="B206" s="47" t="s">
        <v>224</v>
      </c>
      <c r="C206" s="48" t="str">
        <f t="shared" si="78"/>
        <v>19/11/2023</v>
      </c>
      <c r="D206" s="46">
        <f t="shared" si="81"/>
        <v>3864</v>
      </c>
      <c r="E206" s="49"/>
      <c r="F206" s="62">
        <f t="shared" si="84"/>
        <v>997000</v>
      </c>
      <c r="G206" s="49">
        <f t="shared" si="79"/>
        <v>103112371</v>
      </c>
      <c r="H206" s="51">
        <f t="shared" si="80"/>
        <v>21972</v>
      </c>
      <c r="I206" s="56" t="str">
        <f>_xlfn.CONCAT(RANDBETWEEN(1000,9999),CHAR(RANDBETWEEN(65,90)),CHAR(RANDBETWEEN(65,90)),CHAR(RANDBETWEEN(65,90)),CHAR(RANDBETWEEN(65,90)),CHAR(RANDBETWEEN(65,90)),CHAR(RANDBETWEEN(65,90)))</f>
        <v>3822KZLWSK</v>
      </c>
      <c r="J206" s="46" t="str">
        <f t="shared" si="83"/>
        <v>512</v>
      </c>
      <c r="K206" s="60" t="str">
        <f>_xlfn.CONCAT("REM               Tfr A/c: ",RANDBETWEEN(10000000000000,99999999999999)," ",INDEX(Sheet1!A2:A75,RANDBETWEEN(1,COUNTA(Sheet1!A2:A75)))," chuyen tien")</f>
        <v>REM               Tfr A/c: 19010869612029 BUI MINH THUAN chuyen tien</v>
      </c>
    </row>
    <row r="207" ht="35" customHeight="1" spans="1:11" x14ac:dyDescent="0.25">
      <c r="A207" s="46">
        <v>179</v>
      </c>
      <c r="B207" s="47" t="s">
        <v>225</v>
      </c>
      <c r="C207" s="48" t="str">
        <f t="shared" si="78"/>
        <v>19/11/2023</v>
      </c>
      <c r="D207" s="46">
        <f t="shared" si="81"/>
        <v>8817</v>
      </c>
      <c r="E207" s="49">
        <f>ROUND(RANDBETWEEN(100000,12000000),-3)</f>
        <v>1770000</v>
      </c>
      <c r="F207" s="62"/>
      <c r="G207" s="49">
        <f t="shared" si="79"/>
        <v>101342371</v>
      </c>
      <c r="H207" s="51">
        <f t="shared" si="80"/>
        <v>87927</v>
      </c>
      <c r="I207" s="56" t="str">
        <f>_xlfn.CONCAT(RANDBETWEEN(1000,9999),CHAR(RANDBETWEEN(65,90)),CHAR(RANDBETWEEN(65,90)),CHAR(RANDBETWEEN(65,90)),CHAR(RANDBETWEEN(65,90)),CHAR(RANDBETWEEN(65,90)),CHAR(RANDBETWEEN(65,90)))</f>
        <v>8374SDLMAB</v>
      </c>
      <c r="J207" s="46" t="str">
        <f t="shared" si="83"/>
        <v>512</v>
      </c>
      <c r="K207" s="60" t="str">
        <f>_xlfn.CONCAT(RANDBETWEEN(1000000000,9999999999)," NGUYEN THI QUY Chuyen tien")</f>
        <v>7318557122 NGUYEN THI QUY Chuyen tien</v>
      </c>
    </row>
    <row r="208" ht="45" customHeight="1" spans="1:11" x14ac:dyDescent="0.25">
      <c r="A208" s="46">
        <v>180</v>
      </c>
      <c r="B208" s="47" t="s">
        <v>226</v>
      </c>
      <c r="C208" s="48" t="str">
        <f t="shared" si="78"/>
        <v>20/11/2023</v>
      </c>
      <c r="D208" s="46">
        <f t="shared" si="81"/>
        <v>6766</v>
      </c>
      <c r="E208" s="49"/>
      <c r="F208" s="62">
        <f t="shared" si="84"/>
        <v>1008000</v>
      </c>
      <c r="G208" s="49">
        <f t="shared" si="79"/>
        <v>102350371</v>
      </c>
      <c r="H208" s="51">
        <f t="shared" ref="H208:H217" si="8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690</v>
      </c>
      <c r="I208" s="56" t="str">
        <f>_xlfn.CONCAT(RANDBETWEEN(1000,9999),CHAR(RANDBETWEEN(65,90)),CHAR(RANDBETWEEN(65,90)),CHAR(RANDBETWEEN(65,90)),CHAR(RANDBETWEEN(65,90)),CHAR(RANDBETWEEN(65,90)),CHAR(RANDBETWEEN(65,90)))</f>
        <v>3838AUBNDR</v>
      </c>
      <c r="J208" s="46" t="str">
        <f t="shared" si="83"/>
        <v>990</v>
      </c>
      <c r="K208" s="60" t="str">
        <f>_xlfn.CONCAT("REM               Tfr A/c: ",RANDBETWEEN(10000000000000,99999999999999)," ",INDEX(Sheet1!A1:A74,RANDBETWEEN(1,COUNTA(Sheet1!A1:A74)))," chuyen tien")</f>
        <v>REM               Tfr A/c: 35928255149661 PHAN VAN HUU chuyen tien</v>
      </c>
    </row>
    <row r="209" ht="45" customHeight="1" spans="1:11" x14ac:dyDescent="0.25">
      <c r="A209" s="46">
        <v>181</v>
      </c>
      <c r="B209" s="47" t="s">
        <v>227</v>
      </c>
      <c r="C209" s="48" t="str">
        <f t="shared" si="78"/>
        <v>20/11/2023</v>
      </c>
      <c r="D209" s="46">
        <f t="shared" ref="D209:D218" si="86">RANDBETWEEN(1000,9999)</f>
        <v>6204</v>
      </c>
      <c r="E209" s="49"/>
      <c r="F209" s="62">
        <f>ROUND(RANDBETWEEN(100000,1200000),-3)</f>
        <v>978000</v>
      </c>
      <c r="G209" s="49">
        <f t="shared" si="79"/>
        <v>103328371</v>
      </c>
      <c r="H209" s="51">
        <f t="shared" si="85"/>
        <v>2848</v>
      </c>
      <c r="I209" s="56" t="str">
        <f>_xlfn.CONCAT(RANDBETWEEN(1000,9999),CHAR(RANDBETWEEN(65,90)),CHAR(RANDBETWEEN(65,90)),CHAR(RANDBETWEEN(65,90)),CHAR(RANDBETWEEN(65,90)),CHAR(RANDBETWEEN(65,90)),CHAR(RANDBETWEEN(65,90)))</f>
        <v>7697FYVXGA</v>
      </c>
      <c r="J209" s="46" t="str">
        <f t="shared" si="83"/>
        <v>512</v>
      </c>
      <c r="K209" s="60" t="str">
        <f>_xlfn.CONCAT("REM               Tfr A/c: ",RANDBETWEEN(10000000000000,99999999999999)," ",INDEX(Sheet1!A1:A74,RANDBETWEEN(1,COUNTA(Sheet1!A1:A74)))," chuyen tien")</f>
        <v>REM               Tfr A/c: 27231607668263 NGUYEN TIEN DUONG chuyen tien</v>
      </c>
    </row>
    <row r="210" ht="35" customHeight="1" spans="1:11" x14ac:dyDescent="0.25">
      <c r="A210" s="46">
        <v>182</v>
      </c>
      <c r="B210" s="47" t="s">
        <v>228</v>
      </c>
      <c r="C210" s="48" t="str">
        <f t="shared" si="78"/>
        <v>20/11/2023</v>
      </c>
      <c r="D210" s="46">
        <f t="shared" si="86"/>
        <v>3993</v>
      </c>
      <c r="E210" s="49">
        <f>ROUND(RANDBETWEEN(100000,12000000),-3)</f>
        <v>9365000</v>
      </c>
      <c r="F210" s="62"/>
      <c r="G210" s="49">
        <f t="shared" si="79"/>
        <v>93963371</v>
      </c>
      <c r="H210" s="51">
        <f t="shared" si="85"/>
        <v>9599217866</v>
      </c>
      <c r="I210" s="56" t="str">
        <f>_xlfn.CONCAT(RANDBETWEEN(1000,9999),CHAR(RANDBETWEEN(65,90)),CHAR(RANDBETWEEN(65,90)),CHAR(RANDBETWEEN(65,90)),CHAR(RANDBETWEEN(65,90)),CHAR(RANDBETWEEN(65,90)),CHAR(RANDBETWEEN(65,90)))</f>
        <v>1289DCWVPH</v>
      </c>
      <c r="J210" s="46" t="str">
        <f t="shared" ref="J210:J219" si="87">CHOOSE(RANDBETWEEN(1,2),"990","512")</f>
        <v>990</v>
      </c>
      <c r="K210" s="60" t="str">
        <f t="shared" ref="K210:K216" si="88">_xlfn.CONCAT(RANDBETWEEN(1000000000,9999999999)," NGUYEN THI QUY Chuyen tien")</f>
        <v>2463341327 NGUYEN THI QUY Chuyen tien</v>
      </c>
    </row>
    <row r="211" ht="35" customHeight="1" spans="1:11" x14ac:dyDescent="0.25">
      <c r="A211" s="46">
        <v>183</v>
      </c>
      <c r="B211" s="47" t="s">
        <v>229</v>
      </c>
      <c r="C211" s="48" t="str">
        <f t="shared" si="78"/>
        <v>21/11/2023</v>
      </c>
      <c r="D211" s="46">
        <f t="shared" si="86"/>
        <v>1982</v>
      </c>
      <c r="E211" s="49"/>
      <c r="F211" s="62">
        <v>15000000</v>
      </c>
      <c r="G211" s="49">
        <f t="shared" si="79"/>
        <v>108963371</v>
      </c>
      <c r="H211" s="51">
        <f t="shared" si="85"/>
        <v>7694324866</v>
      </c>
      <c r="I211" s="54" t="str">
        <f>_xlfn.CONCAT(CHAR(RANDBETWEEN(65,90)),CHAR(RANDBETWEEN(65,90)),RANDBETWEEN(100000,999999))</f>
        <v>QF781265</v>
      </c>
      <c r="J211" s="46" t="str">
        <f t="shared" si="87"/>
        <v>990</v>
      </c>
      <c r="K211" s="60" t="str">
        <f>_xlfn.CONCAT(RANDBETWEEN(100000,999999),"-QR - ",INDEX(Sheet1!A1:A74,RANDBETWEEN(1,COUNTA(Sheet1!A1:A74)))," Chuyen tien")</f>
        <v>328734-QR - DO MINH HIEU Chuyen tien</v>
      </c>
    </row>
    <row r="212" ht="35" customHeight="1" spans="1:11" x14ac:dyDescent="0.25">
      <c r="A212" s="46">
        <v>184</v>
      </c>
      <c r="B212" s="47" t="s">
        <v>230</v>
      </c>
      <c r="C212" s="48" t="str">
        <f t="shared" si="78"/>
        <v>21/11/2023</v>
      </c>
      <c r="D212" s="46">
        <f t="shared" si="86"/>
        <v>4895</v>
      </c>
      <c r="E212" s="49"/>
      <c r="F212" s="62">
        <f t="shared" ref="F212:F217" si="89">ROUND(RANDBETWEEN(100000,1200000),-3)</f>
        <v>133000</v>
      </c>
      <c r="G212" s="49">
        <f t="shared" si="79"/>
        <v>109096371</v>
      </c>
      <c r="H212" s="51">
        <f t="shared" si="85"/>
        <v>3235359803</v>
      </c>
      <c r="I212" s="54" t="str">
        <f>_xlfn.CONCAT(CHAR(RANDBETWEEN(65,90)),CHAR(RANDBETWEEN(65,90)),RANDBETWEEN(100000,999999))</f>
        <v>YP520873</v>
      </c>
      <c r="J212" s="46" t="str">
        <f t="shared" si="87"/>
        <v>990</v>
      </c>
      <c r="K212" s="60" t="str">
        <f>_xlfn.CONCAT(RANDBETWEEN(100000,999999),"-QR - ",INDEX(Sheet1!A2:A75,RANDBETWEEN(1,COUNTA(Sheet1!A2:A75)))," Chuyen tien")</f>
        <v>541530-QR - PHAM NGOC HAI Chuyen tien</v>
      </c>
    </row>
    <row r="213" ht="35" customHeight="1" spans="1:11" x14ac:dyDescent="0.25">
      <c r="A213" s="46">
        <v>185</v>
      </c>
      <c r="B213" s="47" t="s">
        <v>231</v>
      </c>
      <c r="C213" s="48" t="str">
        <f t="shared" si="78"/>
        <v>21/11/2023</v>
      </c>
      <c r="D213" s="46">
        <f t="shared" si="86"/>
        <v>1445</v>
      </c>
      <c r="E213" s="49"/>
      <c r="F213" s="62">
        <f t="shared" si="89"/>
        <v>408000</v>
      </c>
      <c r="G213" s="49">
        <f t="shared" si="79"/>
        <v>109504371</v>
      </c>
      <c r="H213" s="51">
        <f t="shared" si="85"/>
        <v>8267459178</v>
      </c>
      <c r="I213" s="54" t="str">
        <f>_xlfn.CONCAT(CHAR(RANDBETWEEN(65,90)),CHAR(RANDBETWEEN(65,90)),RANDBETWEEN(100000,999999))</f>
        <v>WX195772</v>
      </c>
      <c r="J213" s="46" t="str">
        <f t="shared" si="87"/>
        <v>512</v>
      </c>
      <c r="K213" s="60" t="str">
        <f>_xlfn.CONCAT(RANDBETWEEN(100000,999999),"-QR - ",INDEX(Sheet1!A1:A74,RANDBETWEEN(1,COUNTA(Sheet1!A1:A74)))," Chuyen tien")</f>
        <v>612604-QR - CAO THANH LUONG Chuyen tien</v>
      </c>
    </row>
    <row r="214" ht="35" customHeight="1" spans="1:11" x14ac:dyDescent="0.25">
      <c r="A214" s="46">
        <v>186</v>
      </c>
      <c r="B214" s="47" t="s">
        <v>232</v>
      </c>
      <c r="C214" s="48" t="str">
        <f t="shared" si="78"/>
        <v>21/11/2023</v>
      </c>
      <c r="D214" s="46">
        <f t="shared" si="86"/>
        <v>2605</v>
      </c>
      <c r="E214" s="49">
        <f>ROUND(RANDBETWEEN(100000,12000000),-3)</f>
        <v>4024000</v>
      </c>
      <c r="F214" s="62"/>
      <c r="G214" s="49">
        <f t="shared" si="79"/>
        <v>105480371</v>
      </c>
      <c r="H214" s="51">
        <f t="shared" si="85"/>
        <v>2506</v>
      </c>
      <c r="I214" s="46">
        <f>RANDBETWEEN(100000000,999999999)</f>
        <v>523717613</v>
      </c>
      <c r="J214" s="46" t="str">
        <f t="shared" si="87"/>
        <v>990</v>
      </c>
      <c r="K214" s="60" t="str">
        <f t="shared" si="88"/>
        <v>4195958981 NGUYEN THI QUY Chuyen tien</v>
      </c>
    </row>
    <row r="215" ht="35" customHeight="1" spans="1:11" x14ac:dyDescent="0.25">
      <c r="A215" s="46">
        <v>187</v>
      </c>
      <c r="B215" s="47" t="s">
        <v>233</v>
      </c>
      <c r="C215" s="48" t="str">
        <f t="shared" si="78"/>
        <v>21/11/2023</v>
      </c>
      <c r="D215" s="46">
        <f t="shared" si="86"/>
        <v>3114</v>
      </c>
      <c r="E215" s="49">
        <f>ROUND(RANDBETWEEN(100000,12000000),-3)</f>
        <v>5836000</v>
      </c>
      <c r="F215" s="62"/>
      <c r="G215" s="49">
        <f t="shared" si="79"/>
        <v>99644371</v>
      </c>
      <c r="H215" s="51">
        <f t="shared" si="85"/>
        <v>9281904682</v>
      </c>
      <c r="I215" s="46">
        <f>RANDBETWEEN(100000000,999999999)</f>
        <v>952749231</v>
      </c>
      <c r="J215" s="46" t="str">
        <f t="shared" si="87"/>
        <v>512</v>
      </c>
      <c r="K215" s="60" t="str">
        <f t="shared" si="88"/>
        <v>4132374199 NGUYEN THI QUY Chuyen tien</v>
      </c>
    </row>
    <row r="216" ht="35" customHeight="1" spans="1:11" x14ac:dyDescent="0.25">
      <c r="A216" s="46">
        <v>188</v>
      </c>
      <c r="B216" s="47" t="s">
        <v>234</v>
      </c>
      <c r="C216" s="48" t="str">
        <f t="shared" si="78"/>
        <v>22/11/2023</v>
      </c>
      <c r="D216" s="46">
        <f t="shared" si="86"/>
        <v>8983</v>
      </c>
      <c r="E216" s="49">
        <f>ROUND(RANDBETWEEN(100000,12000000),-3)</f>
        <v>10658000</v>
      </c>
      <c r="F216" s="62"/>
      <c r="G216" s="49">
        <f t="shared" si="79"/>
        <v>88986371</v>
      </c>
      <c r="H216" s="51">
        <f t="shared" si="85"/>
        <v>182</v>
      </c>
      <c r="I216" s="46">
        <f>RANDBETWEEN(100000000,999999999)</f>
        <v>882766676</v>
      </c>
      <c r="J216" s="46" t="str">
        <f t="shared" si="87"/>
        <v>990</v>
      </c>
      <c r="K216" s="60" t="str">
        <f t="shared" si="88"/>
        <v>1739088881 NGUYEN THI QUY Chuyen tien</v>
      </c>
    </row>
    <row r="217" ht="35" customHeight="1" spans="1:11" x14ac:dyDescent="0.25">
      <c r="A217" s="46">
        <v>189</v>
      </c>
      <c r="B217" s="47" t="s">
        <v>235</v>
      </c>
      <c r="C217" s="48" t="str">
        <f t="shared" si="78"/>
        <v>23/11/2023</v>
      </c>
      <c r="D217" s="46">
        <f t="shared" si="86"/>
        <v>4582</v>
      </c>
      <c r="E217" s="49"/>
      <c r="F217" s="62">
        <f t="shared" si="89"/>
        <v>1122000</v>
      </c>
      <c r="G217" s="49">
        <f t="shared" si="79"/>
        <v>90108371</v>
      </c>
      <c r="H217" s="51">
        <f t="shared" si="85"/>
        <v>4149301673</v>
      </c>
      <c r="I217" s="54" t="str">
        <f>_xlfn.CONCAT(CHAR(RANDBETWEEN(65,90)),CHAR(RANDBETWEEN(65,90)),RANDBETWEEN(100000,999999))</f>
        <v>SV721262</v>
      </c>
      <c r="J217" s="46" t="str">
        <f t="shared" si="87"/>
        <v>990</v>
      </c>
      <c r="K217" s="60" t="str">
        <f>_xlfn.CONCAT(RANDBETWEEN(100000,999999),"-QR - ",INDEX(Sheet1!A1:A74,RANDBETWEEN(1,COUNTA(Sheet1!A1:A74)))," Chuyen tien")</f>
        <v>186031-QR - PHAM VIET ANH Chuyen tien</v>
      </c>
    </row>
    <row r="218" ht="35" customHeight="1" spans="1:11" x14ac:dyDescent="0.25">
      <c r="A218" s="46">
        <v>190</v>
      </c>
      <c r="B218" s="47" t="s">
        <v>236</v>
      </c>
      <c r="C218" s="48" t="str">
        <f t="shared" si="78"/>
        <v>23/11/2023</v>
      </c>
      <c r="D218" s="46">
        <f t="shared" si="86"/>
        <v>4756</v>
      </c>
      <c r="E218" s="49"/>
      <c r="F218" s="62">
        <f>ROUND(RANDBETWEEN(100000,1200000),-3)</f>
        <v>189000</v>
      </c>
      <c r="G218" s="49">
        <f t="shared" si="79"/>
        <v>90297371</v>
      </c>
      <c r="H218" s="51">
        <f t="shared" ref="H218:H227" si="9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740</v>
      </c>
      <c r="I218" s="54" t="str">
        <f>_xlfn.CONCAT(CHAR(RANDBETWEEN(65,90)),CHAR(RANDBETWEEN(65,90)),RANDBETWEEN(100000,999999))</f>
        <v>II166737</v>
      </c>
      <c r="J218" s="46" t="str">
        <f t="shared" si="87"/>
        <v>990</v>
      </c>
      <c r="K218" s="60" t="str">
        <f>_xlfn.CONCAT(RANDBETWEEN(100000,999999),"-QR - ",INDEX(Sheet1!A2:A75,RANDBETWEEN(1,COUNTA(Sheet1!A2:A75)))," Chuyen tien")</f>
        <v>575276-QR - BUI MINH THUAN Chuyen tien</v>
      </c>
    </row>
    <row r="219" ht="35" customHeight="1" spans="1:11" x14ac:dyDescent="0.25">
      <c r="A219" s="46">
        <v>191</v>
      </c>
      <c r="B219" s="47" t="s">
        <v>237</v>
      </c>
      <c r="C219" s="48" t="str">
        <f t="shared" si="78"/>
        <v>23/11/2023</v>
      </c>
      <c r="D219" s="46">
        <f t="shared" ref="D219:D228" si="91">RANDBETWEEN(1000,9999)</f>
        <v>8557</v>
      </c>
      <c r="E219" s="49"/>
      <c r="F219" s="62">
        <v>31000000</v>
      </c>
      <c r="G219" s="49">
        <f t="shared" si="79"/>
        <v>121297371</v>
      </c>
      <c r="H219" s="51">
        <f t="shared" si="90"/>
        <v>842</v>
      </c>
      <c r="I219" s="54" t="str">
        <f>_xlfn.CONCAT(RANDBETWEEN(100,999),CHAR(RANDBETWEEN(65,90)),CHAR(RANDBETWEEN(65,90)),CHAR(RANDBETWEEN(65,90)),CHAR(RANDBETWEEN(65,90)),CHAR(RANDBETWEEN(65,90)),RANDBETWEEN(1,9))</f>
        <v>366KLGOU2</v>
      </c>
      <c r="J219" s="46" t="str">
        <f t="shared" si="87"/>
        <v>990</v>
      </c>
      <c r="K219" s="60" t="str">
        <f>_xlfn.CONCAT(RANDBETWEEN(100000,999999),"-QR - ",INDEX(Sheet1!A1:A74,RANDBETWEEN(1,COUNTA(Sheet1!A1:A74)))," Chuyen tien")</f>
        <v>754116-QR - NGUYEN DUC DIEN Chuyen tien</v>
      </c>
    </row>
    <row r="220" ht="55" customHeight="1" spans="1:11" x14ac:dyDescent="0.25">
      <c r="A220" s="46">
        <v>192</v>
      </c>
      <c r="B220" s="47" t="s">
        <v>238</v>
      </c>
      <c r="C220" s="48" t="str">
        <f t="shared" si="78"/>
        <v>23/11/2023</v>
      </c>
      <c r="D220" s="46">
        <f t="shared" si="91"/>
        <v>8710</v>
      </c>
      <c r="E220" s="49">
        <f>ROUND(RANDBETWEEN(100000,12000000),-3)</f>
        <v>11920000</v>
      </c>
      <c r="F220" s="62"/>
      <c r="G220" s="49">
        <f t="shared" si="79"/>
        <v>109377371</v>
      </c>
      <c r="H220" s="51">
        <f t="shared" si="90"/>
        <v>811</v>
      </c>
      <c r="I220" s="56" t="str">
        <f>_xlfn.CONCAT(RANDBETWEEN(1000,9999),CHAR(RANDBETWEEN(65,90)),CHAR(RANDBETWEEN(65,90)),CHAR(RANDBETWEEN(65,90)),CHAR(RANDBETWEEN(65,90)),CHAR(RANDBETWEEN(65,90)),CHAR(RANDBETWEEN(65,90)))</f>
        <v>3868VCILYE</v>
      </c>
      <c r="J220" s="46" t="str">
        <f t="shared" ref="J220:J229" si="92">CHOOSE(RANDBETWEEN(1,2),"990","512")</f>
        <v>990</v>
      </c>
      <c r="K220" s="60" t="str">
        <f>_xlfn.CONCAT("Omni Channel-TKThe :",RANDBETWEEN(100000000000,999999999999),", tai ",INDEX(Sheet1!H1:H7,RANDBETWEEN(1,COUNTA(Sheet1!H1:H7)))," NGUYEN THI QUY chuyen tien")</f>
        <v>Omni Channel-TKThe :586337501715, tai Sacombank. NGUYEN THI QUY chuyen tien</v>
      </c>
    </row>
    <row r="221" ht="45" customHeight="1" spans="1:11" x14ac:dyDescent="0.25">
      <c r="A221" s="46">
        <v>193</v>
      </c>
      <c r="B221" s="47" t="s">
        <v>239</v>
      </c>
      <c r="C221" s="48" t="str">
        <f t="shared" si="78"/>
        <v>23/11/2023</v>
      </c>
      <c r="D221" s="46">
        <f t="shared" si="91"/>
        <v>2698</v>
      </c>
      <c r="E221" s="49">
        <f>ROUND(RANDBETWEEN(100000,12000000),-3)</f>
        <v>6165000</v>
      </c>
      <c r="F221" s="62"/>
      <c r="G221" s="49">
        <f t="shared" si="79"/>
        <v>103212371</v>
      </c>
      <c r="H221" s="51">
        <f t="shared" si="90"/>
        <v>929</v>
      </c>
      <c r="I221" s="56" t="str">
        <f>_xlfn.CONCAT(RANDBETWEEN(1000,9999),CHAR(RANDBETWEEN(65,90)),CHAR(RANDBETWEEN(65,90)),CHAR(RANDBETWEEN(65,90)),CHAR(RANDBETWEEN(65,90)),CHAR(RANDBETWEEN(65,90)),CHAR(RANDBETWEEN(65,90)))</f>
        <v>8091LIJIKA</v>
      </c>
      <c r="J221" s="46" t="str">
        <f t="shared" si="92"/>
        <v>512</v>
      </c>
      <c r="K221" s="60" t="str">
        <f>_xlfn.CONCAT(INDEX(Sheet1!F1:F4,RANDBETWEEN(1,COUNTA(Sheet1!F1:F4))),RANDBETWEEN(1000000000000,9999999999999)," tai ",INDEX(Sheet1!H1:H7,RANDBETWEEN(1,COUNTA(Sheet1!H1:H7))),"; ND NGUYEN THI QUY"," chuyen tien")</f>
        <v>IBVCB :7591151712936 tai Agribank.; ND NGUYEN THI QUY chuyen tien</v>
      </c>
    </row>
    <row r="222" ht="45" customHeight="1" spans="1:11" x14ac:dyDescent="0.25">
      <c r="A222" s="46">
        <v>194</v>
      </c>
      <c r="B222" s="47" t="s">
        <v>240</v>
      </c>
      <c r="C222" s="48" t="str">
        <f t="shared" si="78"/>
        <v>24/11/2023</v>
      </c>
      <c r="D222" s="46">
        <f t="shared" si="91"/>
        <v>6237</v>
      </c>
      <c r="E222" s="49">
        <f>ROUND(RANDBETWEEN(100000,12000000),-3)</f>
        <v>3145000</v>
      </c>
      <c r="F222" s="62"/>
      <c r="G222" s="49">
        <f t="shared" si="79"/>
        <v>100067371</v>
      </c>
      <c r="H222" s="51">
        <f t="shared" si="90"/>
        <v>868</v>
      </c>
      <c r="I222" s="56" t="str">
        <f>_xlfn.CONCAT(RANDBETWEEN(1000,9999),CHAR(RANDBETWEEN(65,90)),CHAR(RANDBETWEEN(65,90)),CHAR(RANDBETWEEN(65,90)),CHAR(RANDBETWEEN(65,90)),CHAR(RANDBETWEEN(65,90)),CHAR(RANDBETWEEN(65,90)))</f>
        <v>1973RKHPYH</v>
      </c>
      <c r="J222" s="46" t="str">
        <f t="shared" si="92"/>
        <v>512</v>
      </c>
      <c r="K222" s="60" t="str">
        <f>_xlfn.CONCAT(INDEX(Sheet1!F1:F4,RANDBETWEEN(1,COUNTA(Sheet1!F1:F4))),RANDBETWEEN(1000000000000,9999999999999)," tai ",INDEX(Sheet1!H1:H7,RANDBETWEEN(1,COUNTA(Sheet1!H1:H7))),"; ND NGUYEN THI QUY"," chuyen tien")</f>
        <v>IBVCB :1344145140610 tai TCB.; ND NGUYEN THI QUY chuyen tien</v>
      </c>
    </row>
    <row r="223" ht="35" customHeight="1" spans="1:11" x14ac:dyDescent="0.25">
      <c r="A223" s="46">
        <v>195</v>
      </c>
      <c r="B223" s="47" t="s">
        <v>241</v>
      </c>
      <c r="C223" s="48" t="str">
        <f t="shared" si="78"/>
        <v>24/11/2023</v>
      </c>
      <c r="D223" s="46">
        <f t="shared" si="91"/>
        <v>4179</v>
      </c>
      <c r="E223" s="49"/>
      <c r="F223" s="62">
        <f>ROUND(RANDBETWEEN(100000,1200000),-3)</f>
        <v>585000</v>
      </c>
      <c r="G223" s="49">
        <f t="shared" si="79"/>
        <v>100652371</v>
      </c>
      <c r="H223" s="51">
        <f t="shared" si="90"/>
        <v>297</v>
      </c>
      <c r="I223" s="56" t="str">
        <f>_xlfn.CONCAT(RANDBETWEEN(1000,9999),CHAR(RANDBETWEEN(65,90)),CHAR(RANDBETWEEN(65,90)),CHAR(RANDBETWEEN(65,90)),CHAR(RANDBETWEEN(65,90)),CHAR(RANDBETWEEN(65,90)),CHAR(RANDBETWEEN(65,90)))</f>
        <v>3324DGSARI</v>
      </c>
      <c r="J223" s="46" t="str">
        <f t="shared" si="92"/>
        <v>990</v>
      </c>
      <c r="K223" s="60" t="str">
        <f>_xlfn.CONCAT(RANDBETWEEN(100000,999999),"-QR - ",INDEX(Sheet1!A1:A74,RANDBETWEEN(1,COUNTA(Sheet1!A1:A74)))," Chuyen tien")</f>
        <v>975458-QR - DINH VAN KIEN Chuyen tien</v>
      </c>
    </row>
    <row r="224" ht="35" customHeight="1" spans="1:11" x14ac:dyDescent="0.25">
      <c r="A224" s="46">
        <v>196</v>
      </c>
      <c r="B224" s="47" t="s">
        <v>242</v>
      </c>
      <c r="C224" s="48" t="str">
        <f t="shared" si="78"/>
        <v>24/11/2023</v>
      </c>
      <c r="D224" s="46">
        <f t="shared" si="91"/>
        <v>9632</v>
      </c>
      <c r="E224" s="49"/>
      <c r="F224" s="62">
        <f>ROUND(RANDBETWEEN(100000,1200000),-3)</f>
        <v>466000</v>
      </c>
      <c r="G224" s="49">
        <f t="shared" si="79"/>
        <v>101118371</v>
      </c>
      <c r="H224" s="51">
        <f t="shared" si="90"/>
        <v>8061</v>
      </c>
      <c r="I224" s="46">
        <f>RANDBETWEEN(100000000,999999999)</f>
        <v>465705911</v>
      </c>
      <c r="J224" s="46" t="str">
        <f t="shared" si="92"/>
        <v>990</v>
      </c>
      <c r="K224" s="60" t="str">
        <f>_xlfn.CONCAT(RANDBETWEEN(100000,999999),"-QR - ",INDEX(Sheet1!A2:A75,RANDBETWEEN(1,COUNTA(Sheet1!A2:A75)))," Chuyen tien")</f>
        <v>261952-QR - HOANG THI THUY Chuyen tien</v>
      </c>
    </row>
    <row r="225" ht="45" customHeight="1" spans="1:11" x14ac:dyDescent="0.25">
      <c r="A225" s="46">
        <v>197</v>
      </c>
      <c r="B225" s="47" t="s">
        <v>243</v>
      </c>
      <c r="C225" s="48" t="str">
        <f t="shared" si="78"/>
        <v>24/11/2023</v>
      </c>
      <c r="D225" s="46">
        <f t="shared" si="91"/>
        <v>5685</v>
      </c>
      <c r="E225" s="49"/>
      <c r="F225" s="62">
        <v>8200000</v>
      </c>
      <c r="G225" s="49">
        <f t="shared" si="79"/>
        <v>109318371</v>
      </c>
      <c r="H225" s="51">
        <f t="shared" si="90"/>
        <v>149</v>
      </c>
      <c r="I225" s="46">
        <f>RANDBETWEEN(100000000,999999999)</f>
        <v>942527835</v>
      </c>
      <c r="J225" s="46" t="str">
        <f t="shared" si="92"/>
        <v>512</v>
      </c>
      <c r="K225" s="60" t="str">
        <f>_xlfn.CONCAT("REM               Tfr A/c: ",RANDBETWEEN(10000000000000,99999999999999)," ",INDEX(Sheet1!A1:A74,RANDBETWEEN(1,COUNTA(Sheet1!A1:A74)))," chuyen tien")</f>
        <v>REM               Tfr A/c: 57953063951484 NGUYEN ANH TUAN chuyen tien</v>
      </c>
    </row>
    <row r="226" ht="45" customHeight="1" spans="1:11" x14ac:dyDescent="0.25">
      <c r="A226" s="46">
        <v>198</v>
      </c>
      <c r="B226" s="47" t="s">
        <v>244</v>
      </c>
      <c r="C226" s="48" t="str">
        <f t="shared" si="78"/>
        <v>24/11/2023</v>
      </c>
      <c r="D226" s="46">
        <f t="shared" si="91"/>
        <v>4648</v>
      </c>
      <c r="E226" s="49"/>
      <c r="F226" s="62">
        <v>23000000</v>
      </c>
      <c r="G226" s="49">
        <f t="shared" si="79"/>
        <v>132318371</v>
      </c>
      <c r="H226" s="51">
        <f t="shared" si="90"/>
        <v>667</v>
      </c>
      <c r="I226" s="54" t="str">
        <f>_xlfn.CONCAT(CHAR(RANDBETWEEN(65,90)),CHAR(RANDBETWEEN(65,90)),RANDBETWEEN(100000,999999))</f>
        <v>BG522268</v>
      </c>
      <c r="J226" s="46" t="str">
        <f t="shared" si="92"/>
        <v>512</v>
      </c>
      <c r="K226" s="60" t="str">
        <f>_xlfn.CONCAT("REM               Tfr A/c: ",RANDBETWEEN(10000000000000,99999999999999)," ",INDEX(Sheet1!A2:A75,RANDBETWEEN(1,COUNTA(Sheet1!A2:A75)))," chuyen tien")</f>
        <v>REM               Tfr A/c: 76788172529317 VU THI KIM NHUNG chuyen tien</v>
      </c>
    </row>
    <row r="227" ht="35" customHeight="1" spans="1:11" x14ac:dyDescent="0.25">
      <c r="A227" s="46">
        <v>199</v>
      </c>
      <c r="B227" s="47" t="s">
        <v>245</v>
      </c>
      <c r="C227" s="48" t="str">
        <f t="shared" si="78"/>
        <v>24/11/2023</v>
      </c>
      <c r="D227" s="46">
        <f t="shared" si="91"/>
        <v>2827</v>
      </c>
      <c r="E227" s="49"/>
      <c r="F227" s="62">
        <f>ROUND(RANDBETWEEN(100000,1200000),-3)</f>
        <v>526000</v>
      </c>
      <c r="G227" s="49">
        <f t="shared" si="79"/>
        <v>132844371</v>
      </c>
      <c r="H227" s="51">
        <f t="shared" si="90"/>
        <v>3606179842</v>
      </c>
      <c r="I227" s="54" t="str">
        <f>_xlfn.CONCAT(CHAR(RANDBETWEEN(65,90)),CHAR(RANDBETWEEN(65,90)),RANDBETWEEN(100000,999999))</f>
        <v>LQ906386</v>
      </c>
      <c r="J227" s="46" t="str">
        <f t="shared" si="92"/>
        <v>512</v>
      </c>
      <c r="K227" s="60" t="str">
        <f>_xlfn.CONCAT(RANDBETWEEN(100000,999999),"-QR - ",INDEX(Sheet1!A1:A74,RANDBETWEEN(1,COUNTA(Sheet1!A1:A74)))," Chuyen tien")</f>
        <v>109257-QR - HOANG MINH LONG Chuyen tien</v>
      </c>
    </row>
    <row r="228" ht="61" customHeight="1" spans="1:11" x14ac:dyDescent="0.25">
      <c r="A228" s="57" t="s">
        <v>246</v>
      </c>
      <c r="B228" s="57"/>
      <c r="C228" s="57"/>
      <c r="D228" s="57"/>
      <c r="E228" s="57"/>
      <c r="F228" s="57"/>
      <c r="G228" s="57"/>
      <c r="H228" s="57"/>
      <c r="I228" s="58" t="s">
        <v>247</v>
      </c>
      <c r="J228" s="58"/>
      <c r="K228" s="58"/>
    </row>
    <row r="229" ht="45" customHeight="1" spans="1:11" x14ac:dyDescent="0.25">
      <c r="A229" s="46">
        <v>200</v>
      </c>
      <c r="B229" s="47" t="s">
        <v>248</v>
      </c>
      <c r="C229" s="48" t="str">
        <f t="shared" ref="C229:C257" si="93">LEFT(B229,FIND(" ",B229)-1)</f>
        <v>25/11/2023</v>
      </c>
      <c r="D229" s="46">
        <f>RANDBETWEEN(1000,9999)</f>
        <v>6537</v>
      </c>
      <c r="E229" s="49">
        <f>ROUND(RANDBETWEEN(100000,12000000),-3)</f>
        <v>1543000</v>
      </c>
      <c r="F229" s="62"/>
      <c r="G229" s="49">
        <f>G227-E229+F229</f>
        <v>131301371</v>
      </c>
      <c r="H229" s="51">
        <f t="shared" ref="H229:H238" si="9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2256</v>
      </c>
      <c r="I229" s="54" t="str">
        <f>_xlfn.CONCAT(CHAR(RANDBETWEEN(65,90)),CHAR(RANDBETWEEN(65,90)),RANDBETWEEN(100000,999999))</f>
        <v>UH845153</v>
      </c>
      <c r="J229" s="46" t="str">
        <f>CHOOSE(RANDBETWEEN(1,2),"990","512")</f>
        <v>990</v>
      </c>
      <c r="K229" s="60" t="str">
        <f>_xlfn.CONCAT(INDEX(Sheet1!F1:F4,RANDBETWEEN(1,COUNTA(Sheet1!F1:F4))),RANDBETWEEN(1000000000000,9999999999999)," tai ",INDEX(Sheet1!H1:H7,RANDBETWEEN(1,COUNTA(Sheet1!H1:H7))),"; ND NGUYEN THI QUY"," chuyen tien")</f>
        <v>MBVCB :5215424003725 tai Agribank.; ND NGUYEN THI QUY chuyen tien</v>
      </c>
    </row>
    <row r="230" ht="51" customHeight="1" spans="1:11" x14ac:dyDescent="0.25">
      <c r="A230" s="46">
        <v>201</v>
      </c>
      <c r="B230" s="47" t="s">
        <v>249</v>
      </c>
      <c r="C230" s="48" t="str">
        <f t="shared" si="93"/>
        <v>25/11/2023</v>
      </c>
      <c r="D230" s="46">
        <f t="shared" ref="D230:D239" si="95">RANDBETWEEN(1000,9999)</f>
        <v>3465</v>
      </c>
      <c r="E230" s="49">
        <f>ROUND(RANDBETWEEN(100000,12000000),-3)</f>
        <v>433000</v>
      </c>
      <c r="F230" s="62"/>
      <c r="G230" s="49">
        <f t="shared" ref="G230:G257" si="96">G229-E230+F230</f>
        <v>130868371</v>
      </c>
      <c r="H230" s="51">
        <f t="shared" si="94"/>
        <v>4261214197</v>
      </c>
      <c r="I230" s="54" t="str">
        <f>_xlfn.CONCAT(CHAR(RANDBETWEEN(65,90)),CHAR(RANDBETWEEN(65,90)),RANDBETWEEN(100000,999999))</f>
        <v>BK202865</v>
      </c>
      <c r="J230" s="46" t="str">
        <f>CHOOSE(RANDBETWEEN(1,2),"990","512")</f>
        <v>990</v>
      </c>
      <c r="K230" s="60" t="str">
        <f>_xlfn.CONCAT("Omni Channel-TKThe :",RANDBETWEEN(100000000000,999999999999),", tai ",INDEX(Sheet1!H1:H7,RANDBETWEEN(1,COUNTA(Sheet1!H1:H7)))," NGUYEN THI QUY chuyen tien")</f>
        <v>Omni Channel-TKThe :672537933692, tai VCB. NGUYEN THI QUY chuyen tien</v>
      </c>
    </row>
    <row r="231" ht="45" customHeight="1" spans="1:11" x14ac:dyDescent="0.25">
      <c r="A231" s="46">
        <v>202</v>
      </c>
      <c r="B231" s="47" t="s">
        <v>250</v>
      </c>
      <c r="C231" s="48" t="str">
        <f t="shared" si="93"/>
        <v>25/11/2023</v>
      </c>
      <c r="D231" s="46">
        <f t="shared" si="95"/>
        <v>4556</v>
      </c>
      <c r="E231" s="49">
        <f>ROUND(RANDBETWEEN(100000,12000000),-3)</f>
        <v>7840000</v>
      </c>
      <c r="F231" s="62"/>
      <c r="G231" s="49">
        <f t="shared" si="96"/>
        <v>123028371</v>
      </c>
      <c r="H231" s="51">
        <f t="shared" si="94"/>
        <v>227</v>
      </c>
      <c r="I231" s="54" t="str">
        <f t="shared" ref="I231:I236" si="97">_xlfn.CONCAT(RANDBETWEEN(1000,9999),CHAR(RANDBETWEEN(65,90)),CHAR(RANDBETWEEN(65,90)),CHAR(RANDBETWEEN(65,90)),CHAR(RANDBETWEEN(65,90)),CHAR(RANDBETWEEN(65,90)),CHAR(RANDBETWEEN(65,90)))</f>
        <v>9871CGUIGA</v>
      </c>
      <c r="J231" s="46" t="str">
        <f t="shared" ref="J231:J240" si="98">CHOOSE(RANDBETWEEN(1,2),"990","512")</f>
        <v>990</v>
      </c>
      <c r="K231" s="60" t="str">
        <f>_xlfn.CONCAT(INDEX(Sheet1!F1:F4,RANDBETWEEN(1,COUNTA(Sheet1!F1:F4))),RANDBETWEEN(1000000000000,9999999999999)," tai ",INDEX(Sheet1!H1:H7,RANDBETWEEN(1,COUNTA(Sheet1!H1:H7))),"; ND NGUYEN THI QUY"," chuyen tien")</f>
        <v>MB-TKThe :5634914512909 tai VCB.; ND NGUYEN THI QUY chuyen tien</v>
      </c>
    </row>
    <row r="232" ht="45" customHeight="1" spans="1:11" x14ac:dyDescent="0.25">
      <c r="A232" s="46">
        <v>203</v>
      </c>
      <c r="B232" s="47" t="s">
        <v>251</v>
      </c>
      <c r="C232" s="48" t="str">
        <f t="shared" si="93"/>
        <v>26/11/2023</v>
      </c>
      <c r="D232" s="46">
        <f t="shared" si="95"/>
        <v>8884</v>
      </c>
      <c r="E232" s="49">
        <f>ROUND(RANDBETWEEN(100000,12000000),-3)</f>
        <v>9287000</v>
      </c>
      <c r="F232" s="62"/>
      <c r="G232" s="49">
        <f t="shared" si="96"/>
        <v>113741371</v>
      </c>
      <c r="H232" s="51">
        <f t="shared" si="94"/>
        <v>102</v>
      </c>
      <c r="I232" s="54" t="str">
        <f t="shared" si="97"/>
        <v>8705SBADVJ</v>
      </c>
      <c r="J232" s="46" t="str">
        <f t="shared" si="98"/>
        <v>512</v>
      </c>
      <c r="K232" s="60" t="str">
        <f>_xlfn.CONCAT(INDEX(Sheet1!F1:F4,RANDBETWEEN(1,COUNTA(Sheet1!F1:F4))),RANDBETWEEN(1000000000000,9999999999999)," tai ",INDEX(Sheet1!H1:H7,RANDBETWEEN(1,COUNTA(Sheet1!H1:H7))),"; ND NGUYEN THI QUY"," chuyen tien")</f>
        <v>MBVCB :2625981916909 tai VCB.; ND NGUYEN THI QUY chuyen tien</v>
      </c>
    </row>
    <row r="233" ht="45" customHeight="1" spans="1:11" x14ac:dyDescent="0.25">
      <c r="A233" s="46">
        <v>204</v>
      </c>
      <c r="B233" s="47" t="s">
        <v>252</v>
      </c>
      <c r="C233" s="48" t="str">
        <f t="shared" si="93"/>
        <v>26/11/2023</v>
      </c>
      <c r="D233" s="46">
        <f t="shared" si="95"/>
        <v>7679</v>
      </c>
      <c r="E233" s="49">
        <f>ROUND(RANDBETWEEN(100000,12000000),-3)</f>
        <v>8096000</v>
      </c>
      <c r="F233" s="62"/>
      <c r="G233" s="49">
        <f t="shared" si="96"/>
        <v>105645371</v>
      </c>
      <c r="H233" s="51">
        <f t="shared" si="94"/>
        <v>8602</v>
      </c>
      <c r="I233" s="54" t="str">
        <f t="shared" si="97"/>
        <v>8382MZAOEE</v>
      </c>
      <c r="J233" s="46" t="str">
        <f t="shared" si="98"/>
        <v>512</v>
      </c>
      <c r="K233" s="60" t="str">
        <f>_xlfn.CONCAT(INDEX(Sheet1!F1:F4,RANDBETWEEN(1,COUNTA(Sheet1!F1:F4))),RANDBETWEEN(1000000000000,9999999999999)," tai ",INDEX(Sheet1!H1:H7,RANDBETWEEN(1,COUNTA(Sheet1!H1:H7))),"; ND NGUYEN THI QUY"," chuyen tien")</f>
        <v>MB-TKThe :6934783303122 tai VPBank.; ND NGUYEN THI QUY chuyen tien</v>
      </c>
    </row>
    <row r="234" ht="45" customHeight="1" spans="1:11" x14ac:dyDescent="0.25">
      <c r="A234" s="46">
        <v>205</v>
      </c>
      <c r="B234" s="47" t="s">
        <v>253</v>
      </c>
      <c r="C234" s="48" t="str">
        <f t="shared" si="93"/>
        <v>26/11/2023</v>
      </c>
      <c r="D234" s="46">
        <f t="shared" si="95"/>
        <v>4633</v>
      </c>
      <c r="E234" s="49"/>
      <c r="F234" s="62">
        <f>ROUND(RANDBETWEEN(100000,1200000),-3)</f>
        <v>284000</v>
      </c>
      <c r="G234" s="49">
        <f t="shared" si="96"/>
        <v>105929371</v>
      </c>
      <c r="H234" s="51">
        <f t="shared" si="94"/>
        <v>2186780827</v>
      </c>
      <c r="I234" s="54" t="str">
        <f t="shared" si="97"/>
        <v>5341FHIJRX</v>
      </c>
      <c r="J234" s="46" t="str">
        <f t="shared" si="98"/>
        <v>512</v>
      </c>
      <c r="K234" s="60" t="str">
        <f>_xlfn.CONCAT("REM               Tfr A/c: ",RANDBETWEEN(10000000000000,99999999999999)," ",INDEX(Sheet1!A1:A74,RANDBETWEEN(1,COUNTA(Sheet1!A1:A74)))," chuyen tien")</f>
        <v>REM               Tfr A/c: 96853313487048 NGUYEN DUC HAI chuyen tien</v>
      </c>
    </row>
    <row r="235" ht="35" customHeight="1" spans="1:11" x14ac:dyDescent="0.25">
      <c r="A235" s="46">
        <v>206</v>
      </c>
      <c r="B235" s="47" t="s">
        <v>254</v>
      </c>
      <c r="C235" s="48" t="str">
        <f t="shared" si="93"/>
        <v>26/11/2023</v>
      </c>
      <c r="D235" s="46">
        <f t="shared" si="95"/>
        <v>8333</v>
      </c>
      <c r="E235" s="49"/>
      <c r="F235" s="62">
        <f>ROUND(RANDBETWEEN(100000,1200000),-3)</f>
        <v>522000</v>
      </c>
      <c r="G235" s="49">
        <f t="shared" si="96"/>
        <v>106451371</v>
      </c>
      <c r="H235" s="51">
        <f t="shared" si="94"/>
        <v>347</v>
      </c>
      <c r="I235" s="54" t="str">
        <f t="shared" si="97"/>
        <v>4903FLYCJL</v>
      </c>
      <c r="J235" s="46" t="str">
        <f t="shared" si="98"/>
        <v>512</v>
      </c>
      <c r="K235" s="60" t="str">
        <f>_xlfn.CONCAT(RANDBETWEEN(100000,999999),"-QR - ",INDEX(Sheet1!A1:A74,RANDBETWEEN(1,COUNTA(Sheet1!A1:A74)))," Chuyen tien")</f>
        <v>210676-QR - NGUYEN GIANG HUNG Chuyen tien</v>
      </c>
    </row>
    <row r="236" ht="35" customHeight="1" spans="1:11" x14ac:dyDescent="0.25">
      <c r="A236" s="46">
        <v>207</v>
      </c>
      <c r="B236" s="47" t="s">
        <v>255</v>
      </c>
      <c r="C236" s="48" t="str">
        <f t="shared" si="93"/>
        <v>26/11/2023</v>
      </c>
      <c r="D236" s="46">
        <f t="shared" si="95"/>
        <v>7567</v>
      </c>
      <c r="E236" s="49"/>
      <c r="F236" s="62">
        <f t="shared" ref="F236:F241" si="99">ROUND(RANDBETWEEN(100000,1200000),-3)</f>
        <v>125000</v>
      </c>
      <c r="G236" s="49">
        <f t="shared" si="96"/>
        <v>106576371</v>
      </c>
      <c r="H236" s="51">
        <f t="shared" si="94"/>
        <v>864</v>
      </c>
      <c r="I236" s="54" t="str">
        <f t="shared" si="97"/>
        <v>6415CRVYSJ</v>
      </c>
      <c r="J236" s="46" t="str">
        <f t="shared" si="98"/>
        <v>990</v>
      </c>
      <c r="K236" s="60" t="str">
        <f>_xlfn.CONCAT(RANDBETWEEN(100000,999999),"-QR - ",INDEX(Sheet1!A2:A75,RANDBETWEEN(1,COUNTA(Sheet1!A2:A75)))," Chuyen tien")</f>
        <v>182866-QR - DINH QUANG HUY Chuyen tien</v>
      </c>
    </row>
    <row r="237" ht="35" customHeight="1" spans="1:11" x14ac:dyDescent="0.25">
      <c r="A237" s="46">
        <v>208</v>
      </c>
      <c r="B237" s="47" t="s">
        <v>256</v>
      </c>
      <c r="C237" s="48" t="str">
        <f t="shared" si="93"/>
        <v>26/11/2023</v>
      </c>
      <c r="D237" s="46">
        <f t="shared" si="95"/>
        <v>4022</v>
      </c>
      <c r="E237" s="49"/>
      <c r="F237" s="62">
        <f t="shared" si="99"/>
        <v>436000</v>
      </c>
      <c r="G237" s="49">
        <f t="shared" si="96"/>
        <v>107012371</v>
      </c>
      <c r="H237" s="51">
        <f t="shared" si="94"/>
        <v>369</v>
      </c>
      <c r="I237" s="46">
        <f>RANDBETWEEN(100000000,999999999)</f>
        <v>834616392</v>
      </c>
      <c r="J237" s="46" t="str">
        <f t="shared" si="98"/>
        <v>512</v>
      </c>
      <c r="K237" s="60" t="str">
        <f>_xlfn.CONCAT(RANDBETWEEN(100000,999999),"-QR - ",INDEX(Sheet1!A3:A76,RANDBETWEEN(1,COUNTA(Sheet1!A3:A76)))," Chuyen tien")</f>
        <v>222521-QR - VU DINH HIEP Chuyen tien</v>
      </c>
    </row>
    <row r="238" ht="45" customHeight="1" spans="1:11" x14ac:dyDescent="0.25">
      <c r="A238" s="46">
        <v>209</v>
      </c>
      <c r="B238" s="47" t="s">
        <v>257</v>
      </c>
      <c r="C238" s="48" t="str">
        <f t="shared" si="93"/>
        <v>27/11/2023</v>
      </c>
      <c r="D238" s="46">
        <f t="shared" si="95"/>
        <v>9476</v>
      </c>
      <c r="E238" s="49">
        <f>ROUND(RANDBETWEEN(100000,12000000),-3)</f>
        <v>7110000</v>
      </c>
      <c r="F238" s="62"/>
      <c r="G238" s="49">
        <f t="shared" si="96"/>
        <v>99902371</v>
      </c>
      <c r="H238" s="51">
        <f t="shared" si="94"/>
        <v>6038590409</v>
      </c>
      <c r="I238" s="46">
        <f>RANDBETWEEN(100000000,999999999)</f>
        <v>763645733</v>
      </c>
      <c r="J238" s="46" t="str">
        <f t="shared" si="98"/>
        <v>990</v>
      </c>
      <c r="K238" s="60" t="str">
        <f>_xlfn.CONCAT(INDEX(Sheet1!F1:F4,RANDBETWEEN(1,COUNTA(Sheet1!F1:F4))),RANDBETWEEN(1000000000000,9999999999999)," tai ",INDEX(Sheet1!H1:H7,RANDBETWEEN(1,COUNTA(Sheet1!H1:H7))),"; ND NGUYEN THI QUY"," chuyen tien")</f>
        <v>MB-TKThe :2986728470378 tai TCB.; ND NGUYEN THI QUY chuyen tien</v>
      </c>
    </row>
    <row r="239" ht="55" customHeight="1" spans="1:11" x14ac:dyDescent="0.25">
      <c r="A239" s="46">
        <v>210</v>
      </c>
      <c r="B239" s="47" t="s">
        <v>258</v>
      </c>
      <c r="C239" s="48" t="str">
        <f t="shared" si="93"/>
        <v>27/11/2023</v>
      </c>
      <c r="D239" s="46">
        <f t="shared" si="95"/>
        <v>4720</v>
      </c>
      <c r="E239" s="49">
        <f>ROUND(RANDBETWEEN(100000,12000000),-3)</f>
        <v>6841000</v>
      </c>
      <c r="F239" s="62"/>
      <c r="G239" s="49">
        <f t="shared" si="96"/>
        <v>93061371</v>
      </c>
      <c r="H239" s="51">
        <f t="shared" ref="H239:H248" si="10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5898681255</v>
      </c>
      <c r="I239" s="54" t="str">
        <f>_xlfn.CONCAT(CHAR(RANDBETWEEN(65,90)),CHAR(RANDBETWEEN(65,90)),RANDBETWEEN(100000,999999))</f>
        <v>GL887422</v>
      </c>
      <c r="J239" s="46" t="str">
        <f t="shared" si="98"/>
        <v>990</v>
      </c>
      <c r="K239" s="60" t="str">
        <f>_xlfn.CONCAT("Omni Channel-TKThe :",RANDBETWEEN(100000000000,999999999999),", tai ",INDEX(Sheet1!H1:H7,RANDBETWEEN(1,COUNTA(Sheet1!H1:H7)))," NGUYEN THI QUY chuyen tien")</f>
        <v>Omni Channel-TKThe :569199156545, tai TCB. NGUYEN THI QUY chuyen tien</v>
      </c>
    </row>
    <row r="240" ht="45" customHeight="1" spans="1:11" x14ac:dyDescent="0.25">
      <c r="A240" s="46">
        <v>211</v>
      </c>
      <c r="B240" s="47" t="s">
        <v>259</v>
      </c>
      <c r="C240" s="48" t="str">
        <f t="shared" si="93"/>
        <v>27/11/2023</v>
      </c>
      <c r="D240" s="46">
        <f t="shared" ref="D240:D249" si="101">RANDBETWEEN(1000,9999)</f>
        <v>6207</v>
      </c>
      <c r="E240" s="49">
        <f>ROUND(RANDBETWEEN(100000,12000000),-3)</f>
        <v>10756000</v>
      </c>
      <c r="F240" s="62"/>
      <c r="G240" s="49">
        <f t="shared" si="96"/>
        <v>82305371</v>
      </c>
      <c r="H240" s="51">
        <f t="shared" si="100"/>
        <v>699</v>
      </c>
      <c r="I240" s="54" t="str">
        <f>_xlfn.CONCAT(CHAR(RANDBETWEEN(65,90)),CHAR(RANDBETWEEN(65,90)),RANDBETWEEN(100000,999999))</f>
        <v>XC328823</v>
      </c>
      <c r="J240" s="46" t="str">
        <f t="shared" si="98"/>
        <v>990</v>
      </c>
      <c r="K240" s="60" t="str">
        <f>_xlfn.CONCAT(INDEX(Sheet1!F1:F4,RANDBETWEEN(1,COUNTA(Sheet1!F1:F4))),RANDBETWEEN(1000000000000,9999999999999)," tai ",INDEX(Sheet1!H1:H7,RANDBETWEEN(1,COUNTA(Sheet1!H1:H7))),"; ND NGUYEN THI QUY"," chuyen tien")</f>
        <v>IBVCB :2159858750350 tai Agribank.; ND NGUYEN THI QUY chuyen tien</v>
      </c>
    </row>
    <row r="241" ht="35" customHeight="1" spans="1:11" x14ac:dyDescent="0.25">
      <c r="A241" s="46">
        <v>212</v>
      </c>
      <c r="B241" s="47" t="s">
        <v>260</v>
      </c>
      <c r="C241" s="48" t="str">
        <f t="shared" si="93"/>
        <v>27/11/2023</v>
      </c>
      <c r="D241" s="46">
        <f t="shared" si="101"/>
        <v>9506</v>
      </c>
      <c r="E241" s="49"/>
      <c r="F241" s="62">
        <f t="shared" si="99"/>
        <v>230000</v>
      </c>
      <c r="G241" s="49">
        <f t="shared" si="96"/>
        <v>82535371</v>
      </c>
      <c r="H241" s="51">
        <f t="shared" si="100"/>
        <v>582</v>
      </c>
      <c r="I241" s="54" t="str">
        <f>_xlfn.CONCAT(CHAR(RANDBETWEEN(65,90)),CHAR(RANDBETWEEN(65,90)),RANDBETWEEN(100000,999999))</f>
        <v>IZ174760</v>
      </c>
      <c r="J241" s="46" t="str">
        <f t="shared" ref="J241:J250" si="102">CHOOSE(RANDBETWEEN(1,2),"990","512")</f>
        <v>990</v>
      </c>
      <c r="K241" s="60" t="str">
        <f>_xlfn.CONCAT(RANDBETWEEN(100000,999999),"-QR - ",INDEX(Sheet1!A1:A74,RANDBETWEEN(1,COUNTA(Sheet1!A1:A74)))," Chuyen tien")</f>
        <v>310161-QR - NGUYEN THI MY HIEN Chuyen tien</v>
      </c>
    </row>
    <row r="242" ht="45" customHeight="1" spans="1:11" x14ac:dyDescent="0.25">
      <c r="A242" s="46">
        <v>213</v>
      </c>
      <c r="B242" s="47" t="s">
        <v>261</v>
      </c>
      <c r="C242" s="48" t="str">
        <f t="shared" si="93"/>
        <v>28/11/2023</v>
      </c>
      <c r="D242" s="46">
        <f t="shared" si="101"/>
        <v>6189</v>
      </c>
      <c r="E242" s="49"/>
      <c r="F242" s="62">
        <f t="shared" ref="F242:F246" si="103">ROUND(RANDBETWEEN(100000,1200000),-3)</f>
        <v>142000</v>
      </c>
      <c r="G242" s="49">
        <f t="shared" si="96"/>
        <v>82677371</v>
      </c>
      <c r="H242" s="51">
        <f t="shared" si="100"/>
        <v>415</v>
      </c>
      <c r="I242" s="54" t="str">
        <f>_xlfn.CONCAT(RANDBETWEEN(1000,9999),CHAR(RANDBETWEEN(65,90)),CHAR(RANDBETWEEN(65,90)),CHAR(RANDBETWEEN(65,90)),CHAR(RANDBETWEEN(65,90)),CHAR(RANDBETWEEN(65,90)),CHAR(RANDBETWEEN(65,90)))</f>
        <v>1946FHLKSG</v>
      </c>
      <c r="J242" s="46" t="str">
        <f t="shared" si="102"/>
        <v>512</v>
      </c>
      <c r="K242" s="60" t="str">
        <f>_xlfn.CONCAT("REM               Tfr A/c: ",RANDBETWEEN(10000000000000,99999999999999)," ",INDEX(Sheet1!A1:A74,RANDBETWEEN(1,COUNTA(Sheet1!A1:A74)))," chuyen tien")</f>
        <v>REM               Tfr A/c: 18173234384942 NGUYEN DUC HAI chuyen tien</v>
      </c>
    </row>
    <row r="243" ht="45" customHeight="1" spans="1:11" x14ac:dyDescent="0.25">
      <c r="A243" s="46">
        <v>214</v>
      </c>
      <c r="B243" s="47" t="s">
        <v>262</v>
      </c>
      <c r="C243" s="48" t="str">
        <f t="shared" si="93"/>
        <v>28/11/2023</v>
      </c>
      <c r="D243" s="46">
        <f t="shared" si="101"/>
        <v>7405</v>
      </c>
      <c r="E243" s="49"/>
      <c r="F243" s="62">
        <f t="shared" si="103"/>
        <v>279000</v>
      </c>
      <c r="G243" s="49">
        <f t="shared" si="96"/>
        <v>82956371</v>
      </c>
      <c r="H243" s="51">
        <f t="shared" si="100"/>
        <v>130</v>
      </c>
      <c r="I243" s="54" t="str">
        <f>_xlfn.CONCAT(RANDBETWEEN(1000,9999),CHAR(RANDBETWEEN(65,90)),CHAR(RANDBETWEEN(65,90)),CHAR(RANDBETWEEN(65,90)),CHAR(RANDBETWEEN(65,90)),CHAR(RANDBETWEEN(65,90)),CHAR(RANDBETWEEN(65,90)))</f>
        <v>1941MAFFFL</v>
      </c>
      <c r="J243" s="46" t="str">
        <f t="shared" si="102"/>
        <v>990</v>
      </c>
      <c r="K243" s="60" t="str">
        <f>_xlfn.CONCAT("REM               Tfr A/c: ",RANDBETWEEN(10000000000000,99999999999999)," ",INDEX(Sheet1!A2:A75,RANDBETWEEN(1,COUNTA(Sheet1!A2:A75)))," chuyen tien")</f>
        <v>REM               Tfr A/c: 93287212933331 PHAN DAM CAO KHANH chuyen tien</v>
      </c>
    </row>
    <row r="244" ht="35" customHeight="1" spans="1:11" x14ac:dyDescent="0.25">
      <c r="A244" s="46">
        <v>215</v>
      </c>
      <c r="B244" s="47" t="s">
        <v>263</v>
      </c>
      <c r="C244" s="48" t="str">
        <f t="shared" si="93"/>
        <v>28/11/2023</v>
      </c>
      <c r="D244" s="46">
        <f t="shared" si="101"/>
        <v>8833</v>
      </c>
      <c r="E244" s="49"/>
      <c r="F244" s="62">
        <f t="shared" si="103"/>
        <v>109000</v>
      </c>
      <c r="G244" s="49">
        <f t="shared" si="96"/>
        <v>83065371</v>
      </c>
      <c r="H244" s="51">
        <f t="shared" si="100"/>
        <v>6287268233</v>
      </c>
      <c r="I244" s="54" t="str">
        <f>_xlfn.CONCAT(RANDBETWEEN(1000,9999),CHAR(RANDBETWEEN(65,90)),CHAR(RANDBETWEEN(65,90)),CHAR(RANDBETWEEN(65,90)),CHAR(RANDBETWEEN(65,90)),CHAR(RANDBETWEEN(65,90)),CHAR(RANDBETWEEN(65,90)))</f>
        <v>4471TXAXRD</v>
      </c>
      <c r="J244" s="46" t="str">
        <f t="shared" si="102"/>
        <v>512</v>
      </c>
      <c r="K244" s="60" t="str">
        <f>_xlfn.CONCAT(RANDBETWEEN(100000,999999),"-QR - ",INDEX(Sheet1!A1:A74,RANDBETWEEN(1,COUNTA(Sheet1!A1:A74)))," Chuyen tien")</f>
        <v>493250-QR - NGUYEN GIANG HUNG Chuyen tien</v>
      </c>
    </row>
    <row r="245" ht="45" customHeight="1" spans="1:11" x14ac:dyDescent="0.25">
      <c r="A245" s="46">
        <v>216</v>
      </c>
      <c r="B245" s="47" t="s">
        <v>264</v>
      </c>
      <c r="C245" s="48" t="str">
        <f t="shared" si="93"/>
        <v>28/11/2023</v>
      </c>
      <c r="D245" s="46">
        <f t="shared" si="101"/>
        <v>9556</v>
      </c>
      <c r="E245" s="49">
        <f>ROUND(RANDBETWEEN(100000,12000000),-3)</f>
        <v>9974000</v>
      </c>
      <c r="F245" s="62"/>
      <c r="G245" s="49">
        <f t="shared" si="96"/>
        <v>73091371</v>
      </c>
      <c r="H245" s="51">
        <f t="shared" si="100"/>
        <v>491</v>
      </c>
      <c r="I245" s="54" t="str">
        <f>_xlfn.CONCAT(RANDBETWEEN(1000,9999),CHAR(RANDBETWEEN(65,90)),CHAR(RANDBETWEEN(65,90)),CHAR(RANDBETWEEN(65,90)),CHAR(RANDBETWEEN(65,90)),CHAR(RANDBETWEEN(65,90)),CHAR(RANDBETWEEN(65,90)))</f>
        <v>2165DFTBNG</v>
      </c>
      <c r="J245" s="46" t="str">
        <f t="shared" si="102"/>
        <v>990</v>
      </c>
      <c r="K245" s="60" t="str">
        <f>_xlfn.CONCAT("Omni Channel-TKThe :",RANDBETWEEN(100000000000,999999999999),", tai ",INDEX(Sheet1!H1:H7,RANDBETWEEN(1,COUNTA(Sheet1!H1:H7)))," NGUYEN THI QUY chuyen tien")</f>
        <v>Omni Channel-TKThe :411050075983, tai VCB. NGUYEN THI QUY chuyen tien</v>
      </c>
    </row>
    <row r="246" ht="45" customHeight="1" spans="1:11" x14ac:dyDescent="0.25">
      <c r="A246" s="46">
        <v>217</v>
      </c>
      <c r="B246" s="47" t="s">
        <v>265</v>
      </c>
      <c r="C246" s="48" t="str">
        <f t="shared" si="93"/>
        <v>28/11/2023</v>
      </c>
      <c r="D246" s="46">
        <f t="shared" si="101"/>
        <v>3651</v>
      </c>
      <c r="E246" s="49"/>
      <c r="F246" s="62">
        <f t="shared" si="103"/>
        <v>982000</v>
      </c>
      <c r="G246" s="49">
        <f t="shared" si="96"/>
        <v>74073371</v>
      </c>
      <c r="H246" s="51">
        <f t="shared" si="100"/>
        <v>81595</v>
      </c>
      <c r="I246" s="54" t="str">
        <f>_xlfn.CONCAT(RANDBETWEEN(100,999),CHAR(RANDBETWEEN(65,90)),CHAR(RANDBETWEEN(65,90)),CHAR(RANDBETWEEN(65,90)),CHAR(RANDBETWEEN(65,90)),CHAR(RANDBETWEEN(65,90)),RANDBETWEEN(1,9))</f>
        <v>543TZRJH7</v>
      </c>
      <c r="J246" s="46" t="str">
        <f t="shared" si="102"/>
        <v>990</v>
      </c>
      <c r="K246" s="60" t="str">
        <f>_xlfn.CONCAT("REM               Tfr A/c: ",RANDBETWEEN(10000000000000,99999999999999)," ",INDEX(Sheet1!A1:A74,RANDBETWEEN(1,COUNTA(Sheet1!A1:A74)))," chuyen tien")</f>
        <v>REM               Tfr A/c: 30059878154673 VU DINH HIEP chuyen tien</v>
      </c>
    </row>
    <row r="247" ht="45" customHeight="1" spans="1:11" x14ac:dyDescent="0.25">
      <c r="A247" s="46">
        <v>218</v>
      </c>
      <c r="B247" s="47" t="s">
        <v>266</v>
      </c>
      <c r="C247" s="48" t="str">
        <f t="shared" si="93"/>
        <v>28/11/2023</v>
      </c>
      <c r="D247" s="46">
        <f t="shared" si="101"/>
        <v>2566</v>
      </c>
      <c r="E247" s="49"/>
      <c r="F247" s="62">
        <f t="shared" ref="F247:F252" si="104">ROUND(RANDBETWEEN(100000,1200000),-3)</f>
        <v>265000</v>
      </c>
      <c r="G247" s="49">
        <f t="shared" si="96"/>
        <v>74338371</v>
      </c>
      <c r="H247" s="51">
        <f t="shared" si="100"/>
        <v>3341453866</v>
      </c>
      <c r="I247" s="46">
        <f>RANDBETWEEN(100000000,999999999)</f>
        <v>450109953</v>
      </c>
      <c r="J247" s="46" t="str">
        <f t="shared" si="102"/>
        <v>990</v>
      </c>
      <c r="K247" s="60" t="str">
        <f>_xlfn.CONCAT("REM               Tfr A/c: ",RANDBETWEEN(10000000000000,99999999999999)," ",INDEX(Sheet1!A2:A75,RANDBETWEEN(1,COUNTA(Sheet1!A2:A75)))," chuyen tien")</f>
        <v>REM               Tfr A/c: 86202024510175 NGUYEN DUC DIEN chuyen tien</v>
      </c>
    </row>
    <row r="248" ht="45" customHeight="1" spans="1:11" x14ac:dyDescent="0.25">
      <c r="A248" s="46">
        <v>219</v>
      </c>
      <c r="B248" s="47" t="s">
        <v>267</v>
      </c>
      <c r="C248" s="48" t="str">
        <f t="shared" si="93"/>
        <v>28/11/2023</v>
      </c>
      <c r="D248" s="46">
        <f t="shared" si="101"/>
        <v>9797</v>
      </c>
      <c r="E248" s="49"/>
      <c r="F248" s="62">
        <f t="shared" si="104"/>
        <v>149000</v>
      </c>
      <c r="G248" s="49">
        <f t="shared" si="96"/>
        <v>74487371</v>
      </c>
      <c r="H248" s="51">
        <f t="shared" si="100"/>
        <v>887</v>
      </c>
      <c r="I248" s="46">
        <f>RANDBETWEEN(100000000,999999999)</f>
        <v>935286839</v>
      </c>
      <c r="J248" s="46" t="str">
        <f t="shared" si="102"/>
        <v>990</v>
      </c>
      <c r="K248" s="60" t="str">
        <f>_xlfn.CONCAT("REM               Tfr A/c: ",RANDBETWEEN(10000000000000,99999999999999)," ",INDEX(Sheet1!A3:A76,RANDBETWEEN(1,COUNTA(Sheet1!A3:A76)))," chuyen tien")</f>
        <v>REM               Tfr A/c: 80613278538171 TRAN VAN HIEU chuyen tien</v>
      </c>
    </row>
    <row r="249" ht="45" customHeight="1" spans="1:11" x14ac:dyDescent="0.25">
      <c r="A249" s="46">
        <v>220</v>
      </c>
      <c r="B249" s="47" t="s">
        <v>268</v>
      </c>
      <c r="C249" s="48" t="str">
        <f t="shared" si="93"/>
        <v>28/11/2023</v>
      </c>
      <c r="D249" s="46">
        <f t="shared" si="101"/>
        <v>2174</v>
      </c>
      <c r="E249" s="49"/>
      <c r="F249" s="62">
        <f t="shared" si="104"/>
        <v>885000</v>
      </c>
      <c r="G249" s="49">
        <f t="shared" si="96"/>
        <v>75372371</v>
      </c>
      <c r="H249" s="51">
        <f t="shared" ref="H249:H258" si="10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186</v>
      </c>
      <c r="I249" s="46">
        <f>RANDBETWEEN(100000000,999999999)</f>
        <v>829104919</v>
      </c>
      <c r="J249" s="46" t="str">
        <f t="shared" si="102"/>
        <v>990</v>
      </c>
      <c r="K249" s="60" t="str">
        <f>_xlfn.CONCAT("REM               Tfr A/c: ",RANDBETWEEN(10000000000000,99999999999999)," ",INDEX(Sheet1!A4:A77,RANDBETWEEN(1,COUNTA(Sheet1!A4:A77)))," chuyen tien")</f>
        <v>REM               Tfr A/c: 97910740767101 DUONG HUNG ANH chuyen tien</v>
      </c>
    </row>
    <row r="250" ht="45" customHeight="1" spans="1:11" x14ac:dyDescent="0.25">
      <c r="A250" s="46">
        <v>221</v>
      </c>
      <c r="B250" s="47" t="s">
        <v>269</v>
      </c>
      <c r="C250" s="48" t="str">
        <f t="shared" si="93"/>
        <v>29/11/2023</v>
      </c>
      <c r="D250" s="46">
        <f t="shared" ref="D250:D259" si="106">RANDBETWEEN(1000,9999)</f>
        <v>3569</v>
      </c>
      <c r="E250" s="49"/>
      <c r="F250" s="62">
        <f t="shared" si="104"/>
        <v>1099000</v>
      </c>
      <c r="G250" s="49">
        <f t="shared" si="96"/>
        <v>76471371</v>
      </c>
      <c r="H250" s="51">
        <f t="shared" si="105"/>
        <v>806</v>
      </c>
      <c r="I250" s="54" t="str">
        <f>_xlfn.CONCAT(CHAR(RANDBETWEEN(65,90)),CHAR(RANDBETWEEN(65,90)),RANDBETWEEN(100000,999999))</f>
        <v>XK980698</v>
      </c>
      <c r="J250" s="46" t="str">
        <f t="shared" si="102"/>
        <v>990</v>
      </c>
      <c r="K250" s="60" t="str">
        <f>_xlfn.CONCAT("REM               Tfr A/c: ",RANDBETWEEN(10000000000000,99999999999999)," ",INDEX(Sheet1!A5:A78,RANDBETWEEN(1,COUNTA(Sheet1!A5:A78)))," chuyen tien")</f>
        <v>REM               Tfr A/c: 88679822491726 NGUYEN ANH TUAN chuyen tien</v>
      </c>
    </row>
    <row r="251" ht="35" customHeight="1" spans="1:11" x14ac:dyDescent="0.25">
      <c r="A251" s="46">
        <v>222</v>
      </c>
      <c r="B251" s="47" t="s">
        <v>270</v>
      </c>
      <c r="C251" s="48" t="str">
        <f t="shared" si="93"/>
        <v>29/11/2023</v>
      </c>
      <c r="D251" s="46">
        <f t="shared" si="106"/>
        <v>5088</v>
      </c>
      <c r="E251" s="49"/>
      <c r="F251" s="62">
        <f t="shared" si="104"/>
        <v>804000</v>
      </c>
      <c r="G251" s="49">
        <f t="shared" si="96"/>
        <v>77275371</v>
      </c>
      <c r="H251" s="51">
        <f t="shared" si="105"/>
        <v>4050666599</v>
      </c>
      <c r="I251" s="54" t="str">
        <f t="shared" ref="I251:I255" si="107">_xlfn.CONCAT(RANDBETWEEN(1000,9999),CHAR(RANDBETWEEN(65,90)),CHAR(RANDBETWEEN(65,90)),CHAR(RANDBETWEEN(65,90)),CHAR(RANDBETWEEN(65,90)),CHAR(RANDBETWEEN(65,90)),CHAR(RANDBETWEEN(65,90)))</f>
        <v>3353VGYZQN</v>
      </c>
      <c r="J251" s="46" t="str">
        <f t="shared" ref="J251:J260" si="108">CHOOSE(RANDBETWEEN(1,2),"990","512")</f>
        <v>990</v>
      </c>
      <c r="K251" s="60" t="str">
        <f>_xlfn.CONCAT(RANDBETWEEN(100000,999999),"-QR - ",INDEX(Sheet1!A1:A74,RANDBETWEEN(1,COUNTA(Sheet1!A1:A74)))," Chuyen tien")</f>
        <v>443806-QR - CAO THANH LUONG Chuyen tien</v>
      </c>
    </row>
    <row r="252" ht="35" customHeight="1" spans="1:11" x14ac:dyDescent="0.25">
      <c r="A252" s="46">
        <v>223</v>
      </c>
      <c r="B252" s="47" t="s">
        <v>271</v>
      </c>
      <c r="C252" s="48" t="str">
        <f t="shared" si="93"/>
        <v>29/11/2023</v>
      </c>
      <c r="D252" s="46">
        <f t="shared" si="106"/>
        <v>1630</v>
      </c>
      <c r="E252" s="49"/>
      <c r="F252" s="62">
        <f t="shared" si="104"/>
        <v>174000</v>
      </c>
      <c r="G252" s="49">
        <f t="shared" si="96"/>
        <v>77449371</v>
      </c>
      <c r="H252" s="51">
        <f t="shared" si="105"/>
        <v>26253</v>
      </c>
      <c r="I252" s="54" t="str">
        <f t="shared" si="107"/>
        <v>4344VDGPYX</v>
      </c>
      <c r="J252" s="46" t="str">
        <f t="shared" si="108"/>
        <v>990</v>
      </c>
      <c r="K252" s="60" t="str">
        <f>_xlfn.CONCAT(RANDBETWEEN(100000,999999),"-QR - ",INDEX(Sheet1!A2:A75,RANDBETWEEN(1,COUNTA(Sheet1!A2:A75)))," Chuyen tien")</f>
        <v>594863-QR - DINH VAN HIEP Chuyen tien</v>
      </c>
    </row>
    <row r="253" ht="45" customHeight="1" spans="1:11" x14ac:dyDescent="0.25">
      <c r="A253" s="46">
        <v>224</v>
      </c>
      <c r="B253" s="47" t="s">
        <v>272</v>
      </c>
      <c r="C253" s="48" t="str">
        <f t="shared" si="93"/>
        <v>29/11/2023</v>
      </c>
      <c r="D253" s="46">
        <f t="shared" si="106"/>
        <v>4202</v>
      </c>
      <c r="E253" s="49">
        <f>ROUND(RANDBETWEEN(100000,12000000),-3)</f>
        <v>11013000</v>
      </c>
      <c r="F253" s="62"/>
      <c r="G253" s="49">
        <f t="shared" si="96"/>
        <v>66436371</v>
      </c>
      <c r="H253" s="51">
        <f t="shared" si="105"/>
        <v>2672212094</v>
      </c>
      <c r="I253" s="54" t="str">
        <f t="shared" si="107"/>
        <v>8894ETSQFD</v>
      </c>
      <c r="J253" s="46" t="str">
        <f t="shared" si="108"/>
        <v>512</v>
      </c>
      <c r="K253" s="60" t="str">
        <f>_xlfn.CONCAT(INDEX(Sheet1!F1:F4,RANDBETWEEN(1,COUNTA(Sheet1!F1:F4))),RANDBETWEEN(1000000000000,9999999999999)," tai ",INDEX(Sheet1!H1:H7,RANDBETWEEN(1,COUNTA(Sheet1!H1:H7))),"; ND NGUYEN THI QUY"," chuyen tien")</f>
        <v>TKThe :1685778787010 tai Vietcombank.; ND NGUYEN THI QUY chuyen tien</v>
      </c>
    </row>
    <row r="254" ht="45" customHeight="1" spans="1:11" x14ac:dyDescent="0.25">
      <c r="A254" s="46">
        <v>225</v>
      </c>
      <c r="B254" s="47" t="s">
        <v>273</v>
      </c>
      <c r="C254" s="48" t="str">
        <f t="shared" si="93"/>
        <v>30/11/2023</v>
      </c>
      <c r="D254" s="46">
        <f t="shared" si="106"/>
        <v>7068</v>
      </c>
      <c r="E254" s="49"/>
      <c r="F254" s="62">
        <f>ROUND(RANDBETWEEN(100000,1200000),-3)</f>
        <v>1044000</v>
      </c>
      <c r="G254" s="49">
        <f t="shared" si="96"/>
        <v>67480371</v>
      </c>
      <c r="H254" s="51">
        <f t="shared" si="105"/>
        <v>484</v>
      </c>
      <c r="I254" s="54" t="str">
        <f t="shared" si="107"/>
        <v>1023QTMKLL</v>
      </c>
      <c r="J254" s="46" t="str">
        <f t="shared" si="108"/>
        <v>512</v>
      </c>
      <c r="K254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:8687662305845 tai MB.; DAO DUC HUNG chuyen khoan</v>
      </c>
    </row>
    <row r="255" ht="45" customHeight="1" spans="1:11" x14ac:dyDescent="0.25">
      <c r="A255" s="46">
        <v>226</v>
      </c>
      <c r="B255" s="47" t="s">
        <v>274</v>
      </c>
      <c r="C255" s="48" t="str">
        <f t="shared" si="93"/>
        <v>30/11/2023</v>
      </c>
      <c r="D255" s="46">
        <f t="shared" si="106"/>
        <v>3190</v>
      </c>
      <c r="E255" s="49"/>
      <c r="F255" s="62">
        <f>ROUND(RANDBETWEEN(100000,1200000),-3)</f>
        <v>421000</v>
      </c>
      <c r="G255" s="49">
        <f t="shared" si="96"/>
        <v>67901371</v>
      </c>
      <c r="H255" s="51">
        <f t="shared" si="105"/>
        <v>5164991188</v>
      </c>
      <c r="I255" s="56" t="str">
        <f t="shared" si="107"/>
        <v>2924GWBXXL</v>
      </c>
      <c r="J255" s="46" t="str">
        <f t="shared" si="108"/>
        <v>512</v>
      </c>
      <c r="K255" s="60" t="str">
        <f>_xlfn.CONCAT("REM               Tfr A/c: ",RANDBETWEEN(10000000000000,99999999999999)," ",INDEX(Sheet1!A1:A74,RANDBETWEEN(1,COUNTA(Sheet1!A1:A74)))," chuyen tien")</f>
        <v>REM               Tfr A/c: 51974960514087 MAI VAN THANG chuyen tien</v>
      </c>
    </row>
    <row r="256" ht="45" customHeight="1" spans="1:11" x14ac:dyDescent="0.25">
      <c r="A256" s="46">
        <v>227</v>
      </c>
      <c r="B256" s="47" t="s">
        <v>275</v>
      </c>
      <c r="C256" s="48" t="str">
        <f t="shared" si="93"/>
        <v>30/11/2023</v>
      </c>
      <c r="D256" s="46">
        <f t="shared" si="106"/>
        <v>6786</v>
      </c>
      <c r="E256" s="49"/>
      <c r="F256" s="62">
        <f>ROUND(RANDBETWEEN(100000,1200000),-3)</f>
        <v>468000</v>
      </c>
      <c r="G256" s="49">
        <f t="shared" si="96"/>
        <v>68369371</v>
      </c>
      <c r="H256" s="51">
        <f t="shared" si="105"/>
        <v>43629</v>
      </c>
      <c r="I256" s="54" t="str">
        <f>_xlfn.CONCAT(CHAR(RANDBETWEEN(65,90)),CHAR(RANDBETWEEN(65,90)),RANDBETWEEN(100000,999999))</f>
        <v>LN234051</v>
      </c>
      <c r="J256" s="46" t="str">
        <f t="shared" si="108"/>
        <v>990</v>
      </c>
      <c r="K256" s="60" t="str">
        <f>_xlfn.CONCAT("REM               Tfr A/c: ",RANDBETWEEN(10000000000000,99999999999999)," ",INDEX(Sheet1!A2:A75,RANDBETWEEN(1,COUNTA(Sheet1!A2:A75)))," chuyen tien")</f>
        <v>REM               Tfr A/c: 71975942398497 BUI MINH DUC chuyen tien</v>
      </c>
    </row>
    <row r="257" ht="35" customHeight="1" spans="1:11" s="1" customFormat="1" x14ac:dyDescent="0.25">
      <c r="A257" s="46">
        <v>228</v>
      </c>
      <c r="B257" s="47" t="s">
        <v>276</v>
      </c>
      <c r="C257" s="48" t="str">
        <f t="shared" si="93"/>
        <v>30/11/2023</v>
      </c>
      <c r="D257" s="46">
        <f t="shared" si="106"/>
        <v>9727</v>
      </c>
      <c r="E257" s="49"/>
      <c r="F257" s="62">
        <v>19500</v>
      </c>
      <c r="G257" s="49">
        <f t="shared" si="96"/>
        <v>68388871</v>
      </c>
      <c r="H257" s="51">
        <f t="shared" si="105"/>
        <v>878</v>
      </c>
      <c r="I257" s="54" t="str">
        <f>_xlfn.CONCAT(CHAR(RANDBETWEEN(65,90)),CHAR(RANDBETWEEN(65,90)),RANDBETWEEN(100000,999999))</f>
        <v>DT790582</v>
      </c>
      <c r="J257" s="46" t="str">
        <f t="shared" si="108"/>
        <v>990</v>
      </c>
      <c r="K257" s="60" t="s">
        <v>277</v>
      </c>
    </row>
    <row r="258" ht="61" customHeight="1" spans="1:11" x14ac:dyDescent="0.25">
      <c r="A258" s="57" t="s">
        <v>278</v>
      </c>
      <c r="B258" s="57"/>
      <c r="C258" s="57"/>
      <c r="D258" s="57"/>
      <c r="E258" s="57"/>
      <c r="F258" s="57"/>
      <c r="G258" s="57"/>
      <c r="H258" s="57"/>
      <c r="I258" s="58" t="s">
        <v>279</v>
      </c>
      <c r="J258" s="58"/>
      <c r="K258" s="58"/>
    </row>
    <row r="259" ht="45" customHeight="1" spans="1:11" s="1" customFormat="1" x14ac:dyDescent="0.25">
      <c r="A259" s="46">
        <v>229</v>
      </c>
      <c r="B259" s="47" t="s">
        <v>280</v>
      </c>
      <c r="C259" s="48" t="str">
        <f t="shared" ref="C259:C287" si="109">LEFT(B259,FIND(" ",B259)-1)</f>
        <v>30/11/2023</v>
      </c>
      <c r="D259" s="46">
        <f>RANDBETWEEN(1000,9999)</f>
        <v>5746</v>
      </c>
      <c r="E259" s="49">
        <f>ROUND(RANDBETWEEN(100000,12000000),-3)</f>
        <v>6201000</v>
      </c>
      <c r="F259" s="62"/>
      <c r="G259" s="49">
        <f>G257-E259+F259</f>
        <v>62187871</v>
      </c>
      <c r="H259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4903223073</v>
      </c>
      <c r="I259" s="54" t="str">
        <f>_xlfn.CONCAT(RANDBETWEEN(1000,9999),CHAR(RANDBETWEEN(65,90)),CHAR(RANDBETWEEN(65,90)),CHAR(RANDBETWEEN(65,90)),CHAR(RANDBETWEEN(65,90)),CHAR(RANDBETWEEN(65,90)),CHAR(RANDBETWEEN(65,90)))</f>
        <v>7577IKFRPY</v>
      </c>
      <c r="J259" s="46" t="str">
        <f>CHOOSE(RANDBETWEEN(1,2),"990","512")</f>
        <v>990</v>
      </c>
      <c r="K259" s="60" t="str">
        <f>_xlfn.CONCAT(INDEX(Sheet1!F1:F4,RANDBETWEEN(1,COUNTA(Sheet1!F1:F4))),RANDBETWEEN(1000000000000,9999999999999)," tai ",INDEX(Sheet1!H1:H7,RANDBETWEEN(1,COUNTA(Sheet1!H1:H7))),"; ND NGUYEN THI QUY"," chuyen tien")</f>
        <v>IBVCB :7932741605465 tai TCB.; ND NGUYEN THI QUY chuyen tien</v>
      </c>
    </row>
    <row r="260" ht="77" customHeight="1" spans="1:11" s="4" customFormat="1" x14ac:dyDescent="0.25">
      <c r="A260" s="69">
        <v>230</v>
      </c>
      <c r="B260" s="70" t="s">
        <v>281</v>
      </c>
      <c r="C260" s="71" t="str">
        <f t="shared" si="109"/>
        <v>30/11/2023</v>
      </c>
      <c r="D260" s="69">
        <f>RANDBETWEEN(1000,9999)</f>
        <v>3473</v>
      </c>
      <c r="E260" s="62"/>
      <c r="F260" s="62">
        <v>32715250</v>
      </c>
      <c r="G260" s="62">
        <f t="shared" ref="G260:G287" si="110">G259-E260+F260</f>
        <v>94903121</v>
      </c>
      <c r="H260" s="72">
        <f t="shared" ref="H260:H269" si="11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826</v>
      </c>
      <c r="I260" s="73" t="str">
        <f>_xlfn.CONCAT(RANDBETWEEN(1000,9999),CHAR(RANDBETWEEN(65,90)),CHAR(RANDBETWEEN(65,90)),CHAR(RANDBETWEEN(65,90)),CHAR(RANDBETWEEN(65,90)),CHAR(RANDBETWEEN(65,90)),CHAR(RANDBETWEEN(65,90)))</f>
        <v>2600MMCJQY</v>
      </c>
      <c r="J260" s="69" t="str">
        <f>CHOOSE(RANDBETWEEN(1,2),"990","512")</f>
        <v>990</v>
      </c>
      <c r="K260" s="60" t="str">
        <f>_xlfn.CONCAT("REM ",RANDBETWEEN(1000,9999),CHAR(RANDBETWEEN(65,90)),CHAR(RANDBETWEEN(65,90)),RANDBETWEEN(100000000000000,999999999999999)," B/O CONGTYCPGACHNGOIVAXAYLAPDIENCHAU thanh toan luong T11/2023")</f>
        <v>REM 4718BG416187365289197 B/O CONGTYCPGACHNGOIVAXAYLAPDIENCHAU thanh toan luong T11/2023</v>
      </c>
    </row>
    <row r="261" ht="43" customHeight="1" spans="1:11" x14ac:dyDescent="0.25">
      <c r="A261" s="46">
        <v>231</v>
      </c>
      <c r="B261" s="47" t="s">
        <v>282</v>
      </c>
      <c r="C261" s="48" t="str">
        <f t="shared" si="109"/>
        <v>01/12/2023</v>
      </c>
      <c r="D261" s="46">
        <f t="shared" ref="D261:D270" si="112">RANDBETWEEN(1000,9999)</f>
        <v>8384</v>
      </c>
      <c r="E261" s="49"/>
      <c r="F261" s="62">
        <f>ROUND(RANDBETWEEN(100000,1200000),-3)</f>
        <v>848000</v>
      </c>
      <c r="G261" s="49">
        <f t="shared" si="110"/>
        <v>95751121</v>
      </c>
      <c r="H261" s="51">
        <f t="shared" si="111"/>
        <v>8385913393</v>
      </c>
      <c r="I261" s="54" t="str">
        <f>_xlfn.CONCAT(RANDBETWEEN(1000,9999),CHAR(RANDBETWEEN(65,90)),CHAR(RANDBETWEEN(65,90)),CHAR(RANDBETWEEN(65,90)),CHAR(RANDBETWEEN(65,90)),CHAR(RANDBETWEEN(65,90)),CHAR(RANDBETWEEN(65,90)))</f>
        <v>8701OYWBAJ</v>
      </c>
      <c r="J261" s="46" t="str">
        <f>CHOOSE(RANDBETWEEN(1,2),"990","512")</f>
        <v>990</v>
      </c>
      <c r="K261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:1816833179728 tai VCB.; NGUYEN THI MY HIEN chuyen khoan</v>
      </c>
    </row>
    <row r="262" ht="45" customHeight="1" spans="1:11" x14ac:dyDescent="0.25">
      <c r="A262" s="46">
        <v>232</v>
      </c>
      <c r="B262" s="47" t="s">
        <v>283</v>
      </c>
      <c r="C262" s="48" t="str">
        <f t="shared" si="109"/>
        <v>02/12/2023</v>
      </c>
      <c r="D262" s="46">
        <f t="shared" si="112"/>
        <v>8728</v>
      </c>
      <c r="E262" s="49"/>
      <c r="F262" s="62">
        <f t="shared" ref="F262:F267" si="113">ROUND(RANDBETWEEN(100000,1200000),-3)</f>
        <v>345000</v>
      </c>
      <c r="G262" s="49">
        <f t="shared" si="110"/>
        <v>96096121</v>
      </c>
      <c r="H262" s="51">
        <f t="shared" si="111"/>
        <v>268</v>
      </c>
      <c r="I262" s="54" t="str">
        <f>_xlfn.CONCAT(RANDBETWEEN(1000,9999),CHAR(RANDBETWEEN(65,90)),CHAR(RANDBETWEEN(65,90)),CHAR(RANDBETWEEN(65,90)),CHAR(RANDBETWEEN(65,90)),CHAR(RANDBETWEEN(65,90)),CHAR(RANDBETWEEN(65,90)))</f>
        <v>1977CLDHNN</v>
      </c>
      <c r="J262" s="46" t="str">
        <f t="shared" ref="J262:J271" si="114">CHOOSE(RANDBETWEEN(1,2),"990","512")</f>
        <v>990</v>
      </c>
      <c r="K262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:4764642753125 tai VPBank.; NGUYEN THANH HUYEN chuyen khoan</v>
      </c>
    </row>
    <row r="263" ht="42" customHeight="1" spans="1:11" x14ac:dyDescent="0.25">
      <c r="A263" s="46">
        <v>233</v>
      </c>
      <c r="B263" s="47" t="s">
        <v>284</v>
      </c>
      <c r="C263" s="48" t="str">
        <f t="shared" si="109"/>
        <v>02/12/2023</v>
      </c>
      <c r="D263" s="46">
        <f t="shared" si="112"/>
        <v>7638</v>
      </c>
      <c r="E263" s="49"/>
      <c r="F263" s="62">
        <f t="shared" si="113"/>
        <v>879000</v>
      </c>
      <c r="G263" s="49">
        <f t="shared" si="110"/>
        <v>96975121</v>
      </c>
      <c r="H263" s="51">
        <f t="shared" si="111"/>
        <v>4606916139</v>
      </c>
      <c r="I263" s="54" t="str">
        <f>_xlfn.CONCAT(RANDBETWEEN(1000,9999),CHAR(RANDBETWEEN(65,90)),CHAR(RANDBETWEEN(65,90)),CHAR(RANDBETWEEN(65,90)),CHAR(RANDBETWEEN(65,90)),CHAR(RANDBETWEEN(65,90)),CHAR(RANDBETWEEN(65,90)))</f>
        <v>6768ZZWQYE</v>
      </c>
      <c r="J263" s="46" t="str">
        <f t="shared" si="114"/>
        <v>512</v>
      </c>
      <c r="K263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:7943275699468 tai Sacombank.; DINH VAN KIEN chuyen khoan</v>
      </c>
    </row>
    <row r="264" ht="43" customHeight="1" spans="1:11" x14ac:dyDescent="0.25">
      <c r="A264" s="46">
        <v>234</v>
      </c>
      <c r="B264" s="47" t="s">
        <v>285</v>
      </c>
      <c r="C264" s="48" t="str">
        <f t="shared" si="109"/>
        <v>02/12/2023</v>
      </c>
      <c r="D264" s="46">
        <f t="shared" si="112"/>
        <v>2054</v>
      </c>
      <c r="E264" s="49"/>
      <c r="F264" s="62">
        <f t="shared" si="113"/>
        <v>487000</v>
      </c>
      <c r="G264" s="49">
        <f t="shared" si="110"/>
        <v>97462121</v>
      </c>
      <c r="H264" s="51">
        <f t="shared" si="111"/>
        <v>7855</v>
      </c>
      <c r="I264" s="54" t="str">
        <f>_xlfn.CONCAT(CHAR(RANDBETWEEN(65,90)),CHAR(RANDBETWEEN(65,90)),RANDBETWEEN(100000,999999))</f>
        <v>BL293829</v>
      </c>
      <c r="J264" s="46" t="str">
        <f t="shared" si="114"/>
        <v>512</v>
      </c>
      <c r="K264" s="60" t="str">
        <f>_xlfn.CONCAT("REM               Tfr A/c: ",RANDBETWEEN(10000000000000,99999999999999)," ",INDEX(Sheet1!A1:A74,RANDBETWEEN(1,COUNTA(Sheet1!A1:A74)))," chuyen tien")</f>
        <v>REM               Tfr A/c: 51715433820943 NGUYEN TUAN TUNG chuyen tien</v>
      </c>
    </row>
    <row r="265" ht="42" customHeight="1" spans="1:11" x14ac:dyDescent="0.25">
      <c r="A265" s="46">
        <v>235</v>
      </c>
      <c r="B265" s="47" t="s">
        <v>286</v>
      </c>
      <c r="C265" s="48" t="str">
        <f t="shared" si="109"/>
        <v>02/12/2023</v>
      </c>
      <c r="D265" s="46">
        <f t="shared" si="112"/>
        <v>5146</v>
      </c>
      <c r="E265" s="49"/>
      <c r="F265" s="62">
        <f t="shared" si="113"/>
        <v>803000</v>
      </c>
      <c r="G265" s="49">
        <f t="shared" si="110"/>
        <v>98265121</v>
      </c>
      <c r="H265" s="51">
        <f t="shared" si="111"/>
        <v>8323848778</v>
      </c>
      <c r="I265" s="54" t="str">
        <f>_xlfn.CONCAT(CHAR(RANDBETWEEN(65,90)),CHAR(RANDBETWEEN(65,90)),RANDBETWEEN(100000,999999))</f>
        <v>YM134741</v>
      </c>
      <c r="J265" s="46" t="str">
        <f t="shared" si="114"/>
        <v>512</v>
      </c>
      <c r="K265" s="60" t="str">
        <f>_xlfn.CONCAT("REM               Tfr A/c: ",RANDBETWEEN(10000000000000,99999999999999)," ",INDEX(Sheet1!A2:A75,RANDBETWEEN(1,COUNTA(Sheet1!A2:A75)))," chuyen tien")</f>
        <v>REM               Tfr A/c: 62442557558261 NGUYEN THANH HUYEN chuyen tien</v>
      </c>
    </row>
    <row r="266" ht="43" customHeight="1" spans="1:11" x14ac:dyDescent="0.25">
      <c r="A266" s="46">
        <v>236</v>
      </c>
      <c r="B266" s="47" t="s">
        <v>287</v>
      </c>
      <c r="C266" s="48" t="str">
        <f t="shared" si="109"/>
        <v>02/12/2023</v>
      </c>
      <c r="D266" s="46">
        <f t="shared" si="112"/>
        <v>1945</v>
      </c>
      <c r="E266" s="49">
        <f>ROUND(RANDBETWEEN(100000,12000000),-3)</f>
        <v>4230000</v>
      </c>
      <c r="F266" s="62"/>
      <c r="G266" s="49">
        <f t="shared" si="110"/>
        <v>94035121</v>
      </c>
      <c r="H266" s="51">
        <f t="shared" si="111"/>
        <v>47812</v>
      </c>
      <c r="I266" s="54" t="str">
        <f>_xlfn.CONCAT(CHAR(RANDBETWEEN(65,90)),CHAR(RANDBETWEEN(65,90)),RANDBETWEEN(100000,999999))</f>
        <v>KO737152</v>
      </c>
      <c r="J266" s="46" t="str">
        <f t="shared" si="114"/>
        <v>990</v>
      </c>
      <c r="K266" s="60" t="str">
        <f>_xlfn.CONCAT(INDEX(Sheet1!F1:F4,RANDBETWEEN(1,COUNTA(Sheet1!F1:F4))),RANDBETWEEN(1000000000000,9999999999999)," tai ",INDEX(Sheet1!H1:H7,RANDBETWEEN(1,COUNTA(Sheet1!H1:H7))),"; ND NGUYEN THI QUY"," chuyen tien")</f>
        <v>MBVCB :6388435629953 tai VPBank.; ND NGUYEN THI QUY chuyen tien</v>
      </c>
    </row>
    <row r="267" ht="42" customHeight="1" spans="1:11" x14ac:dyDescent="0.25">
      <c r="A267" s="46">
        <v>237</v>
      </c>
      <c r="B267" s="47" t="s">
        <v>288</v>
      </c>
      <c r="C267" s="48" t="str">
        <f t="shared" si="109"/>
        <v>02/12/2023</v>
      </c>
      <c r="D267" s="46">
        <f t="shared" si="112"/>
        <v>3736</v>
      </c>
      <c r="E267" s="49"/>
      <c r="F267" s="62">
        <f t="shared" si="113"/>
        <v>162000</v>
      </c>
      <c r="G267" s="49">
        <f t="shared" si="110"/>
        <v>94197121</v>
      </c>
      <c r="H267" s="51">
        <f t="shared" si="111"/>
        <v>7198</v>
      </c>
      <c r="I267" s="54" t="str">
        <f>_xlfn.CONCAT(CHAR(RANDBETWEEN(65,90)),CHAR(RANDBETWEEN(65,90)),RANDBETWEEN(100000,999999))</f>
        <v>XE597301</v>
      </c>
      <c r="J267" s="46" t="str">
        <f t="shared" si="114"/>
        <v>990</v>
      </c>
      <c r="K267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MB-TKThe :7229138251195 tai MB.; NGUYEN QUOC HUNG chuyen khoan</v>
      </c>
    </row>
    <row r="268" ht="43" customHeight="1" spans="1:11" x14ac:dyDescent="0.25">
      <c r="A268" s="46">
        <v>238</v>
      </c>
      <c r="B268" s="47" t="s">
        <v>289</v>
      </c>
      <c r="C268" s="48" t="str">
        <f t="shared" si="109"/>
        <v>03/12/2023</v>
      </c>
      <c r="D268" s="46">
        <f t="shared" si="112"/>
        <v>6735</v>
      </c>
      <c r="E268" s="49"/>
      <c r="F268" s="62">
        <f t="shared" ref="F268:F278" si="115">ROUND(RANDBETWEEN(100000,1200000),-3)</f>
        <v>1005000</v>
      </c>
      <c r="G268" s="49">
        <f t="shared" si="110"/>
        <v>95202121</v>
      </c>
      <c r="H268" s="51">
        <f t="shared" si="111"/>
        <v>6556105612</v>
      </c>
      <c r="I268" s="46">
        <f>RANDBETWEEN(100000000,999999999)</f>
        <v>582377488</v>
      </c>
      <c r="J268" s="46" t="str">
        <f t="shared" si="114"/>
        <v>990</v>
      </c>
      <c r="K268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:3389756655931 tai VCB.; NGUYEN DUC HAI chuyen khoan</v>
      </c>
    </row>
    <row r="269" ht="41" customHeight="1" spans="1:11" x14ac:dyDescent="0.25">
      <c r="A269" s="46">
        <v>239</v>
      </c>
      <c r="B269" s="47" t="s">
        <v>290</v>
      </c>
      <c r="C269" s="48" t="str">
        <f t="shared" si="109"/>
        <v>04/12/2023</v>
      </c>
      <c r="D269" s="46">
        <f t="shared" si="112"/>
        <v>3758</v>
      </c>
      <c r="E269" s="49"/>
      <c r="F269" s="62">
        <f t="shared" si="115"/>
        <v>424000</v>
      </c>
      <c r="G269" s="49">
        <f t="shared" si="110"/>
        <v>95626121</v>
      </c>
      <c r="H269" s="51">
        <f t="shared" si="111"/>
        <v>1339147467</v>
      </c>
      <c r="I269" s="46">
        <f>RANDBETWEEN(100000000,999999999)</f>
        <v>564462692</v>
      </c>
      <c r="J269" s="46" t="str">
        <f t="shared" si="114"/>
        <v>512</v>
      </c>
      <c r="K269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:9957663033404 tai VPBank.; NGUYEN QUANG SANG chuyen khoan</v>
      </c>
    </row>
    <row r="270" ht="31" customHeight="1" spans="1:11" x14ac:dyDescent="0.25">
      <c r="A270" s="46">
        <v>240</v>
      </c>
      <c r="B270" s="47" t="s">
        <v>291</v>
      </c>
      <c r="C270" s="48" t="str">
        <f t="shared" si="109"/>
        <v>04/12/2023</v>
      </c>
      <c r="D270" s="46">
        <f t="shared" si="112"/>
        <v>1961</v>
      </c>
      <c r="E270" s="49"/>
      <c r="F270" s="62">
        <f t="shared" si="115"/>
        <v>636000</v>
      </c>
      <c r="G270" s="49">
        <f t="shared" si="110"/>
        <v>96262121</v>
      </c>
      <c r="H270" s="51">
        <f t="shared" ref="H270:H279" si="11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704</v>
      </c>
      <c r="I270" s="56" t="str">
        <f>_xlfn.CONCAT(RANDBETWEEN(1000,9999),CHAR(RANDBETWEEN(65,90)),CHAR(RANDBETWEEN(65,90)),CHAR(RANDBETWEEN(65,90)),CHAR(RANDBETWEEN(65,90)),CHAR(RANDBETWEEN(65,90)),CHAR(RANDBETWEEN(65,90)))</f>
        <v>4588QCLCVW</v>
      </c>
      <c r="J270" s="46" t="str">
        <f t="shared" si="114"/>
        <v>990</v>
      </c>
      <c r="K270" s="60" t="str">
        <f>_xlfn.CONCAT(RANDBETWEEN(100000,999999),"-QR - ",INDEX(Sheet1!A1:A74,RANDBETWEEN(1,COUNTA(Sheet1!A1:A74)))," Chuyen tien")</f>
        <v>370203-QR - NINH VAN HIEP Chuyen tien</v>
      </c>
    </row>
    <row r="271" ht="42" customHeight="1" spans="1:11" x14ac:dyDescent="0.25">
      <c r="A271" s="46">
        <v>241</v>
      </c>
      <c r="B271" s="47" t="s">
        <v>292</v>
      </c>
      <c r="C271" s="48" t="str">
        <f t="shared" si="109"/>
        <v>04/12/2023</v>
      </c>
      <c r="D271" s="46">
        <f t="shared" ref="D271:D280" si="117">RANDBETWEEN(1000,9999)</f>
        <v>3412</v>
      </c>
      <c r="E271" s="49"/>
      <c r="F271" s="62">
        <f t="shared" si="115"/>
        <v>860000</v>
      </c>
      <c r="G271" s="49">
        <f t="shared" si="110"/>
        <v>97122121</v>
      </c>
      <c r="H271" s="51">
        <f t="shared" si="116"/>
        <v>578</v>
      </c>
      <c r="I271" s="56" t="str">
        <f>_xlfn.CONCAT(RANDBETWEEN(1000,9999),CHAR(RANDBETWEEN(65,90)),CHAR(RANDBETWEEN(65,90)),CHAR(RANDBETWEEN(65,90)),CHAR(RANDBETWEEN(65,90)),CHAR(RANDBETWEEN(65,90)),CHAR(RANDBETWEEN(65,90)))</f>
        <v>1422HMJZNB</v>
      </c>
      <c r="J271" s="46" t="str">
        <f t="shared" si="114"/>
        <v>990</v>
      </c>
      <c r="K271" s="60" t="str">
        <f>_xlfn.CONCAT("REM               Tfr A/c: ",RANDBETWEEN(10000000000000,99999999999999)," ",INDEX(Sheet1!A1:A74,RANDBETWEEN(1,COUNTA(Sheet1!A1:A74)))," chuyen tien")</f>
        <v>REM               Tfr A/c: 33996305288758 NINH VAN HIEP chuyen tien</v>
      </c>
    </row>
    <row r="272" ht="42" customHeight="1" spans="1:11" x14ac:dyDescent="0.25">
      <c r="A272" s="46">
        <v>242</v>
      </c>
      <c r="B272" s="47" t="s">
        <v>293</v>
      </c>
      <c r="C272" s="48" t="str">
        <f t="shared" si="109"/>
        <v>04/12/2023</v>
      </c>
      <c r="D272" s="46">
        <f t="shared" si="117"/>
        <v>9814</v>
      </c>
      <c r="E272" s="49"/>
      <c r="F272" s="62">
        <f t="shared" si="115"/>
        <v>462000</v>
      </c>
      <c r="G272" s="49">
        <f t="shared" si="110"/>
        <v>97584121</v>
      </c>
      <c r="H272" s="51">
        <f t="shared" si="116"/>
        <v>165</v>
      </c>
      <c r="I272" s="54" t="str">
        <f>_xlfn.CONCAT(CHAR(RANDBETWEEN(65,90)),CHAR(RANDBETWEEN(65,90)),RANDBETWEEN(100000,999999))</f>
        <v>HU583821</v>
      </c>
      <c r="J272" s="46" t="str">
        <f t="shared" ref="J272:J281" si="118">CHOOSE(RANDBETWEEN(1,2),"990","512")</f>
        <v>512</v>
      </c>
      <c r="K272" s="60" t="str">
        <f>_xlfn.CONCAT("REM               Tfr A/c: ",RANDBETWEEN(10000000000000,99999999999999)," ",INDEX(Sheet1!A2:A75,RANDBETWEEN(1,COUNTA(Sheet1!A2:A75)))," chuyen tien")</f>
        <v>REM               Tfr A/c: 34260049838791 NGUYEN TRONG LINH chuyen tien</v>
      </c>
    </row>
    <row r="273" ht="42" customHeight="1" spans="1:11" x14ac:dyDescent="0.25">
      <c r="A273" s="46">
        <v>243</v>
      </c>
      <c r="B273" s="47" t="s">
        <v>294</v>
      </c>
      <c r="C273" s="48" t="str">
        <f t="shared" si="109"/>
        <v>05/12/2023</v>
      </c>
      <c r="D273" s="46">
        <f t="shared" si="117"/>
        <v>1220</v>
      </c>
      <c r="E273" s="49"/>
      <c r="F273" s="62">
        <f t="shared" si="115"/>
        <v>1110000</v>
      </c>
      <c r="G273" s="49">
        <f t="shared" si="110"/>
        <v>98694121</v>
      </c>
      <c r="H273" s="51">
        <f t="shared" si="116"/>
        <v>509</v>
      </c>
      <c r="I273" s="54" t="str">
        <f>_xlfn.CONCAT(CHAR(RANDBETWEEN(65,90)),CHAR(RANDBETWEEN(65,90)),RANDBETWEEN(100000,999999))</f>
        <v>VZ272711</v>
      </c>
      <c r="J273" s="46" t="str">
        <f t="shared" si="118"/>
        <v>990</v>
      </c>
      <c r="K273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MBVCB :3285715904840 tai VPBank.; MAI VAN THANG chuyen khoan</v>
      </c>
    </row>
    <row r="274" ht="42" customHeight="1" spans="1:11" x14ac:dyDescent="0.25">
      <c r="A274" s="46">
        <v>244</v>
      </c>
      <c r="B274" s="47" t="s">
        <v>295</v>
      </c>
      <c r="C274" s="48" t="str">
        <f t="shared" si="109"/>
        <v>06/12/2023</v>
      </c>
      <c r="D274" s="46">
        <f t="shared" si="117"/>
        <v>8039</v>
      </c>
      <c r="E274" s="49"/>
      <c r="F274" s="62">
        <f t="shared" si="115"/>
        <v>852000</v>
      </c>
      <c r="G274" s="49">
        <f t="shared" si="110"/>
        <v>99546121</v>
      </c>
      <c r="H274" s="51">
        <f t="shared" si="116"/>
        <v>7824383983</v>
      </c>
      <c r="I274" s="54" t="str">
        <f>_xlfn.CONCAT(CHAR(RANDBETWEEN(65,90)),CHAR(RANDBETWEEN(65,90)),RANDBETWEEN(100000,999999))</f>
        <v>LF330225</v>
      </c>
      <c r="J274" s="46" t="str">
        <f t="shared" si="118"/>
        <v>990</v>
      </c>
      <c r="K274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:7705464825911 tai Vietcombank.; NGUYEN VAN THANG chuyen khoan</v>
      </c>
    </row>
    <row r="275" ht="45" customHeight="1" spans="1:11" x14ac:dyDescent="0.25">
      <c r="A275" s="46">
        <v>245</v>
      </c>
      <c r="B275" s="47" t="s">
        <v>296</v>
      </c>
      <c r="C275" s="48" t="str">
        <f t="shared" si="109"/>
        <v>06/12/2023</v>
      </c>
      <c r="D275" s="46">
        <f t="shared" si="117"/>
        <v>2825</v>
      </c>
      <c r="E275" s="49"/>
      <c r="F275" s="62">
        <f t="shared" si="115"/>
        <v>813000</v>
      </c>
      <c r="G275" s="49">
        <f t="shared" si="110"/>
        <v>100359121</v>
      </c>
      <c r="H275" s="51">
        <f t="shared" si="116"/>
        <v>381</v>
      </c>
      <c r="I275" s="54" t="str">
        <f>_xlfn.CONCAT(RANDBETWEEN(100,999),CHAR(RANDBETWEEN(65,90)),CHAR(RANDBETWEEN(65,90)),CHAR(RANDBETWEEN(65,90)),CHAR(RANDBETWEEN(65,90)),CHAR(RANDBETWEEN(65,90)),RANDBETWEEN(1,9))</f>
        <v>562FZSAQ7</v>
      </c>
      <c r="J275" s="46" t="str">
        <f t="shared" si="118"/>
        <v>512</v>
      </c>
      <c r="K275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:9929922625237 tai Vietcombank.; NGUYEN GIA KIEN chuyen khoan</v>
      </c>
    </row>
    <row r="276" ht="45" customHeight="1" spans="1:11" x14ac:dyDescent="0.25">
      <c r="A276" s="46">
        <v>246</v>
      </c>
      <c r="B276" s="47" t="s">
        <v>297</v>
      </c>
      <c r="C276" s="48" t="str">
        <f t="shared" si="109"/>
        <v>08/12/2023</v>
      </c>
      <c r="D276" s="46">
        <f t="shared" si="117"/>
        <v>5302</v>
      </c>
      <c r="E276" s="49"/>
      <c r="F276" s="62">
        <f t="shared" si="115"/>
        <v>494000</v>
      </c>
      <c r="G276" s="49">
        <f t="shared" si="110"/>
        <v>100853121</v>
      </c>
      <c r="H276" s="51">
        <f t="shared" si="116"/>
        <v>518</v>
      </c>
      <c r="I276" s="54" t="str">
        <f>_xlfn.CONCAT(RANDBETWEEN(100,999),CHAR(RANDBETWEEN(65,90)),CHAR(RANDBETWEEN(65,90)),CHAR(RANDBETWEEN(65,90)),CHAR(RANDBETWEEN(65,90)),CHAR(RANDBETWEEN(65,90)),RANDBETWEEN(1,9))</f>
        <v>276CMFZZ5</v>
      </c>
      <c r="J276" s="46" t="str">
        <f t="shared" si="118"/>
        <v>512</v>
      </c>
      <c r="K276" s="60" t="str">
        <f>_xlfn.CONCAT(INDEX(Sheet1!F4:F7,RANDBETWEEN(1,COUNTA(Sheet1!F4:F7))),RANDBETWEEN(1000000000000,9999999999999)," tai ",INDEX(Sheet1!H4:H10,RANDBETWEEN(1,COUNTA(Sheet1!H4:H10))),"; ",INDEX(Sheet1!A4:A77,RANDBETWEEN(1,COUNTA(Sheet1!A4:A77)))," chuyen khoan")</f>
        <v>MB-TKThe :8312096141579 tai VCB.; TRAN XUAN HOA chuyen khoan</v>
      </c>
    </row>
    <row r="277" ht="45" customHeight="1" spans="1:11" x14ac:dyDescent="0.25">
      <c r="A277" s="46">
        <v>247</v>
      </c>
      <c r="B277" s="47" t="s">
        <v>298</v>
      </c>
      <c r="C277" s="48" t="str">
        <f t="shared" si="109"/>
        <v>08/12/2023</v>
      </c>
      <c r="D277" s="46">
        <f t="shared" si="117"/>
        <v>9650</v>
      </c>
      <c r="E277" s="49"/>
      <c r="F277" s="62">
        <f t="shared" si="115"/>
        <v>210000</v>
      </c>
      <c r="G277" s="49">
        <f t="shared" si="110"/>
        <v>101063121</v>
      </c>
      <c r="H277" s="51">
        <f t="shared" si="116"/>
        <v>440</v>
      </c>
      <c r="I277" s="54" t="str">
        <f>_xlfn.CONCAT(RANDBETWEEN(100,999),CHAR(RANDBETWEEN(65,90)),CHAR(RANDBETWEEN(65,90)),CHAR(RANDBETWEEN(65,90)),CHAR(RANDBETWEEN(65,90)),CHAR(RANDBETWEEN(65,90)),RANDBETWEEN(1,9))</f>
        <v>698OKKFH8</v>
      </c>
      <c r="J277" s="46" t="str">
        <f t="shared" si="118"/>
        <v>990</v>
      </c>
      <c r="K277" s="60" t="str">
        <f>_xlfn.CONCAT("REM               Tfr A/c: ",RANDBETWEEN(10000000000000,99999999999999)," ",INDEX(Sheet1!A1:A74,RANDBETWEEN(1,COUNTA(Sheet1!A1:A74)))," chuyen tien")</f>
        <v>REM               Tfr A/c: 62097465531188 NGUYEN TRONG THANH chuyen tien</v>
      </c>
    </row>
    <row r="278" ht="35" customHeight="1" spans="1:11" x14ac:dyDescent="0.25">
      <c r="A278" s="46">
        <v>248</v>
      </c>
      <c r="B278" s="47" t="s">
        <v>299</v>
      </c>
      <c r="C278" s="48" t="str">
        <f t="shared" si="109"/>
        <v>08/12/2023</v>
      </c>
      <c r="D278" s="46">
        <f t="shared" si="117"/>
        <v>2414</v>
      </c>
      <c r="E278" s="49"/>
      <c r="F278" s="62">
        <f t="shared" si="115"/>
        <v>920000</v>
      </c>
      <c r="G278" s="49">
        <f t="shared" si="110"/>
        <v>101983121</v>
      </c>
      <c r="H278" s="51">
        <f t="shared" si="116"/>
        <v>4359878069</v>
      </c>
      <c r="I278" s="46">
        <f>RANDBETWEEN(100000000,999999999)</f>
        <v>926991528</v>
      </c>
      <c r="J278" s="46" t="str">
        <f t="shared" si="118"/>
        <v>512</v>
      </c>
      <c r="K278" s="60" t="str">
        <f>_xlfn.CONCAT(RANDBETWEEN(100000,999999),"-QR - ",INDEX(Sheet1!A1:A74,RANDBETWEEN(1,COUNTA(Sheet1!A1:A74)))," Chuyen tien")</f>
        <v>307831-QR - LE VU TUAN KIET Chuyen tien</v>
      </c>
    </row>
    <row r="279" ht="43" customHeight="1" spans="1:11" x14ac:dyDescent="0.25">
      <c r="A279" s="46">
        <v>249</v>
      </c>
      <c r="B279" s="47" t="s">
        <v>300</v>
      </c>
      <c r="C279" s="48" t="str">
        <f t="shared" si="109"/>
        <v>09/12/2023</v>
      </c>
      <c r="D279" s="46">
        <f t="shared" si="117"/>
        <v>5162</v>
      </c>
      <c r="E279" s="49">
        <f>ROUND(RANDBETWEEN(100000,12000000),-3)</f>
        <v>2514000</v>
      </c>
      <c r="F279" s="62"/>
      <c r="G279" s="49">
        <f t="shared" si="110"/>
        <v>99469121</v>
      </c>
      <c r="H279" s="51">
        <f t="shared" si="116"/>
        <v>836</v>
      </c>
      <c r="I279" s="56" t="str">
        <f>_xlfn.CONCAT(RANDBETWEEN(1000,9999),CHAR(RANDBETWEEN(65,90)),CHAR(RANDBETWEEN(65,90)),CHAR(RANDBETWEEN(65,90)),CHAR(RANDBETWEEN(65,90)),CHAR(RANDBETWEEN(65,90)),CHAR(RANDBETWEEN(65,90)))</f>
        <v>9877ALXLXW</v>
      </c>
      <c r="J279" s="46" t="str">
        <f t="shared" si="118"/>
        <v>512</v>
      </c>
      <c r="K279" s="60" t="str">
        <f>_xlfn.CONCAT("Omni Channel-TKThe :",RANDBETWEEN(100000000000,999999999999),", tai ",INDEX(Sheet1!H1:H7,RANDBETWEEN(1,COUNTA(Sheet1!H1:H7)))," NGUYEN THI QUY chuyen tien")</f>
        <v>Omni Channel-TKThe :352048865522, tai Agribank. NGUYEN THI QUY chuyen tien</v>
      </c>
    </row>
    <row r="280" ht="43" customHeight="1" spans="1:11" x14ac:dyDescent="0.25">
      <c r="A280" s="46">
        <v>250</v>
      </c>
      <c r="B280" s="47" t="s">
        <v>301</v>
      </c>
      <c r="C280" s="48" t="str">
        <f t="shared" si="109"/>
        <v>09/12/2023</v>
      </c>
      <c r="D280" s="46">
        <f t="shared" si="117"/>
        <v>7411</v>
      </c>
      <c r="E280" s="49">
        <f>ROUND(RANDBETWEEN(100000,12000000),-3)</f>
        <v>9682000</v>
      </c>
      <c r="F280" s="62"/>
      <c r="G280" s="49">
        <f t="shared" si="110"/>
        <v>89787121</v>
      </c>
      <c r="H280" s="51">
        <f t="shared" ref="H280:H289" si="11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8697</v>
      </c>
      <c r="I280" s="56" t="str">
        <f>_xlfn.CONCAT(RANDBETWEEN(1000,9999),CHAR(RANDBETWEEN(65,90)),CHAR(RANDBETWEEN(65,90)),CHAR(RANDBETWEEN(65,90)),CHAR(RANDBETWEEN(65,90)),CHAR(RANDBETWEEN(65,90)),CHAR(RANDBETWEEN(65,90)))</f>
        <v>9469PICXBZ</v>
      </c>
      <c r="J280" s="46" t="str">
        <f t="shared" si="118"/>
        <v>512</v>
      </c>
      <c r="K280" s="60" t="str">
        <f>_xlfn.CONCAT(INDEX(Sheet1!F1:F4,RANDBETWEEN(1,COUNTA(Sheet1!F1:F4))),RANDBETWEEN(1000000000000,9999999999999)," tai ",INDEX(Sheet1!H1:H7,RANDBETWEEN(1,COUNTA(Sheet1!H1:H7))),"; ND NGUYEN THI QUY"," chuyen tien")</f>
        <v>IBVCB :6847512206718 tai MB.; ND NGUYEN THI QUY chuyen tien</v>
      </c>
    </row>
    <row r="281" ht="45" customHeight="1" spans="1:11" x14ac:dyDescent="0.25">
      <c r="A281" s="46">
        <v>251</v>
      </c>
      <c r="B281" s="47" t="s">
        <v>302</v>
      </c>
      <c r="C281" s="48" t="str">
        <f t="shared" si="109"/>
        <v>11/12/2023</v>
      </c>
      <c r="D281" s="46">
        <f t="shared" ref="D281:D290" si="120">RANDBETWEEN(1000,9999)</f>
        <v>9579</v>
      </c>
      <c r="E281" s="49"/>
      <c r="F281" s="62">
        <f>ROUND(RANDBETWEEN(100000,1200000),-3)</f>
        <v>214000</v>
      </c>
      <c r="G281" s="49">
        <f t="shared" si="110"/>
        <v>90001121</v>
      </c>
      <c r="H281" s="51">
        <f t="shared" si="119"/>
        <v>1708539401</v>
      </c>
      <c r="I281" s="56" t="str">
        <f>_xlfn.CONCAT(RANDBETWEEN(1000,9999),CHAR(RANDBETWEEN(65,90)),CHAR(RANDBETWEEN(65,90)),CHAR(RANDBETWEEN(65,90)),CHAR(RANDBETWEEN(65,90)),CHAR(RANDBETWEEN(65,90)),CHAR(RANDBETWEEN(65,90)))</f>
        <v>7871FLSMFV</v>
      </c>
      <c r="J281" s="46" t="str">
        <f t="shared" si="118"/>
        <v>990</v>
      </c>
      <c r="K281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TKThe :6632245823849 tai Vietcombank.; NGUYEN BA QUAN chuyen khoan</v>
      </c>
    </row>
    <row r="282" ht="44" customHeight="1" spans="1:11" x14ac:dyDescent="0.25">
      <c r="A282" s="46">
        <v>252</v>
      </c>
      <c r="B282" s="47" t="s">
        <v>303</v>
      </c>
      <c r="C282" s="48" t="str">
        <f t="shared" si="109"/>
        <v>11/12/2023</v>
      </c>
      <c r="D282" s="46">
        <f t="shared" si="120"/>
        <v>6112</v>
      </c>
      <c r="E282" s="49"/>
      <c r="F282" s="62">
        <f t="shared" ref="F282:F287" si="121">ROUND(RANDBETWEEN(100000,1200000),-3)</f>
        <v>463000</v>
      </c>
      <c r="G282" s="49">
        <f t="shared" si="110"/>
        <v>90464121</v>
      </c>
      <c r="H282" s="51">
        <f t="shared" si="119"/>
        <v>8872038374</v>
      </c>
      <c r="I282" s="54" t="str">
        <f>_xlfn.CONCAT(CHAR(RANDBETWEEN(65,90)),CHAR(RANDBETWEEN(65,90)),RANDBETWEEN(100000,999999))</f>
        <v>UD571960</v>
      </c>
      <c r="J282" s="46" t="str">
        <f t="shared" ref="J282:J291" si="122">CHOOSE(RANDBETWEEN(1,2),"990","512")</f>
        <v>512</v>
      </c>
      <c r="K282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:8880183859739 tai VCB.; PHAM KIM LINH chuyen khoan</v>
      </c>
    </row>
    <row r="283" ht="45" customHeight="1" spans="1:11" x14ac:dyDescent="0.25">
      <c r="A283" s="46">
        <v>253</v>
      </c>
      <c r="B283" s="47" t="s">
        <v>304</v>
      </c>
      <c r="C283" s="48" t="str">
        <f t="shared" si="109"/>
        <v>12/12/2023</v>
      </c>
      <c r="D283" s="46">
        <f t="shared" si="120"/>
        <v>5537</v>
      </c>
      <c r="E283" s="49"/>
      <c r="F283" s="62">
        <f t="shared" si="121"/>
        <v>1111000</v>
      </c>
      <c r="G283" s="49">
        <f t="shared" si="110"/>
        <v>91575121</v>
      </c>
      <c r="H283" s="51">
        <f t="shared" si="119"/>
        <v>34149</v>
      </c>
      <c r="I283" s="54" t="str">
        <f>_xlfn.CONCAT(CHAR(RANDBETWEEN(65,90)),CHAR(RANDBETWEEN(65,90)),RANDBETWEEN(100000,999999))</f>
        <v>OR664154</v>
      </c>
      <c r="J283" s="46" t="str">
        <f t="shared" si="122"/>
        <v>990</v>
      </c>
      <c r="K283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:5232062550102 tai Vietcombank.; NGUYEN TRONG THANH chuyen khoan</v>
      </c>
    </row>
    <row r="284" ht="42" customHeight="1" spans="1:11" x14ac:dyDescent="0.25">
      <c r="A284" s="46">
        <v>254</v>
      </c>
      <c r="B284" s="47" t="s">
        <v>305</v>
      </c>
      <c r="C284" s="48" t="str">
        <f t="shared" si="109"/>
        <v>12/12/2023</v>
      </c>
      <c r="D284" s="46">
        <f t="shared" si="120"/>
        <v>2317</v>
      </c>
      <c r="E284" s="49"/>
      <c r="F284" s="62">
        <f t="shared" si="121"/>
        <v>462000</v>
      </c>
      <c r="G284" s="49">
        <f t="shared" si="110"/>
        <v>92037121</v>
      </c>
      <c r="H284" s="51">
        <f t="shared" si="119"/>
        <v>60027</v>
      </c>
      <c r="I284" s="54" t="str">
        <f>_xlfn.CONCAT(CHAR(RANDBETWEEN(65,90)),CHAR(RANDBETWEEN(65,90)),RANDBETWEEN(100000,999999))</f>
        <v>LV857509</v>
      </c>
      <c r="J284" s="46" t="str">
        <f t="shared" si="122"/>
        <v>512</v>
      </c>
      <c r="K284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:5427727481414 tai Sacombank.; NGUYEN NGOC TIEN chuyen khoan</v>
      </c>
    </row>
    <row r="285" ht="43" customHeight="1" spans="1:11" x14ac:dyDescent="0.25">
      <c r="A285" s="46">
        <v>255</v>
      </c>
      <c r="B285" s="47" t="s">
        <v>306</v>
      </c>
      <c r="C285" s="48" t="str">
        <f t="shared" si="109"/>
        <v>12/12/2023</v>
      </c>
      <c r="D285" s="46">
        <f t="shared" si="120"/>
        <v>7064</v>
      </c>
      <c r="E285" s="49"/>
      <c r="F285" s="62">
        <f t="shared" si="121"/>
        <v>922000</v>
      </c>
      <c r="G285" s="49">
        <f t="shared" si="110"/>
        <v>92959121</v>
      </c>
      <c r="H285" s="51">
        <f t="shared" si="119"/>
        <v>389</v>
      </c>
      <c r="I285" s="54" t="str">
        <f>_xlfn.CONCAT(RANDBETWEEN(100,999),CHAR(RANDBETWEEN(65,90)),CHAR(RANDBETWEEN(65,90)),CHAR(RANDBETWEEN(65,90)),CHAR(RANDBETWEEN(65,90)),CHAR(RANDBETWEEN(65,90)),RANDBETWEEN(1,9))</f>
        <v>326ZVWNH5</v>
      </c>
      <c r="J285" s="46" t="str">
        <f t="shared" si="122"/>
        <v>512</v>
      </c>
      <c r="K285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:8824241585563 tai VCB.; TRAN LE HOANG DUY chuyen khoan</v>
      </c>
    </row>
    <row r="286" ht="35" customHeight="1" spans="1:11" x14ac:dyDescent="0.25">
      <c r="A286" s="46">
        <v>256</v>
      </c>
      <c r="B286" s="47" t="s">
        <v>307</v>
      </c>
      <c r="C286" s="48" t="str">
        <f t="shared" si="109"/>
        <v>12/12/2023</v>
      </c>
      <c r="D286" s="46">
        <f t="shared" si="120"/>
        <v>9921</v>
      </c>
      <c r="E286" s="49"/>
      <c r="F286" s="62">
        <f t="shared" si="121"/>
        <v>638000</v>
      </c>
      <c r="G286" s="49">
        <f t="shared" si="110"/>
        <v>93597121</v>
      </c>
      <c r="H286" s="51">
        <f t="shared" si="119"/>
        <v>557</v>
      </c>
      <c r="I286" s="54" t="str">
        <f>_xlfn.CONCAT(RANDBETWEEN(100,999),CHAR(RANDBETWEEN(65,90)),CHAR(RANDBETWEEN(65,90)),CHAR(RANDBETWEEN(65,90)),CHAR(RANDBETWEEN(65,90)),CHAR(RANDBETWEEN(65,90)),RANDBETWEEN(1,9))</f>
        <v>694GZIJP3</v>
      </c>
      <c r="J286" s="46" t="str">
        <f t="shared" si="122"/>
        <v>512</v>
      </c>
      <c r="K286" s="60" t="str">
        <f>_xlfn.CONCAT(RANDBETWEEN(100000,999999),"-QR - ",INDEX(Sheet1!A1:A74,RANDBETWEEN(1,COUNTA(Sheet1!A1:A74)))," Chuyen tien")</f>
        <v>347587-QR - NGUYEN VIET HOANG Chuyen tien</v>
      </c>
    </row>
    <row r="287" ht="35" customHeight="1" spans="1:11" x14ac:dyDescent="0.25">
      <c r="A287" s="46">
        <v>257</v>
      </c>
      <c r="B287" s="47" t="s">
        <v>308</v>
      </c>
      <c r="C287" s="48" t="str">
        <f t="shared" si="109"/>
        <v>13/12/2023</v>
      </c>
      <c r="D287" s="46">
        <f t="shared" si="120"/>
        <v>4273</v>
      </c>
      <c r="E287" s="49"/>
      <c r="F287" s="62">
        <f t="shared" si="121"/>
        <v>832000</v>
      </c>
      <c r="G287" s="49">
        <f t="shared" si="110"/>
        <v>94429121</v>
      </c>
      <c r="H287" s="51">
        <f t="shared" si="119"/>
        <v>837</v>
      </c>
      <c r="I287" s="46">
        <f>RANDBETWEEN(100000000,999999999)</f>
        <v>119310288</v>
      </c>
      <c r="J287" s="46" t="str">
        <f t="shared" si="122"/>
        <v>512</v>
      </c>
      <c r="K287" s="60" t="str">
        <f>_xlfn.CONCAT(RANDBETWEEN(100000,999999),"-QR - ",INDEX(Sheet1!A2:A75,RANDBETWEEN(1,COUNTA(Sheet1!A2:A75)))," Chuyen tien")</f>
        <v>881916-QR - NGUYEN XUAN NGOC Chuyen tien</v>
      </c>
    </row>
    <row r="288" ht="61" customHeight="1" spans="1:11" x14ac:dyDescent="0.25">
      <c r="A288" s="57" t="s">
        <v>145</v>
      </c>
      <c r="B288" s="57"/>
      <c r="C288" s="57"/>
      <c r="D288" s="57"/>
      <c r="E288" s="57"/>
      <c r="F288" s="57"/>
      <c r="G288" s="57"/>
      <c r="H288" s="57"/>
      <c r="I288" s="58" t="s">
        <v>309</v>
      </c>
      <c r="J288" s="58"/>
      <c r="K288" s="58"/>
    </row>
    <row r="289" ht="45" customHeight="1" spans="1:11" x14ac:dyDescent="0.25">
      <c r="A289" s="46">
        <v>258</v>
      </c>
      <c r="B289" s="47" t="s">
        <v>310</v>
      </c>
      <c r="C289" s="48" t="str">
        <f>LEFT(B289,FIND(" ",B289)-1)</f>
        <v>13/12/2023</v>
      </c>
      <c r="D289" s="46">
        <f>RANDBETWEEN(1000,9999)</f>
        <v>9062</v>
      </c>
      <c r="E289" s="49">
        <f>ROUND(RANDBETWEEN(100000,12000000),-3)</f>
        <v>566000</v>
      </c>
      <c r="F289" s="62"/>
      <c r="G289" s="49">
        <f>G287-E289+F289</f>
        <v>93863121</v>
      </c>
      <c r="H289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6476255706</v>
      </c>
      <c r="I289" s="46">
        <f>RANDBETWEEN(100000000,999999999)</f>
        <v>683490846</v>
      </c>
      <c r="J289" s="46" t="str">
        <f>CHOOSE(RANDBETWEEN(1,2),"990","512")</f>
        <v>512</v>
      </c>
      <c r="K289" s="60" t="str">
        <f>_xlfn.CONCAT(INDEX(Sheet1!F1:F4,RANDBETWEEN(1,COUNTA(Sheet1!F1:F4))),RANDBETWEEN(1000000000000,9999999999999)," tai ",INDEX(Sheet1!H1:H7,RANDBETWEEN(1,COUNTA(Sheet1!H1:H7))),"; ND NGUYEN THI QUY"," chuyen tien")</f>
        <v>MBVCB :3766703080886 tai Vietcombank.; ND NGUYEN THI QUY chuyen tien</v>
      </c>
    </row>
    <row r="290" ht="45" customHeight="1" spans="1:11" x14ac:dyDescent="0.25">
      <c r="A290" s="46">
        <v>259</v>
      </c>
      <c r="B290" s="47" t="s">
        <v>311</v>
      </c>
      <c r="C290" s="48" t="str">
        <f t="shared" ref="C290:C339" si="123">LEFT(B290,FIND(" ",B290)-1)</f>
        <v>13/12/2023</v>
      </c>
      <c r="D290" s="46">
        <f>RANDBETWEEN(1000,9999)</f>
        <v>3317</v>
      </c>
      <c r="E290" s="49"/>
      <c r="F290" s="62">
        <f>ROUND(RANDBETWEEN(100000,1200000),-3)</f>
        <v>189000</v>
      </c>
      <c r="G290" s="49">
        <f t="shared" ref="G290:G339" si="124">G289-E290+F290</f>
        <v>94052121</v>
      </c>
      <c r="H290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3005160480</v>
      </c>
      <c r="I290" s="56" t="str">
        <f>_xlfn.CONCAT(RANDBETWEEN(1000,9999),CHAR(RANDBETWEEN(65,90)),CHAR(RANDBETWEEN(65,90)),CHAR(RANDBETWEEN(65,90)),CHAR(RANDBETWEEN(65,90)),CHAR(RANDBETWEEN(65,90)),CHAR(RANDBETWEEN(65,90)))</f>
        <v>9911MIABHL</v>
      </c>
      <c r="J290" s="46" t="str">
        <f>CHOOSE(RANDBETWEEN(1,2),"990","512")</f>
        <v>990</v>
      </c>
      <c r="K290" s="60" t="str">
        <f>_xlfn.CONCAT("REM               Tfr A/c: ",RANDBETWEEN(10000000000000,99999999999999)," ",INDEX(Sheet1!A1:A74,RANDBETWEEN(1,COUNTA(Sheet1!A1:A74)))," chuyen tien")</f>
        <v>REM               Tfr A/c: 53377898865790 DINH VAN KIEN chuyen tien</v>
      </c>
    </row>
    <row r="291" ht="45" customHeight="1" spans="1:11" x14ac:dyDescent="0.25">
      <c r="A291" s="46">
        <v>260</v>
      </c>
      <c r="B291" s="47" t="s">
        <v>312</v>
      </c>
      <c r="C291" s="48" t="str">
        <f t="shared" si="123"/>
        <v>14/12/2023</v>
      </c>
      <c r="D291" s="46">
        <f>RANDBETWEEN(1000,9999)</f>
        <v>9227</v>
      </c>
      <c r="E291" s="49"/>
      <c r="F291" s="62">
        <f>ROUND(RANDBETWEEN(100000,1200000),-3)</f>
        <v>1042000</v>
      </c>
      <c r="G291" s="49">
        <f t="shared" si="124"/>
        <v>95094121</v>
      </c>
      <c r="H291" s="51">
        <f t="shared" ref="H291:H300" si="125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8830255269</v>
      </c>
      <c r="I291" s="56" t="str">
        <f>_xlfn.CONCAT(RANDBETWEEN(1000,9999),CHAR(RANDBETWEEN(65,90)),CHAR(RANDBETWEEN(65,90)),CHAR(RANDBETWEEN(65,90)),CHAR(RANDBETWEEN(65,90)),CHAR(RANDBETWEEN(65,90)),CHAR(RANDBETWEEN(65,90)))</f>
        <v>1988JCTBIX</v>
      </c>
      <c r="J291" s="46" t="str">
        <f>CHOOSE(RANDBETWEEN(1,2),"990","512")</f>
        <v>512</v>
      </c>
      <c r="K291" s="60" t="str">
        <f>_xlfn.CONCAT("REM               Tfr A/c: ",RANDBETWEEN(10000000000000,99999999999999)," ",INDEX(Sheet1!A2:A75,RANDBETWEEN(1,COUNTA(Sheet1!A2:A75)))," chuyen tien")</f>
        <v>REM               Tfr A/c: 42121543858648 NGUYEN QUANG SANG chuyen tien</v>
      </c>
    </row>
    <row r="292" ht="57" customHeight="1" spans="1:11" x14ac:dyDescent="0.25">
      <c r="A292" s="46">
        <v>261</v>
      </c>
      <c r="B292" s="47" t="s">
        <v>313</v>
      </c>
      <c r="C292" s="48" t="str">
        <f t="shared" si="123"/>
        <v>14/12/2023</v>
      </c>
      <c r="D292" s="46">
        <f t="shared" ref="D292:D301" si="126">RANDBETWEEN(1000,9999)</f>
        <v>9161</v>
      </c>
      <c r="E292" s="49">
        <f>ROUND(RANDBETWEEN(100000,12000000),-3)</f>
        <v>4879000</v>
      </c>
      <c r="F292" s="62"/>
      <c r="G292" s="49">
        <f t="shared" si="124"/>
        <v>90215121</v>
      </c>
      <c r="H292" s="51">
        <f t="shared" si="125"/>
        <v>383</v>
      </c>
      <c r="I292" s="56" t="str">
        <f>_xlfn.CONCAT(RANDBETWEEN(1000,9999),CHAR(RANDBETWEEN(65,90)),CHAR(RANDBETWEEN(65,90)),CHAR(RANDBETWEEN(65,90)),CHAR(RANDBETWEEN(65,90)),CHAR(RANDBETWEEN(65,90)),CHAR(RANDBETWEEN(65,90)))</f>
        <v>2904HRPRWZ</v>
      </c>
      <c r="J292" s="46" t="str">
        <f>CHOOSE(RANDBETWEEN(1,2),"990","512")</f>
        <v>990</v>
      </c>
      <c r="K292" s="60" t="str">
        <f>_xlfn.CONCAT("Omni Channel-TKThe :",RANDBETWEEN(100000000000,999999999999),", tai ",INDEX(Sheet1!H1:H7,RANDBETWEEN(1,COUNTA(Sheet1!H1:H7)))," NGUYEN THI QUY chuyen tien")</f>
        <v>Omni Channel-TKThe :887407648266, tai VCB. NGUYEN THI QUY chuyen tien</v>
      </c>
    </row>
    <row r="293" ht="45" customHeight="1" spans="1:11" x14ac:dyDescent="0.25">
      <c r="A293" s="46">
        <v>262</v>
      </c>
      <c r="B293" s="47" t="s">
        <v>314</v>
      </c>
      <c r="C293" s="48" t="str">
        <f t="shared" si="123"/>
        <v>14/12/2023</v>
      </c>
      <c r="D293" s="46">
        <f t="shared" si="126"/>
        <v>4761</v>
      </c>
      <c r="E293" s="49">
        <f>ROUND(RANDBETWEEN(100000,12000000),-3)</f>
        <v>8617000</v>
      </c>
      <c r="F293" s="62"/>
      <c r="G293" s="49">
        <f t="shared" si="124"/>
        <v>81598121</v>
      </c>
      <c r="H293" s="51">
        <f t="shared" si="125"/>
        <v>758</v>
      </c>
      <c r="I293" s="54" t="str">
        <f>_xlfn.CONCAT(CHAR(RANDBETWEEN(65,90)),CHAR(RANDBETWEEN(65,90)),RANDBETWEEN(100000,999999))</f>
        <v>DT662382</v>
      </c>
      <c r="J293" s="46" t="str">
        <f t="shared" ref="J293:J302" si="127">CHOOSE(RANDBETWEEN(1,2),"990","512")</f>
        <v>990</v>
      </c>
      <c r="K293" s="60" t="str">
        <f>_xlfn.CONCAT(INDEX(Sheet1!F1:F4,RANDBETWEEN(1,COUNTA(Sheet1!F1:F4))),RANDBETWEEN(1000000000000,9999999999999)," tai ",INDEX(Sheet1!H1:H7,RANDBETWEEN(1,COUNTA(Sheet1!H1:H7))),"; ND NGUYEN THI QUY"," chuyen tien")</f>
        <v>TKThe :2208908767632 tai Agribank.; ND NGUYEN THI QUY chuyen tien</v>
      </c>
    </row>
    <row r="294" ht="45" customHeight="1" spans="1:11" x14ac:dyDescent="0.25">
      <c r="A294" s="46">
        <v>263</v>
      </c>
      <c r="B294" s="47" t="s">
        <v>315</v>
      </c>
      <c r="C294" s="48" t="str">
        <f t="shared" si="123"/>
        <v>14/12/2023</v>
      </c>
      <c r="D294" s="46">
        <f t="shared" si="126"/>
        <v>5188</v>
      </c>
      <c r="E294" s="49">
        <f>ROUND(RANDBETWEEN(100000,12000000),-3)</f>
        <v>5352000</v>
      </c>
      <c r="F294" s="62"/>
      <c r="G294" s="49">
        <f t="shared" si="124"/>
        <v>76246121</v>
      </c>
      <c r="H294" s="51">
        <f t="shared" si="125"/>
        <v>220</v>
      </c>
      <c r="I294" s="54" t="str">
        <f>_xlfn.CONCAT(CHAR(RANDBETWEEN(65,90)),CHAR(RANDBETWEEN(65,90)),RANDBETWEEN(100000,999999))</f>
        <v>DF128747</v>
      </c>
      <c r="J294" s="46" t="str">
        <f t="shared" si="127"/>
        <v>990</v>
      </c>
      <c r="K294" s="60" t="str">
        <f>_xlfn.CONCAT(INDEX(Sheet1!F2:F5,RANDBETWEEN(1,COUNTA(Sheet1!F2:F5))),RANDBETWEEN(1000000000000,9999999999999)," tai ",INDEX(Sheet1!H2:H8,RANDBETWEEN(1,COUNTA(Sheet1!H2:H8))),"; ND NGUYEN THI QUY"," chuyen tien")</f>
        <v>MB-TKThe :1649332604298 tai Sacombank.; ND NGUYEN THI QUY chuyen tien</v>
      </c>
    </row>
    <row r="295" ht="45" customHeight="1" spans="1:11" x14ac:dyDescent="0.25">
      <c r="A295" s="46">
        <v>264</v>
      </c>
      <c r="B295" s="47" t="s">
        <v>316</v>
      </c>
      <c r="C295" s="48" t="str">
        <f t="shared" si="123"/>
        <v>14/12/2023</v>
      </c>
      <c r="D295" s="46">
        <f t="shared" si="126"/>
        <v>2338</v>
      </c>
      <c r="E295" s="49">
        <f>ROUND(RANDBETWEEN(100000,12000000),-3)</f>
        <v>8601000</v>
      </c>
      <c r="F295" s="62"/>
      <c r="G295" s="49">
        <f t="shared" si="124"/>
        <v>67645121</v>
      </c>
      <c r="H295" s="51">
        <f t="shared" si="125"/>
        <v>301</v>
      </c>
      <c r="I295" s="54" t="str">
        <f>_xlfn.CONCAT(CHAR(RANDBETWEEN(65,90)),CHAR(RANDBETWEEN(65,90)),RANDBETWEEN(100000,999999))</f>
        <v>HH358027</v>
      </c>
      <c r="J295" s="46" t="str">
        <f t="shared" si="127"/>
        <v>512</v>
      </c>
      <c r="K295" s="60" t="str">
        <f>_xlfn.CONCAT(INDEX(Sheet1!F3:F6,RANDBETWEEN(1,COUNTA(Sheet1!F3:F6))),RANDBETWEEN(1000000000000,9999999999999)," tai ",INDEX(Sheet1!H3:H9,RANDBETWEEN(1,COUNTA(Sheet1!H3:H9))),"; ND NGUYEN THI QUY"," chuyen tien")</f>
        <v>MB-TKThe :5086812381010 tai Agribank.; ND NGUYEN THI QUY chuyen tien</v>
      </c>
    </row>
    <row r="296" ht="45" customHeight="1" spans="1:11" x14ac:dyDescent="0.25">
      <c r="A296" s="46">
        <v>265</v>
      </c>
      <c r="B296" s="47" t="s">
        <v>317</v>
      </c>
      <c r="C296" s="48" t="str">
        <f t="shared" si="123"/>
        <v>15/12/2023</v>
      </c>
      <c r="D296" s="46">
        <f t="shared" si="126"/>
        <v>8311</v>
      </c>
      <c r="E296" s="49"/>
      <c r="F296" s="62">
        <f>ROUND(RANDBETWEEN(100000,1200000),-3)</f>
        <v>1058000</v>
      </c>
      <c r="G296" s="49">
        <f t="shared" si="124"/>
        <v>68703121</v>
      </c>
      <c r="H296" s="51">
        <f t="shared" si="125"/>
        <v>711</v>
      </c>
      <c r="I296" s="46">
        <f>RANDBETWEEN(100000000,999999999)</f>
        <v>452795651</v>
      </c>
      <c r="J296" s="46" t="str">
        <f t="shared" si="127"/>
        <v>512</v>
      </c>
      <c r="K296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TKThe :4791082482725 tai VCB.; TRAN VAN HIEU chuyen khoan</v>
      </c>
    </row>
    <row r="297" ht="45" customHeight="1" spans="1:11" x14ac:dyDescent="0.25">
      <c r="A297" s="46">
        <v>266</v>
      </c>
      <c r="B297" s="47" t="s">
        <v>318</v>
      </c>
      <c r="C297" s="48" t="str">
        <f t="shared" si="123"/>
        <v>15/12/2023</v>
      </c>
      <c r="D297" s="46">
        <f t="shared" si="126"/>
        <v>2698</v>
      </c>
      <c r="E297" s="49"/>
      <c r="F297" s="62">
        <f t="shared" ref="F297:F302" si="128">ROUND(RANDBETWEEN(100000,1200000),-3)</f>
        <v>544000</v>
      </c>
      <c r="G297" s="49">
        <f t="shared" si="124"/>
        <v>69247121</v>
      </c>
      <c r="H297" s="51">
        <f t="shared" si="125"/>
        <v>845</v>
      </c>
      <c r="I297" s="46">
        <f>RANDBETWEEN(100000000,999999999)</f>
        <v>629657259</v>
      </c>
      <c r="J297" s="46" t="str">
        <f t="shared" si="127"/>
        <v>512</v>
      </c>
      <c r="K297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MBVCB :7213433563388 tai Agribank.; LE VU TUAN KIET chuyen khoan</v>
      </c>
    </row>
    <row r="298" ht="45" customHeight="1" spans="1:11" x14ac:dyDescent="0.25">
      <c r="A298" s="46">
        <v>267</v>
      </c>
      <c r="B298" s="47" t="s">
        <v>319</v>
      </c>
      <c r="C298" s="48" t="str">
        <f t="shared" si="123"/>
        <v>15/12/2023</v>
      </c>
      <c r="D298" s="46">
        <f t="shared" si="126"/>
        <v>1157</v>
      </c>
      <c r="E298" s="49"/>
      <c r="F298" s="62">
        <f t="shared" si="128"/>
        <v>898000</v>
      </c>
      <c r="G298" s="49">
        <f t="shared" si="124"/>
        <v>70145121</v>
      </c>
      <c r="H298" s="51">
        <f t="shared" si="125"/>
        <v>7740</v>
      </c>
      <c r="I298" s="46">
        <f>RANDBETWEEN(100000000,999999999)</f>
        <v>856021705</v>
      </c>
      <c r="J298" s="46" t="str">
        <f t="shared" si="127"/>
        <v>512</v>
      </c>
      <c r="K298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:8543424042286 tai Sacombank.; DO THI SAO chuyen khoan</v>
      </c>
    </row>
    <row r="299" ht="45" customHeight="1" spans="1:11" x14ac:dyDescent="0.25">
      <c r="A299" s="46">
        <v>268</v>
      </c>
      <c r="B299" s="47" t="s">
        <v>320</v>
      </c>
      <c r="C299" s="48" t="str">
        <f t="shared" si="123"/>
        <v>15/12/2023</v>
      </c>
      <c r="D299" s="46">
        <f t="shared" si="126"/>
        <v>7382</v>
      </c>
      <c r="E299" s="49"/>
      <c r="F299" s="62">
        <f t="shared" si="128"/>
        <v>360000</v>
      </c>
      <c r="G299" s="49">
        <f t="shared" si="124"/>
        <v>70505121</v>
      </c>
      <c r="H299" s="51">
        <f t="shared" si="125"/>
        <v>234</v>
      </c>
      <c r="I299" s="56" t="str">
        <f>_xlfn.CONCAT(RANDBETWEEN(1000,9999),CHAR(RANDBETWEEN(65,90)),CHAR(RANDBETWEEN(65,90)),CHAR(RANDBETWEEN(65,90)),CHAR(RANDBETWEEN(65,90)),CHAR(RANDBETWEEN(65,90)),CHAR(RANDBETWEEN(65,90)))</f>
        <v>1267SEUGUS</v>
      </c>
      <c r="J299" s="46" t="str">
        <f t="shared" si="127"/>
        <v>990</v>
      </c>
      <c r="K299" s="60" t="str">
        <f>_xlfn.CONCAT("REM               Tfr A/c: ",RANDBETWEEN(10000000000000,99999999999999)," ",INDEX(Sheet1!A1:A74,RANDBETWEEN(1,COUNTA(Sheet1!A1:A74)))," chuyen tien")</f>
        <v>REM               Tfr A/c: 35505016629591 NGUYEN VIET HOANG chuyen tien</v>
      </c>
    </row>
    <row r="300" ht="45" customHeight="1" spans="1:11" x14ac:dyDescent="0.25">
      <c r="A300" s="46">
        <v>269</v>
      </c>
      <c r="B300" s="47" t="s">
        <v>321</v>
      </c>
      <c r="C300" s="48" t="str">
        <f t="shared" si="123"/>
        <v>15/12/2023</v>
      </c>
      <c r="D300" s="46">
        <f t="shared" si="126"/>
        <v>7105</v>
      </c>
      <c r="E300" s="49"/>
      <c r="F300" s="62">
        <f t="shared" si="128"/>
        <v>1114000</v>
      </c>
      <c r="G300" s="49">
        <f t="shared" si="124"/>
        <v>71619121</v>
      </c>
      <c r="H300" s="51">
        <f t="shared" si="125"/>
        <v>3452845742</v>
      </c>
      <c r="I300" s="56" t="str">
        <f>_xlfn.CONCAT(RANDBETWEEN(1000,9999),CHAR(RANDBETWEEN(65,90)),CHAR(RANDBETWEEN(65,90)),CHAR(RANDBETWEEN(65,90)),CHAR(RANDBETWEEN(65,90)),CHAR(RANDBETWEEN(65,90)),CHAR(RANDBETWEEN(65,90)))</f>
        <v>8996PQKBNA</v>
      </c>
      <c r="J300" s="46" t="str">
        <f t="shared" si="127"/>
        <v>990</v>
      </c>
      <c r="K300" s="60" t="str">
        <f>_xlfn.CONCAT("REM               Tfr A/c: ",RANDBETWEEN(10000000000000,99999999999999)," ",INDEX(Sheet1!A2:A75,RANDBETWEEN(1,COUNTA(Sheet1!A2:A75)))," chuyen tien")</f>
        <v>REM               Tfr A/c: 70592343190967 PHAM NGOC HAI chuyen tien</v>
      </c>
    </row>
    <row r="301" ht="37" customHeight="1" spans="1:11" s="1" customFormat="1" x14ac:dyDescent="0.25">
      <c r="A301" s="46">
        <v>270</v>
      </c>
      <c r="B301" s="47" t="s">
        <v>322</v>
      </c>
      <c r="C301" s="48" t="str">
        <f t="shared" si="123"/>
        <v>15/12/2023</v>
      </c>
      <c r="D301" s="46">
        <f t="shared" si="126"/>
        <v>8013</v>
      </c>
      <c r="E301" s="49">
        <v>11000</v>
      </c>
      <c r="F301" s="62"/>
      <c r="G301" s="49">
        <f t="shared" si="124"/>
        <v>71608121</v>
      </c>
      <c r="H301" s="51">
        <f t="shared" ref="H301:H310" si="12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774</v>
      </c>
      <c r="I301" s="54" t="str">
        <f>_xlfn.CONCAT(CHAR(RANDBETWEEN(65,90)),CHAR(RANDBETWEEN(65,90)),RANDBETWEEN(100000,999999))</f>
        <v>GX449794</v>
      </c>
      <c r="J301" s="46" t="str">
        <f t="shared" si="127"/>
        <v>512</v>
      </c>
      <c r="K301" s="60" t="s">
        <v>323</v>
      </c>
    </row>
    <row r="302" ht="44" customHeight="1" spans="1:11" x14ac:dyDescent="0.25">
      <c r="A302" s="46">
        <v>271</v>
      </c>
      <c r="B302" s="47" t="s">
        <v>324</v>
      </c>
      <c r="C302" s="48" t="str">
        <f t="shared" si="123"/>
        <v>15/12/2023</v>
      </c>
      <c r="D302" s="46">
        <f t="shared" ref="D302:D311" si="130">RANDBETWEEN(1000,9999)</f>
        <v>1279</v>
      </c>
      <c r="E302" s="49"/>
      <c r="F302" s="62">
        <f t="shared" si="128"/>
        <v>1077000</v>
      </c>
      <c r="G302" s="49">
        <f t="shared" si="124"/>
        <v>72685121</v>
      </c>
      <c r="H302" s="51">
        <f t="shared" si="129"/>
        <v>6544056607</v>
      </c>
      <c r="I302" s="54" t="str">
        <f>_xlfn.CONCAT(CHAR(RANDBETWEEN(65,90)),CHAR(RANDBETWEEN(65,90)),RANDBETWEEN(100000,999999))</f>
        <v>YZ762909</v>
      </c>
      <c r="J302" s="46" t="str">
        <f t="shared" si="127"/>
        <v>990</v>
      </c>
      <c r="K302" s="60" t="str">
        <f>_xlfn.CONCAT("REM               Tfr A/c: ",RANDBETWEEN(10000000000000,99999999999999)," ",INDEX(Sheet1!$A$3:$A$76,RANDBETWEEN(1,COUNTA(Sheet1!$A$3:$A$76)))," chuyen tien")</f>
        <v>REM               Tfr A/c: 29537666238715 DINH QUANG HUY chuyen tien</v>
      </c>
    </row>
    <row r="303" ht="35" customHeight="1" spans="1:11" x14ac:dyDescent="0.25">
      <c r="A303" s="46">
        <v>272</v>
      </c>
      <c r="B303" s="47" t="s">
        <v>325</v>
      </c>
      <c r="C303" s="48" t="str">
        <f t="shared" si="123"/>
        <v>15/12/2023</v>
      </c>
      <c r="D303" s="46">
        <f t="shared" si="130"/>
        <v>9175</v>
      </c>
      <c r="E303" s="49"/>
      <c r="F303" s="62">
        <f>ROUND(RANDBETWEEN(100000,1200000),-3)</f>
        <v>639000</v>
      </c>
      <c r="G303" s="49">
        <f t="shared" si="124"/>
        <v>73324121</v>
      </c>
      <c r="H303" s="51">
        <f t="shared" si="129"/>
        <v>868</v>
      </c>
      <c r="I303" s="54" t="str">
        <f>_xlfn.CONCAT(CHAR(RANDBETWEEN(65,90)),CHAR(RANDBETWEEN(65,90)),RANDBETWEEN(100000,999999))</f>
        <v>IY650554</v>
      </c>
      <c r="J303" s="46" t="str">
        <f t="shared" ref="J303:J317" si="131">CHOOSE(RANDBETWEEN(1,2),"990","512")</f>
        <v>990</v>
      </c>
      <c r="K303" s="60" t="str">
        <f>_xlfn.CONCAT(RANDBETWEEN(100000,999999),"-QR - ",INDEX(Sheet1!A2:A75,RANDBETWEEN(1,COUNTA(Sheet1!A2:A75)))," Chuyen tien")</f>
        <v>646171-QR - DO THI SAO Chuyen tien</v>
      </c>
    </row>
    <row r="304" ht="35" customHeight="1" spans="1:11" x14ac:dyDescent="0.25">
      <c r="A304" s="46">
        <v>273</v>
      </c>
      <c r="B304" s="47" t="s">
        <v>326</v>
      </c>
      <c r="C304" s="48" t="str">
        <f t="shared" si="123"/>
        <v>16/12/2023</v>
      </c>
      <c r="D304" s="46">
        <f t="shared" si="130"/>
        <v>3158</v>
      </c>
      <c r="E304" s="49"/>
      <c r="F304" s="62">
        <f>ROUND(RANDBETWEEN(100000,1200000),-3)</f>
        <v>118000</v>
      </c>
      <c r="G304" s="49">
        <f t="shared" si="124"/>
        <v>73442121</v>
      </c>
      <c r="H304" s="51">
        <f t="shared" si="129"/>
        <v>242</v>
      </c>
      <c r="I304" s="54" t="str">
        <f>_xlfn.CONCAT(CHAR(RANDBETWEEN(65,90)),CHAR(RANDBETWEEN(65,90)),RANDBETWEEN(100000,999999))</f>
        <v>SA564864</v>
      </c>
      <c r="J304" s="46" t="str">
        <f t="shared" si="131"/>
        <v>990</v>
      </c>
      <c r="K304" s="60" t="str">
        <f>_xlfn.CONCAT(RANDBETWEEN(100000,999999),"-QR - ",INDEX(Sheet1!A3:A76,RANDBETWEEN(1,COUNTA(Sheet1!A3:A76)))," Chuyen tien")</f>
        <v>306747-QR - NINH VAN HIEP Chuyen tien</v>
      </c>
    </row>
    <row r="305" ht="45" customHeight="1" spans="1:11" x14ac:dyDescent="0.25">
      <c r="A305" s="46">
        <v>274</v>
      </c>
      <c r="B305" s="47" t="s">
        <v>327</v>
      </c>
      <c r="C305" s="48" t="str">
        <f t="shared" si="123"/>
        <v>16/12/2023</v>
      </c>
      <c r="D305" s="46">
        <f t="shared" si="130"/>
        <v>2432</v>
      </c>
      <c r="E305" s="49">
        <f>ROUND(RANDBETWEEN(100000,12000000),-3)</f>
        <v>10724000</v>
      </c>
      <c r="F305" s="62"/>
      <c r="G305" s="49">
        <f t="shared" si="124"/>
        <v>62718121</v>
      </c>
      <c r="H305" s="51">
        <f t="shared" si="129"/>
        <v>8289374049</v>
      </c>
      <c r="I305" s="54" t="str">
        <f>_xlfn.CONCAT(CHAR(RANDBETWEEN(65,90)),CHAR(RANDBETWEEN(65,90)),RANDBETWEEN(100000,999999))</f>
        <v>GX330427</v>
      </c>
      <c r="J305" s="46" t="str">
        <f t="shared" si="131"/>
        <v>990</v>
      </c>
      <c r="K305" s="60" t="str">
        <f>_xlfn.CONCAT(INDEX(Sheet1!F1:F4,RANDBETWEEN(1,COUNTA(Sheet1!F1:F4))),RANDBETWEEN(1000000000000,9999999999999)," tai ",INDEX(Sheet1!H1:H7,RANDBETWEEN(1,COUNTA(Sheet1!H1:H7))),"; ND NGUYEN THI QUY"," chuyen tien")</f>
        <v>MBVCB :3410092042903 tai Vietcombank.; ND NGUYEN THI QUY chuyen tien</v>
      </c>
    </row>
    <row r="306" ht="47" customHeight="1" spans="1:11" x14ac:dyDescent="0.25">
      <c r="A306" s="46">
        <v>275</v>
      </c>
      <c r="B306" s="47" t="s">
        <v>328</v>
      </c>
      <c r="C306" s="48" t="str">
        <f t="shared" si="123"/>
        <v>17/12/2023</v>
      </c>
      <c r="D306" s="46">
        <f t="shared" si="130"/>
        <v>1428</v>
      </c>
      <c r="E306" s="49">
        <f>ROUND(RANDBETWEEN(100000,12000000),-3)</f>
        <v>4039000</v>
      </c>
      <c r="F306" s="62"/>
      <c r="G306" s="49">
        <f t="shared" si="124"/>
        <v>58679121</v>
      </c>
      <c r="H306" s="51">
        <f t="shared" si="129"/>
        <v>521</v>
      </c>
      <c r="I306" s="54" t="str">
        <f>_xlfn.CONCAT(RANDBETWEEN(100,999),CHAR(RANDBETWEEN(65,90)),CHAR(RANDBETWEEN(65,90)),CHAR(RANDBETWEEN(65,90)),CHAR(RANDBETWEEN(65,90)),CHAR(RANDBETWEEN(65,90)),RANDBETWEEN(1,9))</f>
        <v>937AKYWM3</v>
      </c>
      <c r="J306" s="46" t="str">
        <f t="shared" si="131"/>
        <v>990</v>
      </c>
      <c r="K306" s="60" t="str">
        <f>_xlfn.CONCAT("Omni Channel-TKThe :",RANDBETWEEN(100000000000,999999999999),", tai ",INDEX(Sheet1!H1:H7,RANDBETWEEN(1,COUNTA(Sheet1!H1:H7)))," NGUYEN THI QUY chuyen tien")</f>
        <v>Omni Channel-TKThe :190804820204, tai VPBank. NGUYEN THI QUY chuyen tien</v>
      </c>
    </row>
    <row r="307" ht="35" customHeight="1" spans="1:11" x14ac:dyDescent="0.25">
      <c r="A307" s="46">
        <v>276</v>
      </c>
      <c r="B307" s="47" t="s">
        <v>329</v>
      </c>
      <c r="C307" s="48" t="str">
        <f t="shared" si="123"/>
        <v>17/12/2023</v>
      </c>
      <c r="D307" s="46">
        <f t="shared" si="130"/>
        <v>5408</v>
      </c>
      <c r="E307" s="49">
        <f>ROUND(RANDBETWEEN(100000,12000000),-3)</f>
        <v>9235000</v>
      </c>
      <c r="F307" s="62"/>
      <c r="G307" s="49">
        <f t="shared" si="124"/>
        <v>49444121</v>
      </c>
      <c r="H307" s="51">
        <f t="shared" si="129"/>
        <v>71642</v>
      </c>
      <c r="I307" s="56" t="str">
        <f>_xlfn.CONCAT(RANDBETWEEN(1000,9999),CHAR(RANDBETWEEN(65,90)),CHAR(RANDBETWEEN(65,90)),CHAR(RANDBETWEEN(65,90)),CHAR(RANDBETWEEN(65,90)),CHAR(RANDBETWEEN(65,90)),CHAR(RANDBETWEEN(65,90)))</f>
        <v>5109XGXRCS</v>
      </c>
      <c r="J307" s="46" t="str">
        <f t="shared" si="131"/>
        <v>512</v>
      </c>
      <c r="K307" s="60" t="str">
        <f>_xlfn.CONCAT(RANDBETWEEN(100000,999999),"-QR - ",INDEX(Sheet1!A1:A74,RANDBETWEEN(1,COUNTA(Sheet1!A1:A74)))," Chuyen tien")</f>
        <v>764539-QR - NGUYEN XUAN NGOC Chuyen tien</v>
      </c>
    </row>
    <row r="308" ht="45" customHeight="1" spans="1:11" x14ac:dyDescent="0.25">
      <c r="A308" s="46">
        <v>277</v>
      </c>
      <c r="B308" s="47" t="s">
        <v>330</v>
      </c>
      <c r="C308" s="48" t="str">
        <f t="shared" si="123"/>
        <v>17/12/2023</v>
      </c>
      <c r="D308" s="46">
        <f t="shared" si="130"/>
        <v>2425</v>
      </c>
      <c r="E308" s="49">
        <f>ROUND(RANDBETWEEN(100000,12000000),-3)</f>
        <v>5082000</v>
      </c>
      <c r="F308" s="62"/>
      <c r="G308" s="49">
        <f t="shared" si="124"/>
        <v>44362121</v>
      </c>
      <c r="H308" s="51">
        <f t="shared" si="129"/>
        <v>600</v>
      </c>
      <c r="I308" s="56" t="str">
        <f>_xlfn.CONCAT(RANDBETWEEN(1000,9999),CHAR(RANDBETWEEN(65,90)),CHAR(RANDBETWEEN(65,90)),CHAR(RANDBETWEEN(65,90)),CHAR(RANDBETWEEN(65,90)),CHAR(RANDBETWEEN(65,90)),CHAR(RANDBETWEEN(65,90)))</f>
        <v>1003XKSXIZ</v>
      </c>
      <c r="J308" s="46" t="str">
        <f t="shared" si="131"/>
        <v>512</v>
      </c>
      <c r="K308" s="60" t="str">
        <f>_xlfn.CONCAT(INDEX(Sheet1!F1:F4,RANDBETWEEN(1,COUNTA(Sheet1!F1:F4))),RANDBETWEEN(1000000000000,9999999999999)," tai ",INDEX(Sheet1!H1:H7,RANDBETWEEN(1,COUNTA(Sheet1!H1:H7))),"; ND NGUYEN THI QUY"," chuyen tien")</f>
        <v>IBVCB :8099203532570 tai VCB.; ND NGUYEN THI QUY chuyen tien</v>
      </c>
    </row>
    <row r="309" ht="45" customHeight="1" spans="1:11" x14ac:dyDescent="0.25">
      <c r="A309" s="46">
        <v>278</v>
      </c>
      <c r="B309" s="47" t="s">
        <v>331</v>
      </c>
      <c r="C309" s="48" t="str">
        <f t="shared" si="123"/>
        <v>17/12/2023</v>
      </c>
      <c r="D309" s="46">
        <f t="shared" si="130"/>
        <v>1804</v>
      </c>
      <c r="E309" s="49"/>
      <c r="F309" s="62">
        <f>ROUND(RANDBETWEEN(100000,1200000),-3)</f>
        <v>274000</v>
      </c>
      <c r="G309" s="49">
        <f t="shared" si="124"/>
        <v>44636121</v>
      </c>
      <c r="H309" s="51">
        <f t="shared" si="129"/>
        <v>10493</v>
      </c>
      <c r="I309" s="56" t="str">
        <f>_xlfn.CONCAT(RANDBETWEEN(1000,9999),CHAR(RANDBETWEEN(65,90)),CHAR(RANDBETWEEN(65,90)),CHAR(RANDBETWEEN(65,90)),CHAR(RANDBETWEEN(65,90)),CHAR(RANDBETWEEN(65,90)),CHAR(RANDBETWEEN(65,90)))</f>
        <v>4213KMVWTF</v>
      </c>
      <c r="J309" s="46" t="str">
        <f t="shared" si="131"/>
        <v>512</v>
      </c>
      <c r="K309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:7143119737296 tai Vietcombank.; CAO THANH LUONG chuyen khoan</v>
      </c>
    </row>
    <row r="310" ht="45" customHeight="1" spans="1:11" x14ac:dyDescent="0.25">
      <c r="A310" s="46">
        <v>279</v>
      </c>
      <c r="B310" s="47" t="s">
        <v>332</v>
      </c>
      <c r="C310" s="48" t="str">
        <f t="shared" si="123"/>
        <v>18/12/2023</v>
      </c>
      <c r="D310" s="46">
        <f t="shared" si="130"/>
        <v>6071</v>
      </c>
      <c r="E310" s="49"/>
      <c r="F310" s="62">
        <f t="shared" ref="F310:F316" si="132">ROUND(RANDBETWEEN(100000,1200000),-3)</f>
        <v>559000</v>
      </c>
      <c r="G310" s="49">
        <f t="shared" si="124"/>
        <v>45195121</v>
      </c>
      <c r="H310" s="51">
        <f t="shared" si="129"/>
        <v>604</v>
      </c>
      <c r="I310" s="46">
        <f>RANDBETWEEN(100000000,999999999)</f>
        <v>727377789</v>
      </c>
      <c r="J310" s="46" t="str">
        <f t="shared" si="131"/>
        <v>990</v>
      </c>
      <c r="K310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:8862512036632 tai TCB.; CAO THANH LUONG chuyen khoan</v>
      </c>
    </row>
    <row r="311" ht="45" customHeight="1" spans="1:11" x14ac:dyDescent="0.25">
      <c r="A311" s="46">
        <v>280</v>
      </c>
      <c r="B311" s="47" t="s">
        <v>333</v>
      </c>
      <c r="C311" s="48" t="str">
        <f t="shared" si="123"/>
        <v>18/12/2023</v>
      </c>
      <c r="D311" s="46">
        <f t="shared" si="130"/>
        <v>9501</v>
      </c>
      <c r="E311" s="49"/>
      <c r="F311" s="62">
        <f t="shared" si="132"/>
        <v>218000</v>
      </c>
      <c r="G311" s="49">
        <f t="shared" si="124"/>
        <v>45413121</v>
      </c>
      <c r="H311" s="51">
        <f t="shared" ref="H311:H320" si="133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604</v>
      </c>
      <c r="I311" s="46">
        <f>RANDBETWEEN(100000000,999999999)</f>
        <v>328090978</v>
      </c>
      <c r="J311" s="46" t="str">
        <f t="shared" si="131"/>
        <v>512</v>
      </c>
      <c r="K311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:7061409203084 tai Agribank.; NGUYEN DUC DIEN chuyen khoan</v>
      </c>
    </row>
    <row r="312" ht="35" customHeight="1" spans="1:11" x14ac:dyDescent="0.25">
      <c r="A312" s="46">
        <v>281</v>
      </c>
      <c r="B312" s="47" t="s">
        <v>334</v>
      </c>
      <c r="C312" s="48" t="str">
        <f t="shared" si="123"/>
        <v>18/12/2023</v>
      </c>
      <c r="D312" s="46">
        <f t="shared" ref="D312:D321" si="134">RANDBETWEEN(1000,9999)</f>
        <v>4243</v>
      </c>
      <c r="E312" s="49"/>
      <c r="F312" s="62">
        <f t="shared" si="132"/>
        <v>910000</v>
      </c>
      <c r="G312" s="49">
        <f t="shared" si="124"/>
        <v>46323121</v>
      </c>
      <c r="H312" s="51">
        <f t="shared" si="133"/>
        <v>8522</v>
      </c>
      <c r="I312" s="46">
        <f>RANDBETWEEN(100000000,999999999)</f>
        <v>749252043</v>
      </c>
      <c r="J312" s="46" t="str">
        <f t="shared" si="131"/>
        <v>990</v>
      </c>
      <c r="K312" s="60" t="str">
        <f>_xlfn.CONCAT(RANDBETWEEN(100000,999999),"-QR - ",INDEX(Sheet1!A2:A75,RANDBETWEEN(1,COUNTA(Sheet1!A2:A75)))," Chuyen tien")</f>
        <v>483236-QR - TRUONG DUC BAO Chuyen tien</v>
      </c>
    </row>
    <row r="313" ht="35" customHeight="1" spans="1:11" x14ac:dyDescent="0.25">
      <c r="A313" s="46">
        <v>282</v>
      </c>
      <c r="B313" s="47" t="s">
        <v>335</v>
      </c>
      <c r="C313" s="48" t="str">
        <f t="shared" si="123"/>
        <v>18/12/2023</v>
      </c>
      <c r="D313" s="46">
        <f t="shared" si="134"/>
        <v>2133</v>
      </c>
      <c r="E313" s="49"/>
      <c r="F313" s="62">
        <f t="shared" si="132"/>
        <v>1108000</v>
      </c>
      <c r="G313" s="49">
        <f t="shared" si="124"/>
        <v>47431121</v>
      </c>
      <c r="H313" s="51">
        <f t="shared" si="133"/>
        <v>110</v>
      </c>
      <c r="I313" s="54" t="str">
        <f>_xlfn.CONCAT(CHAR(RANDBETWEEN(65,90)),CHAR(RANDBETWEEN(65,90)),RANDBETWEEN(100000,999999))</f>
        <v>PG137628</v>
      </c>
      <c r="J313" s="46" t="str">
        <f t="shared" si="131"/>
        <v>512</v>
      </c>
      <c r="K313" s="60" t="str">
        <f>_xlfn.CONCAT(RANDBETWEEN(100000,999999),"-QR - ",INDEX(Sheet1!A1:A74,RANDBETWEEN(1,COUNTA(Sheet1!A1:A74)))," Chuyen tien")</f>
        <v>262990-QR - DO VAN VINH Chuyen tien</v>
      </c>
    </row>
    <row r="314" ht="35" customHeight="1" spans="1:11" x14ac:dyDescent="0.25">
      <c r="A314" s="46">
        <v>283</v>
      </c>
      <c r="B314" s="47" t="s">
        <v>336</v>
      </c>
      <c r="C314" s="48" t="str">
        <f t="shared" si="123"/>
        <v>18/12/2023</v>
      </c>
      <c r="D314" s="46">
        <f t="shared" si="134"/>
        <v>8060</v>
      </c>
      <c r="E314" s="49"/>
      <c r="F314" s="62">
        <f t="shared" si="132"/>
        <v>127000</v>
      </c>
      <c r="G314" s="49">
        <f t="shared" si="124"/>
        <v>47558121</v>
      </c>
      <c r="H314" s="51">
        <f t="shared" si="133"/>
        <v>8438132339</v>
      </c>
      <c r="I314" s="54" t="str">
        <f>_xlfn.CONCAT(CHAR(RANDBETWEEN(65,90)),CHAR(RANDBETWEEN(65,90)),RANDBETWEEN(100000,999999))</f>
        <v>ID432927</v>
      </c>
      <c r="J314" s="46" t="str">
        <f t="shared" si="131"/>
        <v>512</v>
      </c>
      <c r="K314" s="60" t="str">
        <f>_xlfn.CONCAT(RANDBETWEEN(100000,999999),"-QR - ",INDEX(Sheet1!A1:A74,RANDBETWEEN(1,COUNTA(Sheet1!A1:A74)))," Chuyen tien")</f>
        <v>203040-QR - BUI HUYEN TRANG Chuyen tien</v>
      </c>
    </row>
    <row r="315" ht="42" customHeight="1" spans="1:11" x14ac:dyDescent="0.25">
      <c r="A315" s="46">
        <v>284</v>
      </c>
      <c r="B315" s="47" t="s">
        <v>337</v>
      </c>
      <c r="C315" s="48" t="str">
        <f t="shared" si="123"/>
        <v>19/12/2023</v>
      </c>
      <c r="D315" s="46">
        <f t="shared" si="134"/>
        <v>4552</v>
      </c>
      <c r="E315" s="49"/>
      <c r="F315" s="62">
        <f t="shared" si="132"/>
        <v>805000</v>
      </c>
      <c r="G315" s="49">
        <f t="shared" si="124"/>
        <v>48363121</v>
      </c>
      <c r="H315" s="51">
        <f t="shared" si="133"/>
        <v>8933</v>
      </c>
      <c r="I315" s="54" t="str">
        <f>_xlfn.CONCAT(RANDBETWEEN(100,999),CHAR(RANDBETWEEN(65,90)),CHAR(RANDBETWEEN(65,90)),CHAR(RANDBETWEEN(65,90)),CHAR(RANDBETWEEN(65,90)),CHAR(RANDBETWEEN(65,90)),RANDBETWEEN(1,9))</f>
        <v>407FSDLG9</v>
      </c>
      <c r="J315" s="46" t="str">
        <f t="shared" si="131"/>
        <v>990</v>
      </c>
      <c r="K315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IBVCB :5440349765080 tai Sacombank.; TRAN LE HOANG DUY chuyen khoan</v>
      </c>
    </row>
    <row r="316" ht="42" customHeight="1" spans="1:11" x14ac:dyDescent="0.25">
      <c r="A316" s="46">
        <v>285</v>
      </c>
      <c r="B316" s="47" t="s">
        <v>338</v>
      </c>
      <c r="C316" s="48" t="str">
        <f t="shared" si="123"/>
        <v>19/12/2023</v>
      </c>
      <c r="D316" s="46">
        <f t="shared" si="134"/>
        <v>1819</v>
      </c>
      <c r="E316" s="49"/>
      <c r="F316" s="62">
        <f t="shared" si="132"/>
        <v>321000</v>
      </c>
      <c r="G316" s="49">
        <f t="shared" si="124"/>
        <v>48684121</v>
      </c>
      <c r="H316" s="51">
        <f t="shared" si="133"/>
        <v>709</v>
      </c>
      <c r="I316" s="54" t="str">
        <f>_xlfn.CONCAT(RANDBETWEEN(100,999),CHAR(RANDBETWEEN(65,90)),CHAR(RANDBETWEEN(65,90)),CHAR(RANDBETWEEN(65,90)),CHAR(RANDBETWEEN(65,90)),CHAR(RANDBETWEEN(65,90)),RANDBETWEEN(1,9))</f>
        <v>909RSCMF2</v>
      </c>
      <c r="J316" s="46" t="str">
        <f t="shared" si="131"/>
        <v>990</v>
      </c>
      <c r="K316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:4374967980303 tai TCB.; NGUYEN QUOC HUNG chuyen khoan</v>
      </c>
    </row>
    <row r="317" ht="35" customHeight="1" spans="1:11" x14ac:dyDescent="0.25">
      <c r="A317" s="46">
        <v>286</v>
      </c>
      <c r="B317" s="47" t="s">
        <v>339</v>
      </c>
      <c r="C317" s="48" t="str">
        <f t="shared" si="123"/>
        <v>19/12/2023</v>
      </c>
      <c r="D317" s="46">
        <f t="shared" si="134"/>
        <v>4877</v>
      </c>
      <c r="E317" s="49">
        <f>ROUND(RANDBETWEEN(100000,12000000),-3)</f>
        <v>946000</v>
      </c>
      <c r="F317" s="62"/>
      <c r="G317" s="49">
        <f t="shared" si="124"/>
        <v>47738121</v>
      </c>
      <c r="H317" s="51">
        <f t="shared" si="133"/>
        <v>203</v>
      </c>
      <c r="I317" s="54" t="str">
        <f>_xlfn.CONCAT(RANDBETWEEN(100,999),CHAR(RANDBETWEEN(65,90)),CHAR(RANDBETWEEN(65,90)),CHAR(RANDBETWEEN(65,90)),CHAR(RANDBETWEEN(65,90)),CHAR(RANDBETWEEN(65,90)),RANDBETWEEN(1,9))</f>
        <v>573SQFLJ2</v>
      </c>
      <c r="J317" s="46" t="str">
        <f t="shared" si="131"/>
        <v>990</v>
      </c>
      <c r="K317" s="60" t="str">
        <f>_xlfn.CONCAT(RANDBETWEEN(100000,999999),"-QR - ",INDEX(Sheet1!A2:A75,RANDBETWEEN(1,COUNTA(Sheet1!A2:A75)))," Chuyen tien")</f>
        <v>170952-QR - NGUYEN KIM DUAN Chuyen tien</v>
      </c>
    </row>
    <row r="318" ht="61" customHeight="1" spans="1:11" x14ac:dyDescent="0.25">
      <c r="A318" s="57" t="s">
        <v>340</v>
      </c>
      <c r="B318" s="57"/>
      <c r="C318" s="57"/>
      <c r="D318" s="57"/>
      <c r="E318" s="57"/>
      <c r="F318" s="57"/>
      <c r="G318" s="57"/>
      <c r="H318" s="57"/>
      <c r="I318" s="58" t="s">
        <v>341</v>
      </c>
      <c r="J318" s="58"/>
      <c r="K318" s="58"/>
    </row>
    <row r="319" ht="45" customHeight="1" spans="1:11" x14ac:dyDescent="0.25">
      <c r="A319" s="46">
        <v>287</v>
      </c>
      <c r="B319" s="47" t="s">
        <v>342</v>
      </c>
      <c r="C319" s="48" t="str">
        <f t="shared" ref="C319:C347" si="135">LEFT(B319,FIND(" ",B319)-1)</f>
        <v>20/12/2023</v>
      </c>
      <c r="D319" s="46">
        <f>RANDBETWEEN(1000,9999)</f>
        <v>6156</v>
      </c>
      <c r="E319" s="49">
        <f>ROUND(RANDBETWEEN(100000,12000000),-3)</f>
        <v>5344000</v>
      </c>
      <c r="F319" s="62"/>
      <c r="G319" s="49">
        <f>G317-E319+F319</f>
        <v>42394121</v>
      </c>
      <c r="H319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5553637144</v>
      </c>
      <c r="I319" s="46">
        <f>RANDBETWEEN(100000000,999999999)</f>
        <v>214052782</v>
      </c>
      <c r="J319" s="46" t="str">
        <f>CHOOSE(RANDBETWEEN(1,2),"990","512")</f>
        <v>990</v>
      </c>
      <c r="K319" s="60" t="str">
        <f>_xlfn.CONCAT(INDEX(Sheet1!F2:F5,RANDBETWEEN(1,COUNTA(Sheet1!F2:F5))),RANDBETWEEN(1000000000000,9999999999999)," tai ",INDEX(Sheet1!H2:H8,RANDBETWEEN(1,COUNTA(Sheet1!H2:H8))),"; ND NGUYEN THI QUY"," chuyen tien")</f>
        <v>MBVCB :2675609226557 tai Sacombank.; ND NGUYEN THI QUY chuyen tien</v>
      </c>
    </row>
    <row r="320" ht="45" customHeight="1" spans="1:11" x14ac:dyDescent="0.25">
      <c r="A320" s="46">
        <v>288</v>
      </c>
      <c r="B320" s="47" t="s">
        <v>343</v>
      </c>
      <c r="C320" s="48" t="str">
        <f t="shared" si="135"/>
        <v>20/12/2023</v>
      </c>
      <c r="D320" s="46">
        <f>RANDBETWEEN(1000,9999)</f>
        <v>9998</v>
      </c>
      <c r="E320" s="49"/>
      <c r="F320" s="62">
        <f>ROUND(RANDBETWEEN(100000,1200000),-3)</f>
        <v>810000</v>
      </c>
      <c r="G320" s="49">
        <f t="shared" ref="G320:G347" si="136">G319-E320+F320</f>
        <v>43204121</v>
      </c>
      <c r="H320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675</v>
      </c>
      <c r="I320" s="46">
        <f>RANDBETWEEN(100000000,999999999)</f>
        <v>152891727</v>
      </c>
      <c r="J320" s="46" t="str">
        <f>CHOOSE(RANDBETWEEN(1,2),"990","512")</f>
        <v>990</v>
      </c>
      <c r="K320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TKThe :4542177832488 tai Sacombank.; TRAN MINH QUAN chuyen khoan</v>
      </c>
    </row>
    <row r="321" ht="45" customHeight="1" spans="1:11" x14ac:dyDescent="0.25">
      <c r="A321" s="46">
        <v>289</v>
      </c>
      <c r="B321" s="47" t="s">
        <v>344</v>
      </c>
      <c r="C321" s="48" t="str">
        <f t="shared" si="135"/>
        <v>20/12/2023</v>
      </c>
      <c r="D321" s="46">
        <f>RANDBETWEEN(1000,9999)</f>
        <v>5137</v>
      </c>
      <c r="E321" s="49"/>
      <c r="F321" s="62">
        <f t="shared" ref="F321:F327" si="137">ROUND(RANDBETWEEN(100000,1200000),-3)</f>
        <v>693000</v>
      </c>
      <c r="G321" s="49">
        <f t="shared" si="136"/>
        <v>43897121</v>
      </c>
      <c r="H321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354</v>
      </c>
      <c r="I321" s="46">
        <f>RANDBETWEEN(100000000,999999999)</f>
        <v>998363803</v>
      </c>
      <c r="J321" s="46" t="str">
        <f>CHOOSE(RANDBETWEEN(1,2),"990","512")</f>
        <v>512</v>
      </c>
      <c r="K321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:9979069776743 tai Vietcombank.; VU DINH HIEP chuyen khoan</v>
      </c>
    </row>
    <row r="322" ht="45" customHeight="1" spans="1:11" x14ac:dyDescent="0.25">
      <c r="A322" s="46">
        <v>290</v>
      </c>
      <c r="B322" s="47" t="s">
        <v>345</v>
      </c>
      <c r="C322" s="48" t="str">
        <f t="shared" si="135"/>
        <v>21/12/2023</v>
      </c>
      <c r="D322" s="46">
        <f>RANDBETWEEN(1000,9999)</f>
        <v>8450</v>
      </c>
      <c r="E322" s="49"/>
      <c r="F322" s="62">
        <f t="shared" si="137"/>
        <v>647000</v>
      </c>
      <c r="G322" s="49">
        <f t="shared" si="136"/>
        <v>44544121</v>
      </c>
      <c r="H322" s="51">
        <f t="shared" ref="H322:H331" si="138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353</v>
      </c>
      <c r="I322" s="46">
        <f>RANDBETWEEN(100000000,999999999)</f>
        <v>898900551</v>
      </c>
      <c r="J322" s="46" t="str">
        <f>CHOOSE(RANDBETWEEN(1,2),"990","512")</f>
        <v>990</v>
      </c>
      <c r="K322" s="60" t="str">
        <f>_xlfn.CONCAT("REM               Tfr A/c: ",RANDBETWEEN(10000000000000,99999999999999)," ",INDEX(Sheet1!A1:A74,RANDBETWEEN(1,COUNTA(Sheet1!A1:A74)))," chuyen tien")</f>
        <v>REM               Tfr A/c: 69346801775181 NGUYEN DUC DIEN chuyen tien</v>
      </c>
    </row>
    <row r="323" ht="45" customHeight="1" spans="1:11" x14ac:dyDescent="0.25">
      <c r="A323" s="46">
        <v>291</v>
      </c>
      <c r="B323" s="47" t="s">
        <v>346</v>
      </c>
      <c r="C323" s="48" t="str">
        <f t="shared" si="135"/>
        <v>21/12/2023</v>
      </c>
      <c r="D323" s="46">
        <f t="shared" ref="D323:D332" si="139">RANDBETWEEN(1000,9999)</f>
        <v>7057</v>
      </c>
      <c r="E323" s="49"/>
      <c r="F323" s="62">
        <f t="shared" si="137"/>
        <v>458000</v>
      </c>
      <c r="G323" s="49">
        <f t="shared" si="136"/>
        <v>45002121</v>
      </c>
      <c r="H323" s="51">
        <f t="shared" si="138"/>
        <v>772</v>
      </c>
      <c r="I323" s="46">
        <f>RANDBETWEEN(100000000,999999999)</f>
        <v>556711198</v>
      </c>
      <c r="J323" s="46" t="str">
        <f>CHOOSE(RANDBETWEEN(1,2),"990","512")</f>
        <v>990</v>
      </c>
      <c r="K323" s="60" t="str">
        <f>_xlfn.CONCAT("REM               Tfr A/c: ",RANDBETWEEN(10000000000000,99999999999999)," ",INDEX(Sheet1!A2:A75,RANDBETWEEN(1,COUNTA(Sheet1!A2:A75)))," chuyen tien")</f>
        <v>REM               Tfr A/c: 76496156064095 TRAN VAN TU chuyen tien</v>
      </c>
    </row>
    <row r="324" ht="45" customHeight="1" spans="1:11" x14ac:dyDescent="0.25">
      <c r="A324" s="46">
        <v>292</v>
      </c>
      <c r="B324" s="47" t="s">
        <v>347</v>
      </c>
      <c r="C324" s="48" t="str">
        <f t="shared" si="135"/>
        <v>21/12/2023</v>
      </c>
      <c r="D324" s="46">
        <f t="shared" si="139"/>
        <v>7899</v>
      </c>
      <c r="E324" s="49"/>
      <c r="F324" s="62">
        <f t="shared" si="137"/>
        <v>379000</v>
      </c>
      <c r="G324" s="49">
        <f t="shared" si="136"/>
        <v>45381121</v>
      </c>
      <c r="H324" s="51">
        <f t="shared" si="138"/>
        <v>5894254814</v>
      </c>
      <c r="I324" s="54" t="str">
        <f>_xlfn.CONCAT(CHAR(RANDBETWEEN(65,90)),CHAR(RANDBETWEEN(65,90)),RANDBETWEEN(100000,999999))</f>
        <v>SC267410</v>
      </c>
      <c r="J324" s="46" t="str">
        <f t="shared" ref="J324:J333" si="140">CHOOSE(RANDBETWEEN(1,2),"990","512")</f>
        <v>990</v>
      </c>
      <c r="K324" s="60" t="str">
        <f>_xlfn.CONCAT("REM               Tfr A/c: ",RANDBETWEEN(10000000000000,99999999999999)," ",INDEX(Sheet1!A3:A76,RANDBETWEEN(1,COUNTA(Sheet1!A3:A76)))," chuyen tien")</f>
        <v>REM               Tfr A/c: 49461841374537 LE DINH DAI DUC chuyen tien</v>
      </c>
    </row>
    <row r="325" ht="35" customHeight="1" spans="1:11" x14ac:dyDescent="0.25">
      <c r="A325" s="46">
        <v>293</v>
      </c>
      <c r="B325" s="47" t="s">
        <v>348</v>
      </c>
      <c r="C325" s="48" t="str">
        <f t="shared" si="135"/>
        <v>21/12/2023</v>
      </c>
      <c r="D325" s="46">
        <f t="shared" si="139"/>
        <v>1646</v>
      </c>
      <c r="E325" s="49"/>
      <c r="F325" s="62">
        <f t="shared" si="137"/>
        <v>153000</v>
      </c>
      <c r="G325" s="49">
        <f t="shared" si="136"/>
        <v>45534121</v>
      </c>
      <c r="H325" s="51">
        <f t="shared" si="138"/>
        <v>2815237747</v>
      </c>
      <c r="I325" s="54" t="str">
        <f>_xlfn.CONCAT(CHAR(RANDBETWEEN(65,90)),CHAR(RANDBETWEEN(65,90)),RANDBETWEEN(100000,999999))</f>
        <v>NR787915</v>
      </c>
      <c r="J325" s="46" t="str">
        <f t="shared" si="140"/>
        <v>512</v>
      </c>
      <c r="K325" s="60" t="str">
        <f>_xlfn.CONCAT(RANDBETWEEN(100000,999999),"-QR - ",INDEX(Sheet1!A1:A74,RANDBETWEEN(1,COUNTA(Sheet1!A1:A74)))," Chuyen tien")</f>
        <v>639130-QR - NGUYEN DUC MANH Chuyen tien</v>
      </c>
    </row>
    <row r="326" ht="35" customHeight="1" spans="1:11" x14ac:dyDescent="0.25">
      <c r="A326" s="46">
        <v>294</v>
      </c>
      <c r="B326" s="47" t="s">
        <v>349</v>
      </c>
      <c r="C326" s="48" t="str">
        <f t="shared" si="135"/>
        <v>21/12/2023</v>
      </c>
      <c r="D326" s="46">
        <f t="shared" si="139"/>
        <v>2517</v>
      </c>
      <c r="E326" s="49"/>
      <c r="F326" s="62">
        <f t="shared" si="137"/>
        <v>833000</v>
      </c>
      <c r="G326" s="49">
        <f t="shared" si="136"/>
        <v>46367121</v>
      </c>
      <c r="H326" s="51">
        <f t="shared" si="138"/>
        <v>47203</v>
      </c>
      <c r="I326" s="54" t="str">
        <f>_xlfn.CONCAT(CHAR(RANDBETWEEN(65,90)),CHAR(RANDBETWEEN(65,90)),RANDBETWEEN(100000,999999))</f>
        <v>CY915031</v>
      </c>
      <c r="J326" s="46" t="str">
        <f t="shared" si="140"/>
        <v>990</v>
      </c>
      <c r="K326" s="60" t="str">
        <f>_xlfn.CONCAT(RANDBETWEEN(100000,999999),"-QR - ",INDEX(Sheet1!A2:A75,RANDBETWEEN(1,COUNTA(Sheet1!A2:A75)))," Chuyen tien")</f>
        <v>542239-QR - NGUYEN DUC MANH Chuyen tien</v>
      </c>
    </row>
    <row r="327" ht="45" customHeight="1" spans="1:11" x14ac:dyDescent="0.25">
      <c r="A327" s="46">
        <v>295</v>
      </c>
      <c r="B327" s="47" t="s">
        <v>350</v>
      </c>
      <c r="C327" s="48" t="str">
        <f t="shared" si="135"/>
        <v>21/12/2023</v>
      </c>
      <c r="D327" s="46">
        <f t="shared" si="139"/>
        <v>5677</v>
      </c>
      <c r="E327" s="49"/>
      <c r="F327" s="62">
        <f t="shared" si="137"/>
        <v>726000</v>
      </c>
      <c r="G327" s="49">
        <f t="shared" si="136"/>
        <v>47093121</v>
      </c>
      <c r="H327" s="51">
        <f t="shared" si="138"/>
        <v>5582887959</v>
      </c>
      <c r="I327" s="46">
        <f>RANDBETWEEN(100000000,999999999)</f>
        <v>334691548</v>
      </c>
      <c r="J327" s="46" t="str">
        <f t="shared" si="140"/>
        <v>512</v>
      </c>
      <c r="K327" s="60" t="str">
        <f>_xlfn.CONCAT("REM               Tfr A/c: ",RANDBETWEEN(10000000000000,99999999999999)," ",INDEX(Sheet1!A1:A74,RANDBETWEEN(1,COUNTA(Sheet1!A1:A74)))," chuyen tien")</f>
        <v>REM               Tfr A/c: 78005614193976 NGUYEN TUAN HUNG chuyen tien</v>
      </c>
    </row>
    <row r="328" ht="45" customHeight="1" spans="1:11" x14ac:dyDescent="0.25">
      <c r="A328" s="46">
        <v>296</v>
      </c>
      <c r="B328" s="47" t="s">
        <v>351</v>
      </c>
      <c r="C328" s="48" t="str">
        <f t="shared" si="135"/>
        <v>21/12/2023</v>
      </c>
      <c r="D328" s="46">
        <f t="shared" si="139"/>
        <v>8009</v>
      </c>
      <c r="E328" s="49">
        <f>ROUND(RANDBETWEEN(100000,12000000),-3)</f>
        <v>8402000</v>
      </c>
      <c r="F328" s="62"/>
      <c r="G328" s="49">
        <f t="shared" si="136"/>
        <v>38691121</v>
      </c>
      <c r="H328" s="51">
        <f t="shared" si="138"/>
        <v>3671487984</v>
      </c>
      <c r="I328" s="46">
        <f>RANDBETWEEN(100000000,999999999)</f>
        <v>153393201</v>
      </c>
      <c r="J328" s="46" t="str">
        <f t="shared" si="140"/>
        <v>990</v>
      </c>
      <c r="K328" s="60" t="str">
        <f>_xlfn.CONCAT("Omni Channel-TKThe :",RANDBETWEEN(100000000000,999999999999),", tai ",INDEX(Sheet1!H1:H7,RANDBETWEEN(1,COUNTA(Sheet1!H1:H7)))," NGUYEN THI QUY chuyen tien")</f>
        <v>Omni Channel-TKThe :402537291332, tai Vietcombank. NGUYEN THI QUY chuyen tien</v>
      </c>
    </row>
    <row r="329" ht="45" customHeight="1" spans="1:11" x14ac:dyDescent="0.25">
      <c r="A329" s="46">
        <v>297</v>
      </c>
      <c r="B329" s="47" t="s">
        <v>352</v>
      </c>
      <c r="C329" s="48" t="str">
        <f t="shared" si="135"/>
        <v>21/12/2023</v>
      </c>
      <c r="D329" s="46">
        <f t="shared" si="139"/>
        <v>5546</v>
      </c>
      <c r="E329" s="49">
        <f>ROUND(RANDBETWEEN(100000,12000000),-3)</f>
        <v>10116000</v>
      </c>
      <c r="F329" s="62"/>
      <c r="G329" s="49">
        <f t="shared" si="136"/>
        <v>28575121</v>
      </c>
      <c r="H329" s="51">
        <f t="shared" si="138"/>
        <v>4852060570</v>
      </c>
      <c r="I329" s="56" t="str">
        <f>_xlfn.CONCAT(RANDBETWEEN(1000,9999),CHAR(RANDBETWEEN(65,90)),CHAR(RANDBETWEEN(65,90)),CHAR(RANDBETWEEN(65,90)),CHAR(RANDBETWEEN(65,90)),CHAR(RANDBETWEEN(65,90)),CHAR(RANDBETWEEN(65,90)))</f>
        <v>1326OARUZM</v>
      </c>
      <c r="J329" s="46" t="str">
        <f t="shared" si="140"/>
        <v>512</v>
      </c>
      <c r="K329" s="60" t="str">
        <f>_xlfn.CONCAT(INDEX(Sheet1!F1:F4,RANDBETWEEN(1,COUNTA(Sheet1!F1:F4))),RANDBETWEEN(1000000000000,9999999999999)," tai ",INDEX(Sheet1!H1:H7,RANDBETWEEN(1,COUNTA(Sheet1!H1:H7))),"; ND NGUYEN THI QUY"," chuyen tien")</f>
        <v>TKThe :1636851078957 tai Sacombank.; ND NGUYEN THI QUY chuyen tien</v>
      </c>
    </row>
    <row r="330" ht="45" customHeight="1" spans="1:11" x14ac:dyDescent="0.25">
      <c r="A330" s="46">
        <v>298</v>
      </c>
      <c r="B330" s="47" t="s">
        <v>353</v>
      </c>
      <c r="C330" s="48" t="str">
        <f t="shared" si="135"/>
        <v>21/12/2023</v>
      </c>
      <c r="D330" s="46">
        <f t="shared" si="139"/>
        <v>7653</v>
      </c>
      <c r="E330" s="49">
        <f>ROUND(RANDBETWEEN(100000,12000000),-3)</f>
        <v>4935000</v>
      </c>
      <c r="F330" s="62"/>
      <c r="G330" s="49">
        <f t="shared" si="136"/>
        <v>23640121</v>
      </c>
      <c r="H330" s="51">
        <f t="shared" si="138"/>
        <v>521</v>
      </c>
      <c r="I330" s="56" t="str">
        <f>_xlfn.CONCAT(RANDBETWEEN(1000,9999),CHAR(RANDBETWEEN(65,90)),CHAR(RANDBETWEEN(65,90)),CHAR(RANDBETWEEN(65,90)),CHAR(RANDBETWEEN(65,90)),CHAR(RANDBETWEEN(65,90)),CHAR(RANDBETWEEN(65,90)))</f>
        <v>4455HFIDQO</v>
      </c>
      <c r="J330" s="46" t="str">
        <f t="shared" si="140"/>
        <v>512</v>
      </c>
      <c r="K330" s="60" t="str">
        <f>_xlfn.CONCAT(INDEX(Sheet1!F2:F5,RANDBETWEEN(1,COUNTA(Sheet1!F2:F5))),RANDBETWEEN(1000000000000,9999999999999)," tai ",INDEX(Sheet1!H2:H8,RANDBETWEEN(1,COUNTA(Sheet1!H2:H8))),"; ND NGUYEN THI QUY"," chuyen tien")</f>
        <v>MBVCB :4234933277772 tai Sacombank.; ND NGUYEN THI QUY chuyen tien</v>
      </c>
    </row>
    <row r="331" ht="45" customHeight="1" spans="1:11" x14ac:dyDescent="0.25">
      <c r="A331" s="46">
        <v>299</v>
      </c>
      <c r="B331" s="47" t="s">
        <v>354</v>
      </c>
      <c r="C331" s="48" t="str">
        <f t="shared" si="135"/>
        <v>22/12/2023</v>
      </c>
      <c r="D331" s="46">
        <f t="shared" si="139"/>
        <v>7964</v>
      </c>
      <c r="E331" s="49">
        <f>ROUND(RANDBETWEEN(100000,12000000),-3)</f>
        <v>9491000</v>
      </c>
      <c r="F331" s="62"/>
      <c r="G331" s="49">
        <f t="shared" si="136"/>
        <v>14149121</v>
      </c>
      <c r="H331" s="51">
        <f t="shared" si="138"/>
        <v>7211655556</v>
      </c>
      <c r="I331" s="56" t="str">
        <f>_xlfn.CONCAT(RANDBETWEEN(1000,9999),CHAR(RANDBETWEEN(65,90)),CHAR(RANDBETWEEN(65,90)),CHAR(RANDBETWEEN(65,90)),CHAR(RANDBETWEEN(65,90)),CHAR(RANDBETWEEN(65,90)),CHAR(RANDBETWEEN(65,90)))</f>
        <v>8895FYXEER</v>
      </c>
      <c r="J331" s="46" t="str">
        <f t="shared" si="140"/>
        <v>990</v>
      </c>
      <c r="K331" s="60" t="str">
        <f>_xlfn.CONCAT(INDEX(Sheet1!F3:F6,RANDBETWEEN(1,COUNTA(Sheet1!F3:F6))),RANDBETWEEN(1000000000000,9999999999999)," tai ",INDEX(Sheet1!H3:H9,RANDBETWEEN(1,COUNTA(Sheet1!H3:H9))),"; ND NGUYEN THI QUY"," chuyen tien")</f>
        <v>MB-TKThe :1343819657709 tai Sacombank.; ND NGUYEN THI QUY chuyen tien</v>
      </c>
    </row>
    <row r="332" ht="35" customHeight="1" spans="1:11" x14ac:dyDescent="0.25">
      <c r="A332" s="46">
        <v>300</v>
      </c>
      <c r="B332" s="47" t="s">
        <v>355</v>
      </c>
      <c r="C332" s="48" t="str">
        <f t="shared" si="135"/>
        <v>22/12/2023</v>
      </c>
      <c r="D332" s="46">
        <f t="shared" si="139"/>
        <v>3879</v>
      </c>
      <c r="E332" s="49"/>
      <c r="F332" s="62">
        <f>ROUND(RANDBETWEEN(100000,1200000),-3)</f>
        <v>801000</v>
      </c>
      <c r="G332" s="49">
        <f t="shared" si="136"/>
        <v>14950121</v>
      </c>
      <c r="H332" s="51">
        <f t="shared" ref="H332:H340" si="141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1118</v>
      </c>
      <c r="I332" s="54" t="str">
        <f>_xlfn.CONCAT(RANDBETWEEN(100,999),CHAR(RANDBETWEEN(65,90)),CHAR(RANDBETWEEN(65,90)),CHAR(RANDBETWEEN(65,90)),CHAR(RANDBETWEEN(65,90)),CHAR(RANDBETWEEN(65,90)),RANDBETWEEN(1,9))</f>
        <v>151OGMQQ1</v>
      </c>
      <c r="J332" s="46" t="str">
        <f t="shared" si="140"/>
        <v>512</v>
      </c>
      <c r="K332" s="60" t="str">
        <f>_xlfn.CONCAT(RANDBETWEEN(100000,999999),"-QR - ",INDEX(Sheet1!A1:A74,RANDBETWEEN(1,COUNTA(Sheet1!A1:A74)))," Chuyen tien")</f>
        <v>646213-QR - DIEU THU HIEN Chuyen tien</v>
      </c>
    </row>
    <row r="333" ht="45" customHeight="1" spans="1:11" x14ac:dyDescent="0.25">
      <c r="A333" s="46">
        <v>301</v>
      </c>
      <c r="B333" s="47" t="s">
        <v>356</v>
      </c>
      <c r="C333" s="48" t="str">
        <f t="shared" si="135"/>
        <v>22/12/2023</v>
      </c>
      <c r="D333" s="46">
        <f t="shared" ref="D333:D340" si="142">RANDBETWEEN(1000,9999)</f>
        <v>4704</v>
      </c>
      <c r="E333" s="49">
        <f>ROUND(RANDBETWEEN(100000,12000000),-3)</f>
        <v>1432000</v>
      </c>
      <c r="F333" s="62"/>
      <c r="G333" s="49">
        <f t="shared" si="136"/>
        <v>13518121</v>
      </c>
      <c r="H333" s="51">
        <f t="shared" si="141"/>
        <v>2421</v>
      </c>
      <c r="I333" s="54" t="str">
        <f>_xlfn.CONCAT(RANDBETWEEN(100,999),CHAR(RANDBETWEEN(65,90)),CHAR(RANDBETWEEN(65,90)),CHAR(RANDBETWEEN(65,90)),CHAR(RANDBETWEEN(65,90)),CHAR(RANDBETWEEN(65,90)),RANDBETWEEN(1,9))</f>
        <v>259QGLQM3</v>
      </c>
      <c r="J333" s="46" t="str">
        <f t="shared" si="140"/>
        <v>990</v>
      </c>
      <c r="K333" s="60" t="str">
        <f>_xlfn.CONCAT(INDEX(Sheet1!F1:F4,RANDBETWEEN(1,COUNTA(Sheet1!F1:F4))),RANDBETWEEN(1000000000000,9999999999999)," tai ",INDEX(Sheet1!H1:H7,RANDBETWEEN(1,COUNTA(Sheet1!H1:H7))),"; ND NGUYEN THI QUY"," chuyen tien")</f>
        <v>MBVCB :6540254163543 tai Vietcombank.; ND NGUYEN THI QUY chuyen tien</v>
      </c>
    </row>
    <row r="334" ht="45" customHeight="1" spans="1:11" x14ac:dyDescent="0.25">
      <c r="A334" s="46">
        <v>302</v>
      </c>
      <c r="B334" s="47" t="s">
        <v>357</v>
      </c>
      <c r="C334" s="48" t="str">
        <f t="shared" si="135"/>
        <v>23/12/2023</v>
      </c>
      <c r="D334" s="46">
        <f t="shared" si="142"/>
        <v>3358</v>
      </c>
      <c r="E334" s="49"/>
      <c r="F334" s="62">
        <f>ROUND(RANDBETWEEN(100000,1200000),-3)</f>
        <v>701000</v>
      </c>
      <c r="G334" s="49">
        <f t="shared" si="136"/>
        <v>14219121</v>
      </c>
      <c r="H334" s="51">
        <f t="shared" si="141"/>
        <v>624</v>
      </c>
      <c r="I334" s="54" t="str">
        <f>_xlfn.CONCAT(CHAR(RANDBETWEEN(65,90)),CHAR(RANDBETWEEN(65,90)),RANDBETWEEN(100000,999999))</f>
        <v>RA602564</v>
      </c>
      <c r="J334" s="46" t="str">
        <f t="shared" ref="J334:J340" si="143">CHOOSE(RANDBETWEEN(1,2),"990","512")</f>
        <v>512</v>
      </c>
      <c r="K334" s="60" t="str">
        <f>_xlfn.CONCAT("REM               Tfr A/c: ",RANDBETWEEN(10000000000000,99999999999999)," ",INDEX(Sheet1!A1:A74,RANDBETWEEN(1,COUNTA(Sheet1!A1:A74)))," chuyen tien")</f>
        <v>REM               Tfr A/c: 53718387735259 BUI MINH THUAN chuyen tien</v>
      </c>
    </row>
    <row r="335" ht="45" customHeight="1" spans="1:11" x14ac:dyDescent="0.25">
      <c r="A335" s="46">
        <v>303</v>
      </c>
      <c r="B335" s="47" t="s">
        <v>358</v>
      </c>
      <c r="C335" s="48" t="str">
        <f t="shared" si="135"/>
        <v>23/12/2023</v>
      </c>
      <c r="D335" s="46">
        <f t="shared" si="142"/>
        <v>2841</v>
      </c>
      <c r="E335" s="49"/>
      <c r="F335" s="62">
        <f>ROUND(RANDBETWEEN(100000,1200000),-3)</f>
        <v>913000</v>
      </c>
      <c r="G335" s="49">
        <f t="shared" si="136"/>
        <v>15132121</v>
      </c>
      <c r="H335" s="51">
        <f t="shared" si="141"/>
        <v>8839</v>
      </c>
      <c r="I335" s="54" t="str">
        <f>_xlfn.CONCAT(CHAR(RANDBETWEEN(65,90)),CHAR(RANDBETWEEN(65,90)),RANDBETWEEN(100000,999999))</f>
        <v>DA745320</v>
      </c>
      <c r="J335" s="46" t="str">
        <f t="shared" si="143"/>
        <v>990</v>
      </c>
      <c r="K335" s="60" t="str">
        <f>_xlfn.CONCAT("REM               Tfr A/c: ",RANDBETWEEN(10000000000000,99999999999999)," ",INDEX(Sheet1!A1:A74,RANDBETWEEN(1,COUNTA(Sheet1!A1:A74)))," chuyen tien")</f>
        <v>REM               Tfr A/c: 30900232739478 NGUYEN NGOC TIEN chuyen tien</v>
      </c>
    </row>
    <row r="336" ht="45" customHeight="1" spans="1:11" x14ac:dyDescent="0.25">
      <c r="A336" s="46">
        <v>304</v>
      </c>
      <c r="B336" s="47" t="s">
        <v>359</v>
      </c>
      <c r="C336" s="48" t="str">
        <f t="shared" si="135"/>
        <v>23/12/2023</v>
      </c>
      <c r="D336" s="46">
        <f t="shared" si="142"/>
        <v>3225</v>
      </c>
      <c r="E336" s="49"/>
      <c r="F336" s="62">
        <f t="shared" ref="F336:F341" si="144">ROUND(RANDBETWEEN(100000,1200000),-3)</f>
        <v>922000</v>
      </c>
      <c r="G336" s="49">
        <f t="shared" si="136"/>
        <v>16054121</v>
      </c>
      <c r="H336" s="51">
        <f t="shared" si="141"/>
        <v>31558</v>
      </c>
      <c r="I336" s="56" t="str">
        <f>_xlfn.CONCAT(RANDBETWEEN(1000,9999),CHAR(RANDBETWEEN(65,90)),CHAR(RANDBETWEEN(65,90)),CHAR(RANDBETWEEN(65,90)),CHAR(RANDBETWEEN(65,90)),CHAR(RANDBETWEEN(65,90)),CHAR(RANDBETWEEN(65,90)))</f>
        <v>3221BDUNUG</v>
      </c>
      <c r="J336" s="46" t="str">
        <f t="shared" si="143"/>
        <v>990</v>
      </c>
      <c r="K336" s="60" t="str">
        <f>_xlfn.CONCAT("REM               Tfr A/c: ",RANDBETWEEN(10000000000000,99999999999999)," ",INDEX(Sheet1!A2:A75,RANDBETWEEN(1,COUNTA(Sheet1!A2:A75)))," chuyen tien")</f>
        <v>REM               Tfr A/c: 91869920636628 BUI MINH DUC chuyen tien</v>
      </c>
    </row>
    <row r="337" ht="45" customHeight="1" spans="1:11" x14ac:dyDescent="0.25">
      <c r="A337" s="46">
        <v>305</v>
      </c>
      <c r="B337" s="47" t="s">
        <v>360</v>
      </c>
      <c r="C337" s="48" t="str">
        <f t="shared" si="135"/>
        <v>23/12/2023</v>
      </c>
      <c r="D337" s="46">
        <f t="shared" si="142"/>
        <v>5917</v>
      </c>
      <c r="E337" s="49"/>
      <c r="F337" s="62">
        <f t="shared" si="144"/>
        <v>607000</v>
      </c>
      <c r="G337" s="49">
        <f t="shared" si="136"/>
        <v>16661121</v>
      </c>
      <c r="H337" s="51">
        <f t="shared" si="141"/>
        <v>7381039394</v>
      </c>
      <c r="I337" s="56" t="str">
        <f>_xlfn.CONCAT(RANDBETWEEN(1000,9999),CHAR(RANDBETWEEN(65,90)),CHAR(RANDBETWEEN(65,90)),CHAR(RANDBETWEEN(65,90)),CHAR(RANDBETWEEN(65,90)),CHAR(RANDBETWEEN(65,90)),CHAR(RANDBETWEEN(65,90)))</f>
        <v>2149WWVNQJ</v>
      </c>
      <c r="J337" s="46" t="str">
        <f t="shared" si="143"/>
        <v>990</v>
      </c>
      <c r="K337" s="60" t="str">
        <f>_xlfn.CONCAT(INDEX(Sheet1!F1:F4,RANDBETWEEN(1,COUNTA(Sheet1!F1:F4))),RANDBETWEEN(1000000000000,9999999999999)," tai ",INDEX(Sheet1!H1:H7,RANDBETWEEN(1,COUNTA(Sheet1!H1:H7))),"; ",INDEX(Sheet1!A1:A74,RANDBETWEEN(1,COUNTA(Sheet1!A1:A74)))," chuyen khoan")</f>
        <v>TKThe :2151555946841 tai Agribank.; PHAM VIET ANH chuyen khoan</v>
      </c>
    </row>
    <row r="338" ht="45" customHeight="1" spans="1:11" x14ac:dyDescent="0.25">
      <c r="A338" s="46">
        <v>306</v>
      </c>
      <c r="B338" s="47" t="s">
        <v>361</v>
      </c>
      <c r="C338" s="48" t="str">
        <f t="shared" si="135"/>
        <v>23/12/2023</v>
      </c>
      <c r="D338" s="46">
        <f t="shared" si="142"/>
        <v>6135</v>
      </c>
      <c r="E338" s="49"/>
      <c r="F338" s="62">
        <f t="shared" si="144"/>
        <v>803000</v>
      </c>
      <c r="G338" s="49">
        <f t="shared" si="136"/>
        <v>17464121</v>
      </c>
      <c r="H338" s="51">
        <f t="shared" si="141"/>
        <v>1500231514</v>
      </c>
      <c r="I338" s="56" t="str">
        <f>_xlfn.CONCAT(RANDBETWEEN(1000,9999),CHAR(RANDBETWEEN(65,90)),CHAR(RANDBETWEEN(65,90)),CHAR(RANDBETWEEN(65,90)),CHAR(RANDBETWEEN(65,90)),CHAR(RANDBETWEEN(65,90)),CHAR(RANDBETWEEN(65,90)))</f>
        <v>2716VAUJIC</v>
      </c>
      <c r="J338" s="46" t="str">
        <f t="shared" si="143"/>
        <v>990</v>
      </c>
      <c r="K338" s="60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:5196403260322 tai VPBank.; NGUYEN TUAN TUNG chuyen khoan</v>
      </c>
    </row>
    <row r="339" ht="45" customHeight="1" spans="1:11" x14ac:dyDescent="0.25">
      <c r="A339" s="46">
        <v>307</v>
      </c>
      <c r="B339" s="47" t="s">
        <v>362</v>
      </c>
      <c r="C339" s="48" t="str">
        <f t="shared" si="135"/>
        <v>24/12/2023</v>
      </c>
      <c r="D339" s="46">
        <f t="shared" si="142"/>
        <v>3474</v>
      </c>
      <c r="E339" s="49"/>
      <c r="F339" s="62">
        <f t="shared" si="144"/>
        <v>480000</v>
      </c>
      <c r="G339" s="49">
        <f t="shared" si="136"/>
        <v>17944121</v>
      </c>
      <c r="H339" s="51">
        <f t="shared" si="141"/>
        <v>92048</v>
      </c>
      <c r="I339" s="46">
        <f>RANDBETWEEN(100000000,999999999)</f>
        <v>747670941</v>
      </c>
      <c r="J339" s="46" t="str">
        <f t="shared" si="143"/>
        <v>512</v>
      </c>
      <c r="K339" s="60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:9401684279985 tai Sacombank.; NGUYEN DUY HUU chuyen khoan</v>
      </c>
    </row>
    <row r="340" ht="56" customHeight="1" spans="1:11" x14ac:dyDescent="0.25">
      <c r="A340" s="46">
        <v>308</v>
      </c>
      <c r="B340" s="47" t="s">
        <v>363</v>
      </c>
      <c r="C340" s="48" t="str">
        <f t="shared" si="135"/>
        <v>24/12/2023</v>
      </c>
      <c r="D340" s="46">
        <f t="shared" si="142"/>
        <v>5968</v>
      </c>
      <c r="E340" s="49">
        <f>ROUND(RANDBETWEEN(100000,12000000),-3)</f>
        <v>895000</v>
      </c>
      <c r="F340" s="62"/>
      <c r="G340" s="49">
        <f t="shared" si="136"/>
        <v>17049121</v>
      </c>
      <c r="H340" s="51">
        <f t="shared" si="141"/>
        <v>2482935625</v>
      </c>
      <c r="I340" s="54" t="str">
        <f>_xlfn.CONCAT(RANDBETWEEN(100,999),CHAR(RANDBETWEEN(65,90)),CHAR(RANDBETWEEN(65,90)),CHAR(RANDBETWEEN(65,90)),CHAR(RANDBETWEEN(65,90)),CHAR(RANDBETWEEN(65,90)),RANDBETWEEN(1,9))</f>
        <v>847BNXPM5</v>
      </c>
      <c r="J340" s="46" t="str">
        <f t="shared" si="143"/>
        <v>512</v>
      </c>
      <c r="K340" s="60" t="str">
        <f>_xlfn.CONCAT("Omni Channel-TKThe :",RANDBETWEEN(100000000000,999999999999),", tai ",INDEX(Sheet1!H1:H7,RANDBETWEEN(1,COUNTA(Sheet1!H1:H7)))," NGUYEN THI QUY chuyen tien")</f>
        <v>Omni Channel-TKThe :553983494852, tai TCB. NGUYEN THI QUY chuyen tien</v>
      </c>
    </row>
    <row r="341" ht="35" customHeight="1" spans="1:11" x14ac:dyDescent="0.25">
      <c r="A341" s="46">
        <v>309</v>
      </c>
      <c r="B341" s="47" t="s">
        <v>364</v>
      </c>
      <c r="C341" s="48" t="str">
        <f t="shared" si="135"/>
        <v>24/12/2023</v>
      </c>
      <c r="D341" s="46">
        <f t="shared" ref="D341:D350" si="145">RANDBETWEEN(1000,9999)</f>
        <v>5657</v>
      </c>
      <c r="E341" s="74"/>
      <c r="F341" s="62">
        <f t="shared" si="144"/>
        <v>485000</v>
      </c>
      <c r="G341" s="49">
        <f t="shared" si="136"/>
        <v>17534121</v>
      </c>
      <c r="H341" s="51">
        <f t="shared" ref="H341:H350" si="14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5562</v>
      </c>
      <c r="I341" s="54" t="str">
        <f t="shared" ref="I341:I350" si="147">_xlfn.CONCAT(RANDBETWEEN(100,999),CHAR(RANDBETWEEN(65,90)),CHAR(RANDBETWEEN(65,90)),CHAR(RANDBETWEEN(65,90)),CHAR(RANDBETWEEN(65,90)),CHAR(RANDBETWEEN(65,90)),RANDBETWEEN(1,9))</f>
        <v>624TAMBZ3</v>
      </c>
      <c r="J341" s="46" t="str">
        <f t="shared" ref="J341:J350" si="148">CHOOSE(RANDBETWEEN(1,2),"990","512")</f>
        <v>512</v>
      </c>
      <c r="K341" s="52" t="str">
        <f>_xlfn.CONCAT(RANDBETWEEN(100000,999999),"-QR - ",INDEX(Sheet1!A1:A74,RANDBETWEEN(1,COUNTA(Sheet1!A1:A74)))," Chuyen tien")</f>
        <v>579954-QR - PHAN VAN HUU Chuyen tien</v>
      </c>
    </row>
    <row r="342" ht="35" customHeight="1" spans="1:11" x14ac:dyDescent="0.25">
      <c r="A342" s="46">
        <v>310</v>
      </c>
      <c r="B342" s="47" t="s">
        <v>365</v>
      </c>
      <c r="C342" s="48" t="str">
        <f t="shared" si="135"/>
        <v>25/12/2023</v>
      </c>
      <c r="D342" s="46">
        <f t="shared" si="145"/>
        <v>2238</v>
      </c>
      <c r="E342" s="74"/>
      <c r="F342" s="62">
        <f t="shared" ref="F342:F347" si="149">ROUND(RANDBETWEEN(100000,1200000),-3)</f>
        <v>470000</v>
      </c>
      <c r="G342" s="49">
        <f t="shared" si="136"/>
        <v>18004121</v>
      </c>
      <c r="H342" s="51">
        <f t="shared" si="146"/>
        <v>962</v>
      </c>
      <c r="I342" s="54" t="str">
        <f t="shared" si="147"/>
        <v>525YHKZR7</v>
      </c>
      <c r="J342" s="46" t="str">
        <f t="shared" si="148"/>
        <v>990</v>
      </c>
      <c r="K342" s="52" t="str">
        <f>_xlfn.CONCAT(RANDBETWEEN(100000,999999),"-QR - ",INDEX(Sheet1!A2:A75,RANDBETWEEN(1,COUNTA(Sheet1!A2:A75)))," Chuyen tien")</f>
        <v>890471-QR - NGUYEN TRONG LINH Chuyen tien</v>
      </c>
    </row>
    <row r="343" ht="35" customHeight="1" spans="1:11" x14ac:dyDescent="0.25">
      <c r="A343" s="46">
        <v>311</v>
      </c>
      <c r="B343" s="47" t="s">
        <v>366</v>
      </c>
      <c r="C343" s="48" t="str">
        <f t="shared" si="135"/>
        <v>25/12/2023</v>
      </c>
      <c r="D343" s="46">
        <f t="shared" si="145"/>
        <v>5912</v>
      </c>
      <c r="E343" s="74"/>
      <c r="F343" s="62">
        <f t="shared" si="149"/>
        <v>930000</v>
      </c>
      <c r="G343" s="49">
        <f t="shared" si="136"/>
        <v>18934121</v>
      </c>
      <c r="H343" s="51">
        <f t="shared" si="146"/>
        <v>43698</v>
      </c>
      <c r="I343" s="54" t="str">
        <f t="shared" si="147"/>
        <v>316AUKUO6</v>
      </c>
      <c r="J343" s="46" t="str">
        <f t="shared" si="148"/>
        <v>990</v>
      </c>
      <c r="K343" s="52" t="str">
        <f>_xlfn.CONCAT(RANDBETWEEN(100000,999999),"-QR - ",INDEX(Sheet1!A3:A76,RANDBETWEEN(1,COUNTA(Sheet1!A3:A76)))," Chuyen tien")</f>
        <v>966446-QR - NGUYEN XUAN NGOC Chuyen tien</v>
      </c>
    </row>
    <row r="344" ht="35" customHeight="1" spans="1:11" x14ac:dyDescent="0.25">
      <c r="A344" s="46">
        <v>312</v>
      </c>
      <c r="B344" s="47" t="s">
        <v>367</v>
      </c>
      <c r="C344" s="48" t="str">
        <f t="shared" si="135"/>
        <v>25/12/2023</v>
      </c>
      <c r="D344" s="46">
        <f t="shared" si="145"/>
        <v>4832</v>
      </c>
      <c r="E344" s="74"/>
      <c r="F344" s="62">
        <f t="shared" si="149"/>
        <v>108000</v>
      </c>
      <c r="G344" s="49">
        <f t="shared" si="136"/>
        <v>19042121</v>
      </c>
      <c r="H344" s="51">
        <f t="shared" si="146"/>
        <v>6941</v>
      </c>
      <c r="I344" s="54" t="str">
        <f t="shared" si="147"/>
        <v>539YMATE9</v>
      </c>
      <c r="J344" s="46" t="str">
        <f t="shared" si="148"/>
        <v>990</v>
      </c>
      <c r="K344" s="52" t="str">
        <f>_xlfn.CONCAT(RANDBETWEEN(100000,999999),"-QR - ",INDEX(Sheet1!A4:A77,RANDBETWEEN(1,COUNTA(Sheet1!A4:A77)))," Chuyen tien")</f>
        <v>695011-QR - TRINH TUAN SANG Chuyen tien</v>
      </c>
    </row>
    <row r="345" ht="35" customHeight="1" spans="1:11" x14ac:dyDescent="0.25">
      <c r="A345" s="46">
        <v>313</v>
      </c>
      <c r="B345" s="47" t="s">
        <v>368</v>
      </c>
      <c r="C345" s="48" t="str">
        <f t="shared" si="135"/>
        <v>25/12/2023</v>
      </c>
      <c r="D345" s="46">
        <f t="shared" si="145"/>
        <v>7467</v>
      </c>
      <c r="E345" s="74"/>
      <c r="F345" s="62">
        <f t="shared" si="149"/>
        <v>433000</v>
      </c>
      <c r="G345" s="49">
        <f t="shared" si="136"/>
        <v>19475121</v>
      </c>
      <c r="H345" s="51">
        <f t="shared" si="146"/>
        <v>1192</v>
      </c>
      <c r="I345" s="54" t="str">
        <f t="shared" si="147"/>
        <v>945LRPPC4</v>
      </c>
      <c r="J345" s="46" t="str">
        <f t="shared" si="148"/>
        <v>990</v>
      </c>
      <c r="K345" s="52" t="str">
        <f>_xlfn.CONCAT(RANDBETWEEN(100000,999999),"-QR - ",INDEX(Sheet1!A5:A78,RANDBETWEEN(1,COUNTA(Sheet1!A5:A78)))," Chuyen tien")</f>
        <v>934352-QR - TRAN LE HOANG DUY Chuyen tien</v>
      </c>
    </row>
    <row r="346" ht="53" customHeight="1" spans="1:11" x14ac:dyDescent="0.25">
      <c r="A346" s="46">
        <v>314</v>
      </c>
      <c r="B346" s="47" t="s">
        <v>369</v>
      </c>
      <c r="C346" s="48" t="str">
        <f t="shared" si="135"/>
        <v>25/12/2023</v>
      </c>
      <c r="D346" s="46">
        <f t="shared" si="145"/>
        <v>9926</v>
      </c>
      <c r="E346" s="49">
        <f>ROUND(RANDBETWEEN(100000,12000000),-3)</f>
        <v>4281000</v>
      </c>
      <c r="F346" s="75"/>
      <c r="G346" s="49">
        <f t="shared" si="136"/>
        <v>15194121</v>
      </c>
      <c r="H346" s="51">
        <f t="shared" si="146"/>
        <v>294</v>
      </c>
      <c r="I346" s="54" t="str">
        <f t="shared" si="147"/>
        <v>234QCSCP4</v>
      </c>
      <c r="J346" s="46" t="str">
        <f t="shared" si="148"/>
        <v>512</v>
      </c>
      <c r="K346" s="52" t="str">
        <f>_xlfn.CONCAT("Omni Channel-TKThe :",RANDBETWEEN(100000000000,999999999999),", tai ",INDEX(Sheet1!H1:H7,RANDBETWEEN(1,COUNTA(Sheet1!H1:H7)))," NGUYEN THI QUY chuyen tien")</f>
        <v>Omni Channel-TKThe :957043479441, tai Vietcombank. NGUYEN THI QUY chuyen tien</v>
      </c>
    </row>
    <row r="347" ht="45" customHeight="1" spans="1:11" x14ac:dyDescent="0.25">
      <c r="A347" s="46">
        <v>315</v>
      </c>
      <c r="B347" s="47" t="s">
        <v>370</v>
      </c>
      <c r="C347" s="48" t="str">
        <f t="shared" si="135"/>
        <v>26/12/2023</v>
      </c>
      <c r="D347" s="46">
        <f t="shared" si="145"/>
        <v>9175</v>
      </c>
      <c r="E347" s="74"/>
      <c r="F347" s="62">
        <f t="shared" si="149"/>
        <v>867000</v>
      </c>
      <c r="G347" s="49">
        <f t="shared" si="136"/>
        <v>16061121</v>
      </c>
      <c r="H347" s="51">
        <f t="shared" si="146"/>
        <v>921</v>
      </c>
      <c r="I347" s="54" t="str">
        <f t="shared" si="147"/>
        <v>328NBQBU9</v>
      </c>
      <c r="J347" s="46" t="str">
        <f t="shared" si="148"/>
        <v>512</v>
      </c>
      <c r="K347" s="52" t="str">
        <f>_xlfn.CONCAT("REM               Tfr A/c: ",RANDBETWEEN(10000000000000,99999999999999)," ",INDEX(Sheet1!A1:A74,RANDBETWEEN(1,COUNTA(Sheet1!A1:A74)))," chuyen tien")</f>
        <v>REM               Tfr A/c: 54235824163141 NGUYEN TIEN DUONG chuyen tien</v>
      </c>
    </row>
    <row r="348" ht="61" customHeight="1" spans="1:11" x14ac:dyDescent="0.25">
      <c r="A348" s="57" t="s">
        <v>371</v>
      </c>
      <c r="B348" s="57"/>
      <c r="C348" s="57"/>
      <c r="D348" s="57"/>
      <c r="E348" s="57"/>
      <c r="F348" s="57"/>
      <c r="G348" s="57"/>
      <c r="H348" s="57"/>
      <c r="I348" s="58" t="s">
        <v>372</v>
      </c>
      <c r="J348" s="58"/>
      <c r="K348" s="58"/>
    </row>
    <row r="349" ht="45" customHeight="1" spans="1:11" x14ac:dyDescent="0.25">
      <c r="A349" s="46">
        <v>316</v>
      </c>
      <c r="B349" s="47" t="s">
        <v>373</v>
      </c>
      <c r="C349" s="48" t="str">
        <f t="shared" ref="C349:C378" si="150">LEFT(B349,FIND(" ",B349)-1)</f>
        <v>26/12/2023</v>
      </c>
      <c r="D349" s="46">
        <f>RANDBETWEEN(1000,9999)</f>
        <v>7457</v>
      </c>
      <c r="E349" s="74"/>
      <c r="F349" s="62">
        <f t="shared" ref="F349:F354" si="151">ROUND(RANDBETWEEN(100000,1200000),-3)</f>
        <v>245000</v>
      </c>
      <c r="G349" s="49">
        <f>G347-E349+F349</f>
        <v>16306121</v>
      </c>
      <c r="H349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531</v>
      </c>
      <c r="I349" s="54" t="str">
        <f>_xlfn.CONCAT(RANDBETWEEN(100,999),CHAR(RANDBETWEEN(65,90)),CHAR(RANDBETWEEN(65,90)),CHAR(RANDBETWEEN(65,90)),CHAR(RANDBETWEEN(65,90)),CHAR(RANDBETWEEN(65,90)),RANDBETWEEN(1,9))</f>
        <v>617RQVXD7</v>
      </c>
      <c r="J349" s="46" t="str">
        <f>CHOOSE(RANDBETWEEN(1,2),"990","512")</f>
        <v>512</v>
      </c>
      <c r="K349" s="52" t="str">
        <f>_xlfn.CONCAT("REM               Tfr A/c: ",RANDBETWEEN(10000000000000,99999999999999)," ",INDEX(Sheet1!A2:A75,RANDBETWEEN(1,COUNTA(Sheet1!A2:A75)))," chuyen tien")</f>
        <v>REM               Tfr A/c: 73585388713215 VU THI CAM LY chuyen tien</v>
      </c>
    </row>
    <row r="350" ht="45" customHeight="1" spans="1:11" x14ac:dyDescent="0.25">
      <c r="A350" s="46">
        <v>317</v>
      </c>
      <c r="B350" s="47" t="s">
        <v>374</v>
      </c>
      <c r="C350" s="48" t="str">
        <f t="shared" si="150"/>
        <v>26/12/2023</v>
      </c>
      <c r="D350" s="46">
        <f>RANDBETWEEN(1000,9999)</f>
        <v>3915</v>
      </c>
      <c r="E350" s="74"/>
      <c r="F350" s="62">
        <f t="shared" si="151"/>
        <v>1011000</v>
      </c>
      <c r="G350" s="49">
        <f t="shared" ref="G349:G378" si="152">G349-E350+F350</f>
        <v>17317121</v>
      </c>
      <c r="H350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4116089682</v>
      </c>
      <c r="I350" s="54" t="str">
        <f>_xlfn.CONCAT(RANDBETWEEN(100,999),CHAR(RANDBETWEEN(65,90)),CHAR(RANDBETWEEN(65,90)),CHAR(RANDBETWEEN(65,90)),CHAR(RANDBETWEEN(65,90)),CHAR(RANDBETWEEN(65,90)),RANDBETWEEN(1,9))</f>
        <v>774OPEND8</v>
      </c>
      <c r="J350" s="46" t="str">
        <f>CHOOSE(RANDBETWEEN(1,2),"990","512")</f>
        <v>512</v>
      </c>
      <c r="K350" s="52" t="str">
        <f>_xlfn.CONCAT("REM               Tfr A/c: ",RANDBETWEEN(10000000000000,99999999999999)," ",INDEX(Sheet1!A3:A76,RANDBETWEEN(1,COUNTA(Sheet1!A3:A76)))," chuyen tien")</f>
        <v>REM               Tfr A/c: 12897293546739 TRINH TUAN SANG chuyen tien</v>
      </c>
    </row>
    <row r="351" ht="45" customHeight="1" spans="1:11" x14ac:dyDescent="0.25">
      <c r="A351" s="46">
        <v>318</v>
      </c>
      <c r="B351" s="47" t="s">
        <v>375</v>
      </c>
      <c r="C351" s="48" t="str">
        <f t="shared" si="150"/>
        <v>27/12/2023</v>
      </c>
      <c r="D351" s="46">
        <f>RANDBETWEEN(1000,9999)</f>
        <v>9857</v>
      </c>
      <c r="E351" s="74"/>
      <c r="F351" s="62">
        <f t="shared" si="151"/>
        <v>1097000</v>
      </c>
      <c r="G351" s="49">
        <f t="shared" si="152"/>
        <v>18414121</v>
      </c>
      <c r="H351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9188</v>
      </c>
      <c r="I351" s="54" t="str">
        <f>_xlfn.CONCAT(RANDBETWEEN(100,999),CHAR(RANDBETWEEN(65,90)),CHAR(RANDBETWEEN(65,90)),CHAR(RANDBETWEEN(65,90)),CHAR(RANDBETWEEN(65,90)),CHAR(RANDBETWEEN(65,90)),RANDBETWEEN(1,9))</f>
        <v>611THLWO1</v>
      </c>
      <c r="J351" s="46" t="str">
        <f>CHOOSE(RANDBETWEEN(1,2),"990","512")</f>
        <v>512</v>
      </c>
      <c r="K351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:4816809938283 tai Agribank.; NGUYEN QUANG SANG chuyen khoan</v>
      </c>
    </row>
    <row r="352" ht="45" customHeight="1" spans="1:11" x14ac:dyDescent="0.25">
      <c r="A352" s="46">
        <v>319</v>
      </c>
      <c r="B352" s="47" t="s">
        <v>376</v>
      </c>
      <c r="C352" s="48" t="str">
        <f t="shared" si="150"/>
        <v>27/12/2023</v>
      </c>
      <c r="D352" s="46">
        <f t="shared" ref="D352:D361" si="153">RANDBETWEEN(1000,9999)</f>
        <v>4716</v>
      </c>
      <c r="E352" s="74"/>
      <c r="F352" s="62">
        <f t="shared" si="151"/>
        <v>805000</v>
      </c>
      <c r="G352" s="49">
        <f t="shared" si="152"/>
        <v>19219121</v>
      </c>
      <c r="H352" s="51">
        <f t="shared" ref="H352:H361" si="154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913</v>
      </c>
      <c r="I352" s="54" t="str">
        <f t="shared" ref="I352:I361" si="155">_xlfn.CONCAT(RANDBETWEEN(100,999),CHAR(RANDBETWEEN(65,90)),CHAR(RANDBETWEEN(65,90)),CHAR(RANDBETWEEN(65,90)),CHAR(RANDBETWEEN(65,90)),CHAR(RANDBETWEEN(65,90)),RANDBETWEEN(1,9))</f>
        <v>587HBOKY7</v>
      </c>
      <c r="J352" s="46" t="str">
        <f t="shared" ref="J352:J361" si="156">CHOOSE(RANDBETWEEN(1,2),"990","512")</f>
        <v>990</v>
      </c>
      <c r="K352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MB-TKThe :6595775944629 tai VPBank.; PHAM NGUYEN chuyen khoan</v>
      </c>
    </row>
    <row r="353" ht="50" customHeight="1" spans="1:11" x14ac:dyDescent="0.25">
      <c r="A353" s="46">
        <v>320</v>
      </c>
      <c r="B353" s="47" t="s">
        <v>377</v>
      </c>
      <c r="C353" s="48" t="str">
        <f t="shared" si="150"/>
        <v>27/12/2023</v>
      </c>
      <c r="D353" s="46">
        <f t="shared" si="153"/>
        <v>5962</v>
      </c>
      <c r="E353" s="49">
        <f>ROUND(RANDBETWEEN(100000,12000000),-3)</f>
        <v>8451000</v>
      </c>
      <c r="F353" s="75"/>
      <c r="G353" s="49">
        <f t="shared" si="152"/>
        <v>10768121</v>
      </c>
      <c r="H353" s="51">
        <f t="shared" si="154"/>
        <v>943</v>
      </c>
      <c r="I353" s="54" t="str">
        <f t="shared" si="155"/>
        <v>251GGKUN4</v>
      </c>
      <c r="J353" s="46" t="str">
        <f t="shared" si="156"/>
        <v>990</v>
      </c>
      <c r="K353" s="52" t="str">
        <f>_xlfn.CONCAT("Omni Channel-TKThe :",RANDBETWEEN(100000000000,999999999999),", tai ",INDEX(Sheet1!H1:H7,RANDBETWEEN(1,COUNTA(Sheet1!H1:H7)))," NGUYEN THI QUY chuyen tien")</f>
        <v>Omni Channel-TKThe :477494393370, tai Agribank. NGUYEN THI QUY chuyen tien</v>
      </c>
    </row>
    <row r="354" ht="45" customHeight="1" spans="1:11" x14ac:dyDescent="0.25">
      <c r="A354" s="46">
        <v>321</v>
      </c>
      <c r="B354" s="47" t="s">
        <v>378</v>
      </c>
      <c r="C354" s="48" t="str">
        <f t="shared" si="150"/>
        <v>28/12/2023</v>
      </c>
      <c r="D354" s="46">
        <f t="shared" si="153"/>
        <v>6195</v>
      </c>
      <c r="E354" s="74"/>
      <c r="F354" s="62">
        <f t="shared" si="151"/>
        <v>811000</v>
      </c>
      <c r="G354" s="49">
        <f t="shared" si="152"/>
        <v>11579121</v>
      </c>
      <c r="H354" s="51">
        <f t="shared" si="154"/>
        <v>2654</v>
      </c>
      <c r="I354" s="54" t="str">
        <f t="shared" si="155"/>
        <v>250KOMUX5</v>
      </c>
      <c r="J354" s="46" t="str">
        <f t="shared" si="156"/>
        <v>512</v>
      </c>
      <c r="K354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:2996634361992 tai TCB.; NGUYEN THANH PHUOC chuyen khoan</v>
      </c>
    </row>
    <row r="355" ht="45" customHeight="1" spans="1:11" x14ac:dyDescent="0.25">
      <c r="A355" s="46">
        <v>322</v>
      </c>
      <c r="B355" s="47" t="s">
        <v>379</v>
      </c>
      <c r="C355" s="48" t="str">
        <f t="shared" si="150"/>
        <v>28/12/2023</v>
      </c>
      <c r="D355" s="46">
        <f t="shared" si="153"/>
        <v>2167</v>
      </c>
      <c r="E355" s="49">
        <f>ROUND(RANDBETWEEN(100000,12000000),-3)</f>
        <v>11800000</v>
      </c>
      <c r="F355" s="75"/>
      <c r="G355" s="49">
        <f t="shared" si="152"/>
        <v>-220879</v>
      </c>
      <c r="H355" s="51">
        <f t="shared" si="154"/>
        <v>640</v>
      </c>
      <c r="I355" s="54" t="str">
        <f t="shared" si="155"/>
        <v>171EASZT8</v>
      </c>
      <c r="J355" s="46" t="str">
        <f t="shared" si="156"/>
        <v>512</v>
      </c>
      <c r="K355" s="52" t="str">
        <f>_xlfn.CONCAT(INDEX(Sheet1!F1:F4,RANDBETWEEN(1,COUNTA(Sheet1!F1:F4))),RANDBETWEEN(1000000000000,9999999999999)," tai ",INDEX(Sheet1!H1:H7,RANDBETWEEN(1,COUNTA(Sheet1!H1:H7))),"; ND NGUYEN THI QUY"," chuyen tien")</f>
        <v>MBVCB :4758251747144 tai Vietcombank.; ND NGUYEN THI QUY chuyen tien</v>
      </c>
    </row>
    <row r="356" ht="45" customHeight="1" spans="1:11" x14ac:dyDescent="0.25">
      <c r="A356" s="46">
        <v>323</v>
      </c>
      <c r="B356" s="47" t="s">
        <v>380</v>
      </c>
      <c r="C356" s="48" t="str">
        <f t="shared" si="150"/>
        <v>28/12/2023</v>
      </c>
      <c r="D356" s="46">
        <f t="shared" si="153"/>
        <v>4188</v>
      </c>
      <c r="E356" s="74"/>
      <c r="F356" s="62">
        <f t="shared" ref="F356:F360" si="157">ROUND(RANDBETWEEN(100000,1200000),-3)</f>
        <v>803000</v>
      </c>
      <c r="G356" s="49">
        <f t="shared" si="152"/>
        <v>582121</v>
      </c>
      <c r="H356" s="51">
        <f t="shared" si="154"/>
        <v>387</v>
      </c>
      <c r="I356" s="54" t="str">
        <f t="shared" si="155"/>
        <v>767ITNXK1</v>
      </c>
      <c r="J356" s="46" t="str">
        <f t="shared" si="156"/>
        <v>990</v>
      </c>
      <c r="K356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MBVCB :1053981017108 tai Sacombank.; NGUYEN THI MY HIEN chuyen khoan</v>
      </c>
    </row>
    <row r="357" ht="45" customHeight="1" spans="1:11" x14ac:dyDescent="0.25">
      <c r="A357" s="46">
        <v>324</v>
      </c>
      <c r="B357" s="47" t="s">
        <v>381</v>
      </c>
      <c r="C357" s="48" t="str">
        <f t="shared" si="150"/>
        <v>28/12/2023</v>
      </c>
      <c r="D357" s="46">
        <f t="shared" si="153"/>
        <v>8632</v>
      </c>
      <c r="E357" s="74"/>
      <c r="F357" s="62">
        <f t="shared" si="157"/>
        <v>312000</v>
      </c>
      <c r="G357" s="49">
        <f t="shared" si="152"/>
        <v>894121</v>
      </c>
      <c r="H357" s="51">
        <f t="shared" si="154"/>
        <v>1796</v>
      </c>
      <c r="I357" s="54" t="str">
        <f t="shared" si="155"/>
        <v>610BHTYE4</v>
      </c>
      <c r="J357" s="46" t="str">
        <f t="shared" si="156"/>
        <v>990</v>
      </c>
      <c r="K357" s="52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:8491577028763 tai Vietcombank.; LE VU TUAN KIET chuyen khoan</v>
      </c>
    </row>
    <row r="358" ht="45" customHeight="1" spans="1:11" x14ac:dyDescent="0.25">
      <c r="A358" s="46">
        <v>325</v>
      </c>
      <c r="B358" s="47" t="s">
        <v>382</v>
      </c>
      <c r="C358" s="48" t="str">
        <f t="shared" si="150"/>
        <v>28/12/2023</v>
      </c>
      <c r="D358" s="46">
        <f t="shared" si="153"/>
        <v>6192</v>
      </c>
      <c r="E358" s="74"/>
      <c r="F358" s="62">
        <f t="shared" si="157"/>
        <v>348000</v>
      </c>
      <c r="G358" s="49">
        <f t="shared" si="152"/>
        <v>1242121</v>
      </c>
      <c r="H358" s="51">
        <f t="shared" si="154"/>
        <v>4605819335</v>
      </c>
      <c r="I358" s="54" t="str">
        <f t="shared" si="155"/>
        <v>759RGCDJ1</v>
      </c>
      <c r="J358" s="46" t="str">
        <f t="shared" si="156"/>
        <v>990</v>
      </c>
      <c r="K358" s="52" t="str">
        <f>_xlfn.CONCAT(INDEX(Sheet1!$F$4:$F$7,RANDBETWEEN(1,COUNTA(Sheet1!$F$4:$F$7))),RANDBETWEEN(1000000000000,9999999999999)," tai ",INDEX(Sheet1!$H$4:$H$10,RANDBETWEEN(1,COUNTA(Sheet1!$H$4:$H$10))),"; ",INDEX(Sheet1!$A$4:$A$77,RANDBETWEEN(1,COUNTA(Sheet1!$A$4:$A$77)))," chuyen khoan")</f>
        <v>MB-TKThe :1880071071279 tai VCB.; VU THI KIM NHUNG chuyen khoan</v>
      </c>
    </row>
    <row r="359" ht="77" customHeight="1" spans="1:11" s="4" customFormat="1" x14ac:dyDescent="0.25">
      <c r="A359" s="69">
        <v>326</v>
      </c>
      <c r="B359" s="70" t="s">
        <v>383</v>
      </c>
      <c r="C359" s="71" t="str">
        <f t="shared" si="150"/>
        <v>29/12/2023</v>
      </c>
      <c r="D359" s="69">
        <f t="shared" si="153"/>
        <v>4546</v>
      </c>
      <c r="E359" s="62"/>
      <c r="F359" s="62">
        <v>33248250</v>
      </c>
      <c r="G359" s="62">
        <f t="shared" si="152"/>
        <v>34490371</v>
      </c>
      <c r="H359" s="72">
        <f t="shared" si="154"/>
        <v>132</v>
      </c>
      <c r="I359" s="73" t="str">
        <f t="shared" si="155"/>
        <v>492BEVYO5</v>
      </c>
      <c r="J359" s="69" t="str">
        <f t="shared" si="156"/>
        <v>990</v>
      </c>
      <c r="K359" s="52" t="str">
        <f>_xlfn.CONCAT("REM ",RANDBETWEEN(1000,9999),CHAR(RANDBETWEEN(65,90)),CHAR(RANDBETWEEN(65,90)),RANDBETWEEN(100000000000000,999999999999999)," B/O CONGTYCPGACHNGOIVAXAYLAPDIENCHAU thanh toan luong T12/2023")</f>
        <v>REM 6113HE907561746399718 B/O CONGTYCPGACHNGOIVAXAYLAPDIENCHAU thanh toan luong T12/2023</v>
      </c>
    </row>
    <row r="360" ht="45" customHeight="1" spans="1:11" x14ac:dyDescent="0.25">
      <c r="A360" s="46">
        <v>327</v>
      </c>
      <c r="B360" s="47" t="s">
        <v>384</v>
      </c>
      <c r="C360" s="48" t="str">
        <f t="shared" si="150"/>
        <v>29/12/2023</v>
      </c>
      <c r="D360" s="46">
        <f t="shared" si="153"/>
        <v>8728</v>
      </c>
      <c r="E360" s="74"/>
      <c r="F360" s="62">
        <f t="shared" si="157"/>
        <v>546000</v>
      </c>
      <c r="G360" s="49">
        <f t="shared" si="152"/>
        <v>35036371</v>
      </c>
      <c r="H360" s="51">
        <f t="shared" si="154"/>
        <v>224</v>
      </c>
      <c r="I360" s="54" t="str">
        <f t="shared" si="155"/>
        <v>413WTGES5</v>
      </c>
      <c r="J360" s="46" t="str">
        <f t="shared" si="156"/>
        <v>990</v>
      </c>
      <c r="K360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MBVCB :9575361899829 tai VCB.; NGUYEN QUOC HUNG chuyen khoan</v>
      </c>
    </row>
    <row r="361" ht="45" customHeight="1" spans="1:11" x14ac:dyDescent="0.25">
      <c r="A361" s="46">
        <v>328</v>
      </c>
      <c r="B361" s="47" t="s">
        <v>385</v>
      </c>
      <c r="C361" s="48" t="str">
        <f t="shared" si="150"/>
        <v>30/12/2023</v>
      </c>
      <c r="D361" s="46">
        <f t="shared" si="153"/>
        <v>3861</v>
      </c>
      <c r="E361" s="74"/>
      <c r="F361" s="62">
        <f>ROUND(RANDBETWEEN(100000,1200000),-3)</f>
        <v>374000</v>
      </c>
      <c r="G361" s="49">
        <f t="shared" si="152"/>
        <v>35410371</v>
      </c>
      <c r="H361" s="51">
        <f t="shared" si="154"/>
        <v>3692642407</v>
      </c>
      <c r="I361" s="54" t="str">
        <f t="shared" si="155"/>
        <v>976LJQSH8</v>
      </c>
      <c r="J361" s="46" t="str">
        <f t="shared" si="156"/>
        <v>512</v>
      </c>
      <c r="K361" s="52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:9207046973709 tai Vietcombank.; NGUYEN TUAN TUNG chuyen khoan</v>
      </c>
    </row>
    <row r="362" ht="46" customHeight="1" spans="1:11" s="1" customFormat="1" x14ac:dyDescent="0.25">
      <c r="A362" s="46">
        <v>329</v>
      </c>
      <c r="B362" s="47" t="s">
        <v>386</v>
      </c>
      <c r="C362" s="48" t="str">
        <f t="shared" si="150"/>
        <v>30/12/2023</v>
      </c>
      <c r="D362" s="46">
        <f t="shared" ref="D362:D375" si="158">RANDBETWEEN(1000,9999)</f>
        <v>7495</v>
      </c>
      <c r="E362" s="49">
        <f>ROUND(RANDBETWEEN(100000,12000000),-3)</f>
        <v>5769000</v>
      </c>
      <c r="F362" s="62"/>
      <c r="G362" s="49">
        <f t="shared" si="152"/>
        <v>29641371</v>
      </c>
      <c r="H362" s="51">
        <f t="shared" ref="H362:H375" si="159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754</v>
      </c>
      <c r="I362" s="54" t="str">
        <f t="shared" ref="I362:I375" si="160">_xlfn.CONCAT(RANDBETWEEN(100,999),CHAR(RANDBETWEEN(65,90)),CHAR(RANDBETWEEN(65,90)),CHAR(RANDBETWEEN(65,90)),CHAR(RANDBETWEEN(65,90)),CHAR(RANDBETWEEN(65,90)),RANDBETWEEN(1,9))</f>
        <v>685TQLRB1</v>
      </c>
      <c r="J362" s="46" t="str">
        <f t="shared" ref="J362:J375" si="161">CHOOSE(RANDBETWEEN(1,2),"990","512")</f>
        <v>512</v>
      </c>
      <c r="K362" s="52" t="str">
        <f>_xlfn.CONCAT(INDEX(Sheet1!F1:F4,RANDBETWEEN(1,COUNTA(Sheet1!F1:F4))),RANDBETWEEN(1000000000000,9999999999999)," tai ",INDEX(Sheet1!H1:H7,RANDBETWEEN(1,COUNTA(Sheet1!H1:H7))),"; ND NGUYEN THI QUY"," chuyen tien")</f>
        <v>TKThe :8209996579757 tai Agribank.; ND NGUYEN THI QUY chuyen tien</v>
      </c>
    </row>
    <row r="363" ht="35" customHeight="1" spans="1:11" s="1" customFormat="1" x14ac:dyDescent="0.25">
      <c r="A363" s="46">
        <v>330</v>
      </c>
      <c r="B363" s="47" t="s">
        <v>387</v>
      </c>
      <c r="C363" s="48" t="str">
        <f t="shared" si="150"/>
        <v>31/12/2023</v>
      </c>
      <c r="D363" s="46">
        <f t="shared" si="158"/>
        <v>9070</v>
      </c>
      <c r="E363" s="74"/>
      <c r="F363" s="62">
        <v>22000</v>
      </c>
      <c r="G363" s="49">
        <f t="shared" si="152"/>
        <v>29663371</v>
      </c>
      <c r="H363" s="51">
        <f t="shared" si="159"/>
        <v>878</v>
      </c>
      <c r="I363" s="54" t="str">
        <f t="shared" si="160"/>
        <v>815OTIVQ1</v>
      </c>
      <c r="J363" s="46" t="str">
        <f t="shared" si="161"/>
        <v>990</v>
      </c>
      <c r="K363" s="52" t="s">
        <v>388</v>
      </c>
    </row>
    <row r="364" ht="45" customHeight="1" spans="1:11" x14ac:dyDescent="0.25">
      <c r="A364" s="46">
        <v>331</v>
      </c>
      <c r="B364" s="47" t="s">
        <v>389</v>
      </c>
      <c r="C364" s="48" t="str">
        <f t="shared" si="150"/>
        <v>31/12/2023</v>
      </c>
      <c r="D364" s="46">
        <f t="shared" si="158"/>
        <v>9390</v>
      </c>
      <c r="E364" s="74"/>
      <c r="F364" s="62">
        <f t="shared" ref="F364:F368" si="162">ROUND(RANDBETWEEN(100000,1200000),-3)</f>
        <v>549000</v>
      </c>
      <c r="G364" s="49">
        <f t="shared" si="152"/>
        <v>30212371</v>
      </c>
      <c r="H364" s="51">
        <f t="shared" si="159"/>
        <v>415</v>
      </c>
      <c r="I364" s="54" t="str">
        <f t="shared" si="160"/>
        <v>639JLMCD3</v>
      </c>
      <c r="J364" s="46" t="str">
        <f t="shared" si="161"/>
        <v>990</v>
      </c>
      <c r="K364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:1729273060636 tai Agribank.; HOANG DUC TRUONG chuyen khoan</v>
      </c>
    </row>
    <row r="365" ht="48" customHeight="1" spans="1:11" s="4" customFormat="1" x14ac:dyDescent="0.25">
      <c r="A365" s="69">
        <v>332</v>
      </c>
      <c r="B365" s="70" t="s">
        <v>390</v>
      </c>
      <c r="C365" s="71" t="str">
        <f t="shared" si="150"/>
        <v>31/12/2023</v>
      </c>
      <c r="D365" s="69">
        <f t="shared" si="158"/>
        <v>1698</v>
      </c>
      <c r="E365" s="75"/>
      <c r="F365" s="62">
        <f t="shared" si="162"/>
        <v>561000</v>
      </c>
      <c r="G365" s="62">
        <f t="shared" si="152"/>
        <v>30773371</v>
      </c>
      <c r="H365" s="72">
        <f t="shared" si="159"/>
        <v>68709</v>
      </c>
      <c r="I365" s="73" t="str">
        <f t="shared" si="160"/>
        <v>165ZXUHA5</v>
      </c>
      <c r="J365" s="69" t="str">
        <f t="shared" si="161"/>
        <v>990</v>
      </c>
      <c r="K365" s="52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MB-TKThe :2281034528137 tai VCB.; LY THI NHU HUYEN chuyen khoan</v>
      </c>
    </row>
    <row r="366" ht="45" customHeight="1" spans="1:11" x14ac:dyDescent="0.25">
      <c r="A366" s="46">
        <v>333</v>
      </c>
      <c r="B366" s="47" t="s">
        <v>391</v>
      </c>
      <c r="C366" s="48" t="str">
        <f t="shared" si="150"/>
        <v>31/12/2023</v>
      </c>
      <c r="D366" s="46">
        <f t="shared" si="158"/>
        <v>8904</v>
      </c>
      <c r="E366" s="74"/>
      <c r="F366" s="62">
        <f t="shared" si="162"/>
        <v>958000</v>
      </c>
      <c r="G366" s="49">
        <f t="shared" si="152"/>
        <v>31731371</v>
      </c>
      <c r="H366" s="51">
        <f t="shared" si="159"/>
        <v>9154863807</v>
      </c>
      <c r="I366" s="54" t="str">
        <f t="shared" si="160"/>
        <v>642EFPXX9</v>
      </c>
      <c r="J366" s="46" t="str">
        <f t="shared" si="161"/>
        <v>990</v>
      </c>
      <c r="K366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MBVCB :2781954798085 tai Sacombank.; LE DINH DAI DUC chuyen khoan</v>
      </c>
    </row>
    <row r="367" ht="45" customHeight="1" spans="1:11" x14ac:dyDescent="0.25">
      <c r="A367" s="46">
        <v>334</v>
      </c>
      <c r="B367" s="47" t="s">
        <v>392</v>
      </c>
      <c r="C367" s="48" t="str">
        <f t="shared" si="150"/>
        <v>31/12/2023</v>
      </c>
      <c r="D367" s="46">
        <f t="shared" si="158"/>
        <v>3538</v>
      </c>
      <c r="E367" s="49">
        <f>ROUND(RANDBETWEEN(100000,12000000),-3)</f>
        <v>644000</v>
      </c>
      <c r="F367" s="62"/>
      <c r="G367" s="49">
        <f t="shared" si="152"/>
        <v>31087371</v>
      </c>
      <c r="H367" s="51">
        <f t="shared" si="159"/>
        <v>360</v>
      </c>
      <c r="I367" s="54" t="str">
        <f t="shared" si="160"/>
        <v>372OYGQR3</v>
      </c>
      <c r="J367" s="46" t="str">
        <f t="shared" si="161"/>
        <v>990</v>
      </c>
      <c r="K367" s="52" t="str">
        <f>_xlfn.CONCAT(INDEX(Sheet1!F1:F4,RANDBETWEEN(1,COUNTA(Sheet1!F1:F4))),RANDBETWEEN(1000000000000,9999999999999)," tai ",INDEX(Sheet1!H1:H7,RANDBETWEEN(1,COUNTA(Sheet1!H1:H7))),"; ND NGUYEN THI QUY"," chuyen tien")</f>
        <v>TKThe :6149979533148 tai Vietcombank.; ND NGUYEN THI QUY chuyen tien</v>
      </c>
    </row>
    <row r="368" ht="47" customHeight="1" spans="1:11" x14ac:dyDescent="0.25">
      <c r="A368" s="46">
        <v>335</v>
      </c>
      <c r="B368" s="47" t="s">
        <v>393</v>
      </c>
      <c r="C368" s="48" t="str">
        <f t="shared" si="150"/>
        <v>01/01/2024</v>
      </c>
      <c r="D368" s="46">
        <f t="shared" si="158"/>
        <v>4104</v>
      </c>
      <c r="E368" s="74"/>
      <c r="F368" s="62">
        <f t="shared" si="162"/>
        <v>548000</v>
      </c>
      <c r="G368" s="49">
        <f t="shared" si="152"/>
        <v>31635371</v>
      </c>
      <c r="H368" s="51">
        <f t="shared" si="159"/>
        <v>426</v>
      </c>
      <c r="I368" s="54" t="str">
        <f t="shared" si="160"/>
        <v>600TWBGE6</v>
      </c>
      <c r="J368" s="46" t="str">
        <f t="shared" si="161"/>
        <v>990</v>
      </c>
      <c r="K368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MBVCB :9605344397906 tai Agribank.; NGUYEN VIET HUONG chuyen khoan</v>
      </c>
    </row>
    <row r="369" ht="35" customHeight="1" spans="1:11" x14ac:dyDescent="0.25">
      <c r="A369" s="46">
        <v>336</v>
      </c>
      <c r="B369" s="47" t="s">
        <v>394</v>
      </c>
      <c r="C369" s="48" t="str">
        <f t="shared" si="150"/>
        <v>01/01/2024</v>
      </c>
      <c r="D369" s="46">
        <f t="shared" si="158"/>
        <v>4925</v>
      </c>
      <c r="E369" s="74"/>
      <c r="F369" s="62">
        <f t="shared" ref="F369:F373" si="163">ROUND(RANDBETWEEN(100000,1200000),-3)</f>
        <v>148000</v>
      </c>
      <c r="G369" s="49">
        <f t="shared" si="152"/>
        <v>31783371</v>
      </c>
      <c r="H369" s="51">
        <f t="shared" si="159"/>
        <v>62548</v>
      </c>
      <c r="I369" s="54" t="str">
        <f t="shared" si="160"/>
        <v>668OIOIQ3</v>
      </c>
      <c r="J369" s="46" t="str">
        <f t="shared" si="161"/>
        <v>990</v>
      </c>
      <c r="K369" s="52" t="str">
        <f>_xlfn.CONCAT(RANDBETWEEN(100000,999999),"-QR - ",INDEX(Sheet1!A6:A79,RANDBETWEEN(1,COUNTA(Sheet1!A6:A79)))," Chuyen tien")</f>
        <v>951284-QR - VU THI CAM LY Chuyen tien</v>
      </c>
    </row>
    <row r="370" ht="35" customHeight="1" spans="1:11" x14ac:dyDescent="0.25">
      <c r="A370" s="46">
        <v>337</v>
      </c>
      <c r="B370" s="47" t="s">
        <v>395</v>
      </c>
      <c r="C370" s="48" t="str">
        <f t="shared" si="150"/>
        <v>01/01/2024</v>
      </c>
      <c r="D370" s="46">
        <f t="shared" si="158"/>
        <v>9165</v>
      </c>
      <c r="E370" s="74"/>
      <c r="F370" s="62">
        <f t="shared" si="163"/>
        <v>233000</v>
      </c>
      <c r="G370" s="49">
        <f t="shared" si="152"/>
        <v>32016371</v>
      </c>
      <c r="H370" s="51">
        <f t="shared" si="159"/>
        <v>25572</v>
      </c>
      <c r="I370" s="54" t="str">
        <f t="shared" si="160"/>
        <v>497NMKEA7</v>
      </c>
      <c r="J370" s="46" t="str">
        <f t="shared" si="161"/>
        <v>512</v>
      </c>
      <c r="K370" s="52" t="str">
        <f>_xlfn.CONCAT(RANDBETWEEN(100000,999999),"-QR - ",INDEX(Sheet1!A7:A80,RANDBETWEEN(1,COUNTA(Sheet1!A7:A80)))," Chuyen tien")</f>
        <v>274737-QR - BUI MINH THUAN Chuyen tien</v>
      </c>
    </row>
    <row r="371" ht="49" customHeight="1" spans="1:11" x14ac:dyDescent="0.25">
      <c r="A371" s="46">
        <v>338</v>
      </c>
      <c r="B371" s="47" t="s">
        <v>396</v>
      </c>
      <c r="C371" s="48" t="str">
        <f t="shared" si="150"/>
        <v>01/01/2024</v>
      </c>
      <c r="D371" s="46">
        <f t="shared" si="158"/>
        <v>3323</v>
      </c>
      <c r="E371" s="74"/>
      <c r="F371" s="62">
        <f t="shared" si="163"/>
        <v>942000</v>
      </c>
      <c r="G371" s="49">
        <f t="shared" si="152"/>
        <v>32958371</v>
      </c>
      <c r="H371" s="51">
        <f t="shared" si="159"/>
        <v>2659229168</v>
      </c>
      <c r="I371" s="54" t="str">
        <f t="shared" si="160"/>
        <v>859NPQZD9</v>
      </c>
      <c r="J371" s="46" t="str">
        <f t="shared" si="161"/>
        <v>990</v>
      </c>
      <c r="K371" s="52" t="str">
        <f>_xlfn.CONCAT("REM               Tfr A/c: ",RANDBETWEEN(10000000000000,99999999999999)," ",INDEX(Sheet1!A1:A74,RANDBETWEEN(1,COUNTA(Sheet1!A1:A74)))," chuyen tien")</f>
        <v>REM               Tfr A/c: 43220094513448 DO MINH HIEU chuyen tien</v>
      </c>
    </row>
    <row r="372" ht="45" customHeight="1" spans="1:11" x14ac:dyDescent="0.25">
      <c r="A372" s="46">
        <v>339</v>
      </c>
      <c r="B372" s="47" t="s">
        <v>397</v>
      </c>
      <c r="C372" s="48" t="str">
        <f t="shared" si="150"/>
        <v>01/01/2024</v>
      </c>
      <c r="D372" s="46">
        <f t="shared" si="158"/>
        <v>3378</v>
      </c>
      <c r="E372" s="49">
        <f>ROUND(RANDBETWEEN(100000,12000000),-3)</f>
        <v>3232000</v>
      </c>
      <c r="F372" s="62"/>
      <c r="G372" s="49">
        <f t="shared" si="152"/>
        <v>29726371</v>
      </c>
      <c r="H372" s="51">
        <f t="shared" si="159"/>
        <v>5894</v>
      </c>
      <c r="I372" s="54" t="str">
        <f t="shared" si="160"/>
        <v>535ECKVU3</v>
      </c>
      <c r="J372" s="46" t="str">
        <f t="shared" si="161"/>
        <v>990</v>
      </c>
      <c r="K372" s="52" t="str">
        <f>_xlfn.CONCAT(INDEX(Sheet1!F1:F4,RANDBETWEEN(1,COUNTA(Sheet1!F1:F4))),RANDBETWEEN(1000000000000,9999999999999)," tai ",INDEX(Sheet1!H1:H7,RANDBETWEEN(1,COUNTA(Sheet1!H1:H7))),"; ND NGUYEN THI QUY"," chuyen tien")</f>
        <v>MBVCB :2648313490587 tai Vietcombank.; ND NGUYEN THI QUY chuyen tien</v>
      </c>
    </row>
    <row r="373" ht="45" customHeight="1" spans="1:11" x14ac:dyDescent="0.25">
      <c r="A373" s="46">
        <v>340</v>
      </c>
      <c r="B373" s="47" t="s">
        <v>398</v>
      </c>
      <c r="C373" s="48" t="str">
        <f t="shared" si="150"/>
        <v>01/01/2024</v>
      </c>
      <c r="D373" s="46">
        <f t="shared" si="158"/>
        <v>7049</v>
      </c>
      <c r="E373" s="74"/>
      <c r="F373" s="62">
        <f t="shared" si="163"/>
        <v>426000</v>
      </c>
      <c r="G373" s="49">
        <f t="shared" si="152"/>
        <v>30152371</v>
      </c>
      <c r="H373" s="51">
        <f t="shared" si="159"/>
        <v>3572384020</v>
      </c>
      <c r="I373" s="54" t="str">
        <f t="shared" si="160"/>
        <v>325VCTJN8</v>
      </c>
      <c r="J373" s="46" t="str">
        <f t="shared" si="161"/>
        <v>990</v>
      </c>
      <c r="K373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:4188675074367 tai Sacombank.; CAO THANH LUONG chuyen khoan</v>
      </c>
    </row>
    <row r="374" ht="46" customHeight="1" spans="1:11" x14ac:dyDescent="0.25">
      <c r="A374" s="46">
        <v>342</v>
      </c>
      <c r="B374" s="47" t="s">
        <v>399</v>
      </c>
      <c r="C374" s="48" t="str">
        <f t="shared" si="150"/>
        <v>02/01/2024</v>
      </c>
      <c r="D374" s="46">
        <f t="shared" si="158"/>
        <v>2050</v>
      </c>
      <c r="E374" s="74"/>
      <c r="F374" s="62">
        <f>ROUND(RANDBETWEEN(100000,1200000),-3)</f>
        <v>529000</v>
      </c>
      <c r="G374" s="49">
        <f t="shared" si="152"/>
        <v>30681371</v>
      </c>
      <c r="H374" s="51">
        <f t="shared" si="159"/>
        <v>790</v>
      </c>
      <c r="I374" s="54" t="str">
        <f t="shared" si="160"/>
        <v>404SIEWG6</v>
      </c>
      <c r="J374" s="46" t="str">
        <f t="shared" si="161"/>
        <v>990</v>
      </c>
      <c r="K374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MBVCB :1186705006191 tai VPBank.; NGUYEN DUC MANH chuyen khoan</v>
      </c>
    </row>
    <row r="375" ht="47" customHeight="1" spans="1:11" x14ac:dyDescent="0.25">
      <c r="A375" s="46">
        <v>344</v>
      </c>
      <c r="B375" s="47" t="s">
        <v>400</v>
      </c>
      <c r="C375" s="48" t="str">
        <f t="shared" si="150"/>
        <v>02/01/2024</v>
      </c>
      <c r="D375" s="46">
        <f t="shared" si="158"/>
        <v>6390</v>
      </c>
      <c r="E375" s="49">
        <f>ROUND(RANDBETWEEN(100000,12000000),-3)</f>
        <v>3614000</v>
      </c>
      <c r="F375" s="62"/>
      <c r="G375" s="49">
        <f t="shared" si="152"/>
        <v>27067371</v>
      </c>
      <c r="H375" s="51">
        <f t="shared" si="159"/>
        <v>7485649244</v>
      </c>
      <c r="I375" s="54" t="str">
        <f t="shared" si="160"/>
        <v>619GZRKJ4</v>
      </c>
      <c r="J375" s="46" t="str">
        <f t="shared" si="161"/>
        <v>512</v>
      </c>
      <c r="K375" s="52" t="str">
        <f>_xlfn.CONCAT(INDEX(Sheet1!F1:F4,RANDBETWEEN(1,COUNTA(Sheet1!F1:F4))),RANDBETWEEN(1000000000000,9999999999999)," tai ",INDEX(Sheet1!H1:H7,RANDBETWEEN(1,COUNTA(Sheet1!H1:H7))),"; ND NGUYEN THI QUY"," chuyen tien")</f>
        <v>IBVCB :3365729631312 tai Sacombank.; ND NGUYEN THI QUY chuyen tien</v>
      </c>
    </row>
    <row r="376" ht="61" customHeight="1" spans="1:11" x14ac:dyDescent="0.25">
      <c r="A376" s="57" t="s">
        <v>401</v>
      </c>
      <c r="B376" s="57"/>
      <c r="C376" s="57"/>
      <c r="D376" s="57"/>
      <c r="E376" s="57"/>
      <c r="F376" s="57"/>
      <c r="G376" s="57"/>
      <c r="H376" s="57"/>
      <c r="I376" s="58" t="s">
        <v>402</v>
      </c>
      <c r="J376" s="58"/>
      <c r="K376" s="58"/>
    </row>
    <row r="377" ht="40" customHeight="1" spans="1:11" x14ac:dyDescent="0.25">
      <c r="A377" s="46">
        <v>346</v>
      </c>
      <c r="B377" s="47" t="s">
        <v>403</v>
      </c>
      <c r="C377" s="48" t="str">
        <f t="shared" ref="C377:C402" si="164">LEFT(B377,FIND(" ",B377)-1)</f>
        <v>02/01/2024</v>
      </c>
      <c r="D377" s="46">
        <f>RANDBETWEEN(1000,9999)</f>
        <v>7408</v>
      </c>
      <c r="E377" s="74"/>
      <c r="F377" s="62">
        <f>ROUND(RANDBETWEEN(100000,1200000),-3)</f>
        <v>412000</v>
      </c>
      <c r="G377" s="49">
        <f>G375-E377+F377</f>
        <v>27479371</v>
      </c>
      <c r="H377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23520</v>
      </c>
      <c r="I377" s="54" t="str">
        <f>_xlfn.CONCAT(RANDBETWEEN(100,999),CHAR(RANDBETWEEN(65,90)),CHAR(RANDBETWEEN(65,90)),CHAR(RANDBETWEEN(65,90)),CHAR(RANDBETWEEN(65,90)),CHAR(RANDBETWEEN(65,90)),RANDBETWEEN(1,9))</f>
        <v>865RBMFK2</v>
      </c>
      <c r="J377" s="46" t="str">
        <f>CHOOSE(RANDBETWEEN(1,2),"990","512")</f>
        <v>512</v>
      </c>
      <c r="K377" s="52" t="str">
        <f>_xlfn.CONCAT(RANDBETWEEN(100000,999999),"-QR - ",INDEX(Sheet1!A6:A79,RANDBETWEEN(1,COUNTA(Sheet1!A6:A79)))," Chuyen tien")</f>
        <v>587865-QR - MAI THANH TUAN Chuyen tien</v>
      </c>
    </row>
    <row r="378" ht="35" customHeight="1" spans="1:11" x14ac:dyDescent="0.25">
      <c r="A378" s="46">
        <v>347</v>
      </c>
      <c r="B378" s="47" t="s">
        <v>404</v>
      </c>
      <c r="C378" s="48" t="str">
        <f t="shared" si="164"/>
        <v>02/01/2024</v>
      </c>
      <c r="D378" s="46">
        <f>RANDBETWEEN(1000,9999)</f>
        <v>6953</v>
      </c>
      <c r="E378" s="74"/>
      <c r="F378" s="62">
        <f>ROUND(RANDBETWEEN(100000,1200000),-3)</f>
        <v>966000</v>
      </c>
      <c r="G378" s="49">
        <f t="shared" ref="G377:G402" si="165">G377-E378+F378</f>
        <v>28445371</v>
      </c>
      <c r="H378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4334904273</v>
      </c>
      <c r="I378" s="54" t="str">
        <f>_xlfn.CONCAT(RANDBETWEEN(100,999),CHAR(RANDBETWEEN(65,90)),CHAR(RANDBETWEEN(65,90)),CHAR(RANDBETWEEN(65,90)),CHAR(RANDBETWEEN(65,90)),CHAR(RANDBETWEEN(65,90)),RANDBETWEEN(1,9))</f>
        <v>355KFXQN3</v>
      </c>
      <c r="J378" s="46" t="str">
        <f>CHOOSE(RANDBETWEEN(1,2),"990","512")</f>
        <v>512</v>
      </c>
      <c r="K378" s="52" t="str">
        <f>_xlfn.CONCAT(RANDBETWEEN(100000,999999),"-QR - ",INDEX(Sheet1!A7:A80,RANDBETWEEN(1,COUNTA(Sheet1!A7:A80)))," Chuyen tien")</f>
        <v>710096-QR - LY THI NHU HUYEN Chuyen tien</v>
      </c>
    </row>
    <row r="379" ht="35" customHeight="1" spans="1:11" x14ac:dyDescent="0.25">
      <c r="A379" s="46">
        <v>348</v>
      </c>
      <c r="B379" s="47" t="s">
        <v>405</v>
      </c>
      <c r="C379" s="48" t="str">
        <f t="shared" si="164"/>
        <v>02/01/2024</v>
      </c>
      <c r="D379" s="46">
        <f>RANDBETWEEN(1000,9999)</f>
        <v>1382</v>
      </c>
      <c r="E379" s="74"/>
      <c r="F379" s="62">
        <f>ROUND(RANDBETWEEN(100000,1200000),-3)</f>
        <v>669000</v>
      </c>
      <c r="G379" s="49">
        <f t="shared" si="165"/>
        <v>29114371</v>
      </c>
      <c r="H379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2358531085</v>
      </c>
      <c r="I379" s="54" t="str">
        <f>_xlfn.CONCAT(RANDBETWEEN(100,999),CHAR(RANDBETWEEN(65,90)),CHAR(RANDBETWEEN(65,90)),CHAR(RANDBETWEEN(65,90)),CHAR(RANDBETWEEN(65,90)),CHAR(RANDBETWEEN(65,90)),RANDBETWEEN(1,9))</f>
        <v>477ORSFH9</v>
      </c>
      <c r="J379" s="46" t="str">
        <f>CHOOSE(RANDBETWEEN(1,2),"990","512")</f>
        <v>512</v>
      </c>
      <c r="K379" s="52" t="str">
        <f>_xlfn.CONCAT(RANDBETWEEN(100000,999999),"-QR - ",INDEX(Sheet1!A8:A81,RANDBETWEEN(1,COUNTA(Sheet1!A8:A81)))," Chuyen tien")</f>
        <v>134624-QR - HOANG THI THUY Chuyen tien</v>
      </c>
    </row>
    <row r="380" ht="47" customHeight="1" spans="1:11" x14ac:dyDescent="0.25">
      <c r="A380" s="46">
        <v>349</v>
      </c>
      <c r="B380" s="47" t="s">
        <v>406</v>
      </c>
      <c r="C380" s="48" t="str">
        <f t="shared" si="164"/>
        <v>02/01/2024</v>
      </c>
      <c r="D380" s="46">
        <f t="shared" ref="D380:D389" si="166">RANDBETWEEN(1000,9999)</f>
        <v>4997</v>
      </c>
      <c r="E380" s="49">
        <f>ROUND(RANDBETWEEN(100000,12000000),-3)</f>
        <v>10503000</v>
      </c>
      <c r="F380" s="62"/>
      <c r="G380" s="49">
        <f t="shared" si="165"/>
        <v>18611371</v>
      </c>
      <c r="H380" s="51">
        <f t="shared" ref="H380:H389" si="167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512</v>
      </c>
      <c r="I380" s="54" t="str">
        <f t="shared" ref="I380:I389" si="168">_xlfn.CONCAT(RANDBETWEEN(100,999),CHAR(RANDBETWEEN(65,90)),CHAR(RANDBETWEEN(65,90)),CHAR(RANDBETWEEN(65,90)),CHAR(RANDBETWEEN(65,90)),CHAR(RANDBETWEEN(65,90)),RANDBETWEEN(1,9))</f>
        <v>428PSEYZ9</v>
      </c>
      <c r="J380" s="46" t="str">
        <f t="shared" ref="J380:J389" si="169">CHOOSE(RANDBETWEEN(1,2),"990","512")</f>
        <v>990</v>
      </c>
      <c r="K380" s="52" t="str">
        <f>_xlfn.CONCAT(INDEX(Sheet1!F1:F4,RANDBETWEEN(1,COUNTA(Sheet1!F1:F4))),RANDBETWEEN(1000000000000,9999999999999)," tai ",INDEX(Sheet1!H1:H7,RANDBETWEEN(1,COUNTA(Sheet1!H1:H7))),"; ND NGUYEN THI QUY"," chuyen tien")</f>
        <v>TKThe :6984673090461 tai VCB.; ND NGUYEN THI QUY chuyen tien</v>
      </c>
    </row>
    <row r="381" ht="44" customHeight="1" spans="1:11" x14ac:dyDescent="0.25">
      <c r="A381" s="46">
        <v>350</v>
      </c>
      <c r="B381" s="47" t="s">
        <v>407</v>
      </c>
      <c r="C381" s="48" t="str">
        <f t="shared" si="164"/>
        <v>03/01/2024</v>
      </c>
      <c r="D381" s="46">
        <f t="shared" si="166"/>
        <v>8142</v>
      </c>
      <c r="E381" s="74"/>
      <c r="F381" s="62">
        <f>RANDBETWEEN(100000,900000)</f>
        <v>108044</v>
      </c>
      <c r="G381" s="49">
        <f t="shared" si="165"/>
        <v>18719415</v>
      </c>
      <c r="H381" s="51">
        <f t="shared" si="167"/>
        <v>8979918833</v>
      </c>
      <c r="I381" s="54" t="str">
        <f t="shared" si="168"/>
        <v>578ELPTG1</v>
      </c>
      <c r="J381" s="46" t="str">
        <f t="shared" si="169"/>
        <v>512</v>
      </c>
      <c r="K381" s="52" t="str">
        <f>_xlfn.CONCAT("REM               Tfr A/c: ",RANDBETWEEN(10000000000000,99999999999999)," ",INDEX(Sheet1!A2:A75,RANDBETWEEN(1,COUNTA(Sheet1!A2:A75)))," chuyen tien")</f>
        <v>REM               Tfr A/c: 99743982302867 PHAM NGUYEN chuyen tien</v>
      </c>
    </row>
    <row r="382" ht="44" customHeight="1" spans="1:11" x14ac:dyDescent="0.25">
      <c r="A382" s="46">
        <v>351</v>
      </c>
      <c r="B382" s="47" t="s">
        <v>408</v>
      </c>
      <c r="C382" s="48" t="str">
        <f t="shared" si="164"/>
        <v>03/01/2024</v>
      </c>
      <c r="D382" s="46">
        <f t="shared" si="166"/>
        <v>6323</v>
      </c>
      <c r="E382" s="74"/>
      <c r="F382" s="62">
        <f>RANDBETWEEN(100000,900000)</f>
        <v>307048</v>
      </c>
      <c r="G382" s="49">
        <f t="shared" si="165"/>
        <v>19026463</v>
      </c>
      <c r="H382" s="51">
        <f t="shared" si="167"/>
        <v>818</v>
      </c>
      <c r="I382" s="54" t="str">
        <f t="shared" si="168"/>
        <v>157CJWCZ3</v>
      </c>
      <c r="J382" s="46" t="str">
        <f t="shared" si="169"/>
        <v>512</v>
      </c>
      <c r="K382" s="52" t="str">
        <f>_xlfn.CONCAT("REM               Tfr A/c: ",RANDBETWEEN(10000000000000,99999999999999)," ",INDEX(Sheet1!A3:A76,RANDBETWEEN(1,COUNTA(Sheet1!A3:A76)))," chuyen tien")</f>
        <v>REM               Tfr A/c: 14073808997641 DIEU THU HIEN chuyen tien</v>
      </c>
    </row>
    <row r="383" ht="50" customHeight="1" spans="1:11" x14ac:dyDescent="0.25">
      <c r="A383" s="46">
        <v>352</v>
      </c>
      <c r="B383" s="47" t="s">
        <v>409</v>
      </c>
      <c r="C383" s="48" t="str">
        <f t="shared" si="164"/>
        <v>03/01/2024</v>
      </c>
      <c r="D383" s="46">
        <f t="shared" si="166"/>
        <v>4125</v>
      </c>
      <c r="E383" s="74"/>
      <c r="F383" s="62">
        <f>RANDBETWEEN(100000,900000)</f>
        <v>420576</v>
      </c>
      <c r="G383" s="49">
        <f t="shared" si="165"/>
        <v>19447039</v>
      </c>
      <c r="H383" s="51">
        <f t="shared" si="167"/>
        <v>869</v>
      </c>
      <c r="I383" s="54" t="str">
        <f t="shared" si="168"/>
        <v>644QFUKD8</v>
      </c>
      <c r="J383" s="46" t="str">
        <f t="shared" si="169"/>
        <v>512</v>
      </c>
      <c r="K383" s="52" t="str">
        <f>_xlfn.CONCAT("REM               Tfr A/c: ",RANDBETWEEN(10000000000000,99999999999999)," ",INDEX(Sheet1!A4:A77,RANDBETWEEN(1,COUNTA(Sheet1!A4:A77)))," chuyen tien")</f>
        <v>REM               Tfr A/c: 50438152081745 CAO THANH LUONG chuyen tien</v>
      </c>
    </row>
    <row r="384" ht="50" customHeight="1" spans="1:11" x14ac:dyDescent="0.25">
      <c r="A384" s="46">
        <v>353</v>
      </c>
      <c r="B384" s="47" t="s">
        <v>410</v>
      </c>
      <c r="C384" s="48" t="str">
        <f t="shared" si="164"/>
        <v>03/01/2024</v>
      </c>
      <c r="D384" s="46">
        <f t="shared" si="166"/>
        <v>9095</v>
      </c>
      <c r="E384" s="74"/>
      <c r="F384" s="62">
        <f>RANDBETWEEN(100000,900000)</f>
        <v>112965</v>
      </c>
      <c r="G384" s="49">
        <f t="shared" si="165"/>
        <v>19560004</v>
      </c>
      <c r="H384" s="51">
        <f t="shared" si="167"/>
        <v>2810453059</v>
      </c>
      <c r="I384" s="54" t="str">
        <f t="shared" si="168"/>
        <v>204LQDAY5</v>
      </c>
      <c r="J384" s="46" t="str">
        <f t="shared" si="169"/>
        <v>512</v>
      </c>
      <c r="K384" s="52" t="str">
        <f>_xlfn.CONCAT("REM               Tfr A/c: ",RANDBETWEEN(10000000000000,99999999999999)," ",INDEX(Sheet1!A5:A78,RANDBETWEEN(1,COUNTA(Sheet1!A5:A78)))," chuyen tien")</f>
        <v>REM               Tfr A/c: 32583468438033 TRAN MINH QUAN chuyen tien</v>
      </c>
    </row>
    <row r="385" ht="50" customHeight="1" spans="1:11" x14ac:dyDescent="0.25">
      <c r="A385" s="46">
        <v>354</v>
      </c>
      <c r="B385" s="47" t="s">
        <v>411</v>
      </c>
      <c r="C385" s="48" t="str">
        <f t="shared" si="164"/>
        <v>03/01/2024</v>
      </c>
      <c r="D385" s="46">
        <f t="shared" si="166"/>
        <v>1423</v>
      </c>
      <c r="E385" s="74"/>
      <c r="F385" s="62">
        <f>RANDBETWEEN(100000,900000)</f>
        <v>412704</v>
      </c>
      <c r="G385" s="49">
        <f t="shared" si="165"/>
        <v>19972708</v>
      </c>
      <c r="H385" s="51">
        <f t="shared" si="167"/>
        <v>916</v>
      </c>
      <c r="I385" s="54" t="str">
        <f t="shared" si="168"/>
        <v>798MLKDR4</v>
      </c>
      <c r="J385" s="46" t="str">
        <f t="shared" si="169"/>
        <v>990</v>
      </c>
      <c r="K385" s="52" t="str">
        <f>_xlfn.CONCAT("REM               Tfr A/c: ",RANDBETWEEN(10000000000000,99999999999999)," ",INDEX(Sheet1!A6:A79,RANDBETWEEN(1,COUNTA(Sheet1!A6:A79)))," chuyen tien")</f>
        <v>REM               Tfr A/c: 82847191710490 NGUYEN VAN THANH chuyen tien</v>
      </c>
    </row>
    <row r="386" ht="50" customHeight="1" spans="1:11" x14ac:dyDescent="0.25">
      <c r="A386" s="46">
        <v>355</v>
      </c>
      <c r="B386" s="47" t="s">
        <v>412</v>
      </c>
      <c r="C386" s="48" t="str">
        <f t="shared" si="164"/>
        <v>03/01/2024</v>
      </c>
      <c r="D386" s="46">
        <f t="shared" si="166"/>
        <v>7776</v>
      </c>
      <c r="E386" s="49">
        <f>ROUND(RANDBETWEEN(100000,12000000),-3)</f>
        <v>6198000</v>
      </c>
      <c r="F386" s="62"/>
      <c r="G386" s="49">
        <f t="shared" si="165"/>
        <v>13774708</v>
      </c>
      <c r="H386" s="51">
        <f t="shared" si="167"/>
        <v>468</v>
      </c>
      <c r="I386" s="54" t="str">
        <f t="shared" si="168"/>
        <v>344SZCUF8</v>
      </c>
      <c r="J386" s="46" t="str">
        <f t="shared" si="169"/>
        <v>990</v>
      </c>
      <c r="K386" s="52" t="str">
        <f>_xlfn.CONCAT(INDEX(Sheet1!F1:F4,RANDBETWEEN(1,COUNTA(Sheet1!F1:F4))),RANDBETWEEN(1000000000000,9999999999999)," tai ",INDEX(Sheet1!H1:H7,RANDBETWEEN(1,COUNTA(Sheet1!H1:H7))),"; ND NGUYEN THI QUY"," chuyen tien")</f>
        <v>MBVCB :1022765019338 tai MB.; ND NGUYEN THI QUY chuyen tien</v>
      </c>
    </row>
    <row r="387" ht="50" customHeight="1" spans="1:11" x14ac:dyDescent="0.25">
      <c r="A387" s="46">
        <v>356</v>
      </c>
      <c r="B387" s="47" t="s">
        <v>413</v>
      </c>
      <c r="C387" s="48" t="str">
        <f t="shared" si="164"/>
        <v>04/01/2024</v>
      </c>
      <c r="D387" s="46">
        <f t="shared" si="166"/>
        <v>3781</v>
      </c>
      <c r="E387" s="74"/>
      <c r="F387" s="62">
        <f t="shared" ref="F387:F392" si="170">ROUND(RANDBETWEEN(100000,1200000),-3)</f>
        <v>1141000</v>
      </c>
      <c r="G387" s="49">
        <f t="shared" si="165"/>
        <v>14915708</v>
      </c>
      <c r="H387" s="51">
        <f t="shared" si="167"/>
        <v>115</v>
      </c>
      <c r="I387" s="54" t="str">
        <f t="shared" si="168"/>
        <v>306YAHSO9</v>
      </c>
      <c r="J387" s="46" t="str">
        <f t="shared" si="169"/>
        <v>990</v>
      </c>
      <c r="K387" s="52" t="str">
        <f>_xlfn.CONCAT("REM               Tfr A/c: ",RANDBETWEEN(10000000000000,99999999999999)," ",INDEX(Sheet1!A2:A75,RANDBETWEEN(1,COUNTA(Sheet1!A2:A75)))," chuyen tien")</f>
        <v>REM               Tfr A/c: 73459065807553 NGUYEN TRONG LINH chuyen tien</v>
      </c>
    </row>
    <row r="388" ht="50" customHeight="1" spans="1:11" x14ac:dyDescent="0.25">
      <c r="A388" s="46">
        <v>357</v>
      </c>
      <c r="B388" s="47" t="s">
        <v>414</v>
      </c>
      <c r="C388" s="48" t="str">
        <f t="shared" si="164"/>
        <v>05/01/2024</v>
      </c>
      <c r="D388" s="46">
        <f t="shared" si="166"/>
        <v>2475</v>
      </c>
      <c r="E388" s="74"/>
      <c r="F388" s="62">
        <f t="shared" si="170"/>
        <v>515000</v>
      </c>
      <c r="G388" s="49">
        <f t="shared" si="165"/>
        <v>15430708</v>
      </c>
      <c r="H388" s="51">
        <f t="shared" si="167"/>
        <v>22658</v>
      </c>
      <c r="I388" s="54" t="str">
        <f t="shared" si="168"/>
        <v>811WPPXD4</v>
      </c>
      <c r="J388" s="46" t="str">
        <f t="shared" si="169"/>
        <v>512</v>
      </c>
      <c r="K388" s="52" t="str">
        <f>_xlfn.CONCAT("REM               Tfr A/c: ",RANDBETWEEN(10000000000000,99999999999999)," ",INDEX(Sheet1!A3:A76,RANDBETWEEN(1,COUNTA(Sheet1!A3:A76)))," chuyen tien")</f>
        <v>REM               Tfr A/c: 29425947732239 PHAM NGOC HAI chuyen tien</v>
      </c>
    </row>
    <row r="389" ht="42" customHeight="1" spans="1:11" x14ac:dyDescent="0.25">
      <c r="A389" s="46">
        <v>358</v>
      </c>
      <c r="B389" s="47" t="s">
        <v>415</v>
      </c>
      <c r="C389" s="48" t="str">
        <f t="shared" si="164"/>
        <v>05/01/2024</v>
      </c>
      <c r="D389" s="46">
        <f t="shared" si="166"/>
        <v>1887</v>
      </c>
      <c r="E389" s="74"/>
      <c r="F389" s="62">
        <f t="shared" si="170"/>
        <v>519000</v>
      </c>
      <c r="G389" s="49">
        <f t="shared" si="165"/>
        <v>15949708</v>
      </c>
      <c r="H389" s="51">
        <f t="shared" si="167"/>
        <v>3708</v>
      </c>
      <c r="I389" s="54" t="str">
        <f t="shared" si="168"/>
        <v>214IXTJA3</v>
      </c>
      <c r="J389" s="46" t="str">
        <f t="shared" si="169"/>
        <v>512</v>
      </c>
      <c r="K389" s="52" t="str">
        <f>_xlfn.CONCAT("REM               Tfr A/c: ",RANDBETWEEN(10000000000000,99999999999999)," ",INDEX(Sheet1!A4:A77,RANDBETWEEN(1,COUNTA(Sheet1!A4:A77)))," chuyen tien")</f>
        <v>REM               Tfr A/c: 88255359970308 NGUYEN KIM DUAN chuyen tien</v>
      </c>
    </row>
    <row r="390" ht="35" customHeight="1" spans="1:11" x14ac:dyDescent="0.25">
      <c r="A390" s="46">
        <v>359</v>
      </c>
      <c r="B390" s="56" t="s">
        <v>416</v>
      </c>
      <c r="C390" s="48" t="str">
        <f t="shared" si="164"/>
        <v>05/01/2024</v>
      </c>
      <c r="D390" s="46">
        <f t="shared" ref="D390:D402" si="171">RANDBETWEEN(1000,9999)</f>
        <v>8819</v>
      </c>
      <c r="E390" s="49">
        <f>ROUND(RANDBETWEEN(100000,12000000),-3)</f>
        <v>577000</v>
      </c>
      <c r="F390" s="62"/>
      <c r="G390" s="49">
        <f t="shared" si="165"/>
        <v>15372708</v>
      </c>
      <c r="H390" s="51">
        <f t="shared" ref="H390:H402" si="172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3989035127</v>
      </c>
      <c r="I390" s="54" t="str">
        <f t="shared" ref="I390:I402" si="173">_xlfn.CONCAT(RANDBETWEEN(100,999),CHAR(RANDBETWEEN(65,90)),CHAR(RANDBETWEEN(65,90)),CHAR(RANDBETWEEN(65,90)),CHAR(RANDBETWEEN(65,90)),CHAR(RANDBETWEEN(65,90)),RANDBETWEEN(1,9))</f>
        <v>718FBCIE2</v>
      </c>
      <c r="J390" s="46" t="str">
        <f t="shared" ref="J390:J402" si="174">CHOOSE(RANDBETWEEN(1,2),"990","512")</f>
        <v>512</v>
      </c>
      <c r="K390" s="52" t="str">
        <f>_xlfn.CONCAT(RANDBETWEEN(100000,999999),"-QR - ",INDEX(Sheet1!A7:A246,RANDBETWEEN(1,COUNTA(Sheet1!A7:A246)))," Chuyen tien")</f>
        <v>935287-QR - PHAM VAN THIEN Chuyen tien</v>
      </c>
    </row>
    <row r="391" ht="45" customHeight="1" spans="1:11" x14ac:dyDescent="0.25">
      <c r="A391" s="46">
        <v>360</v>
      </c>
      <c r="B391" s="56" t="s">
        <v>417</v>
      </c>
      <c r="C391" s="48" t="str">
        <f t="shared" si="164"/>
        <v>05/01/2024</v>
      </c>
      <c r="D391" s="46">
        <f t="shared" si="171"/>
        <v>8472</v>
      </c>
      <c r="E391" s="49">
        <f>ROUND(RANDBETWEEN(100000,12000000),-3)</f>
        <v>5246000</v>
      </c>
      <c r="F391" s="62"/>
      <c r="G391" s="49">
        <f t="shared" si="165"/>
        <v>10126708</v>
      </c>
      <c r="H391" s="51">
        <f t="shared" si="172"/>
        <v>9062769383</v>
      </c>
      <c r="I391" s="54" t="str">
        <f t="shared" si="173"/>
        <v>647OLAUM3</v>
      </c>
      <c r="J391" s="46" t="str">
        <f t="shared" si="174"/>
        <v>512</v>
      </c>
      <c r="K391" s="52" t="str">
        <f>_xlfn.CONCAT("REM               Tfr A/c: ",RANDBETWEEN(10000000000000,99999999999999)," ",INDEX(Sheet1!A1:A246,RANDBETWEEN(1,COUNTA(Sheet1!A1:A246)))," chuyen tien")</f>
        <v>REM               Tfr A/c: 59129746557406 VU HUY ANH chuyen tien</v>
      </c>
    </row>
    <row r="392" ht="50" customHeight="1" spans="1:11" x14ac:dyDescent="0.25">
      <c r="A392" s="46">
        <v>361</v>
      </c>
      <c r="B392" s="56" t="s">
        <v>418</v>
      </c>
      <c r="C392" s="48" t="str">
        <f t="shared" si="164"/>
        <v>05/01/2024</v>
      </c>
      <c r="D392" s="46">
        <f t="shared" si="171"/>
        <v>7757</v>
      </c>
      <c r="E392" s="49"/>
      <c r="F392" s="62">
        <f t="shared" si="170"/>
        <v>871000</v>
      </c>
      <c r="G392" s="49">
        <f t="shared" si="165"/>
        <v>10997708</v>
      </c>
      <c r="H392" s="51">
        <f t="shared" si="172"/>
        <v>527</v>
      </c>
      <c r="I392" s="54" t="str">
        <f t="shared" si="173"/>
        <v>314EVDQJ7</v>
      </c>
      <c r="J392" s="46" t="str">
        <f t="shared" si="174"/>
        <v>990</v>
      </c>
      <c r="K392" s="76" t="s">
        <v>419</v>
      </c>
    </row>
    <row r="393" ht="55" customHeight="1" spans="1:11" x14ac:dyDescent="0.25">
      <c r="A393" s="46">
        <v>362</v>
      </c>
      <c r="B393" s="56" t="s">
        <v>420</v>
      </c>
      <c r="C393" s="48" t="str">
        <f t="shared" si="164"/>
        <v>06/01/2024</v>
      </c>
      <c r="D393" s="46">
        <f t="shared" si="171"/>
        <v>6861</v>
      </c>
      <c r="E393" s="49"/>
      <c r="F393" s="62">
        <f t="shared" ref="F393:F397" si="175">ROUND(RANDBETWEEN(100000,1200000),-3)</f>
        <v>447000</v>
      </c>
      <c r="G393" s="49">
        <f t="shared" si="165"/>
        <v>11444708</v>
      </c>
      <c r="H393" s="51">
        <f t="shared" si="172"/>
        <v>518</v>
      </c>
      <c r="I393" s="54" t="str">
        <f t="shared" si="173"/>
        <v>430DDUTK1</v>
      </c>
      <c r="J393" s="46" t="str">
        <f t="shared" si="174"/>
        <v>990</v>
      </c>
      <c r="K393" s="52" t="str">
        <f t="shared" ref="K393:K397" si="176"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983NzaJye-zmrXhrfPxp vo GD REF 511BqoRif-szmExjtZpp xvuu REM Tfr Ac</v>
      </c>
    </row>
    <row r="394" ht="53" customHeight="1" spans="1:11" x14ac:dyDescent="0.25">
      <c r="A394" s="46">
        <v>363</v>
      </c>
      <c r="B394" s="56" t="s">
        <v>421</v>
      </c>
      <c r="C394" s="48" t="str">
        <f t="shared" si="164"/>
        <v>06/01/2024</v>
      </c>
      <c r="D394" s="46">
        <f t="shared" si="171"/>
        <v>4212</v>
      </c>
      <c r="E394" s="49">
        <f>ROUND(RANDBETWEEN(100000,12000000),-3)</f>
        <v>11800000</v>
      </c>
      <c r="F394" s="62"/>
      <c r="G394" s="49">
        <f t="shared" si="165"/>
        <v>-355292</v>
      </c>
      <c r="H394" s="51">
        <f t="shared" si="172"/>
        <v>8238266125</v>
      </c>
      <c r="I394" s="54" t="str">
        <f t="shared" si="173"/>
        <v>478IFEIT5</v>
      </c>
      <c r="J394" s="46" t="str">
        <f t="shared" si="174"/>
        <v>512</v>
      </c>
      <c r="K394" s="52" t="str">
        <f>_xlfn.CONCAT("Omni Channel-TKThe :",RANDBETWEEN(100000000000,999999999999),", tai ",INDEX(Sheet1!$H$1:$H$7,RANDBETWEEN(1,COUNTA(Sheet1!$H$1:$H$7)))," NGUYEN THI QUY chuyen tien")</f>
        <v>Omni Channel-TKThe :917427254268, tai MB. NGUYEN THI QUY chuyen tien</v>
      </c>
    </row>
    <row r="395" ht="58" customHeight="1" spans="1:11" x14ac:dyDescent="0.25">
      <c r="A395" s="46">
        <v>364</v>
      </c>
      <c r="B395" s="56" t="s">
        <v>422</v>
      </c>
      <c r="C395" s="48" t="str">
        <f t="shared" si="164"/>
        <v>06/01/2024</v>
      </c>
      <c r="D395" s="46">
        <f t="shared" si="171"/>
        <v>2511</v>
      </c>
      <c r="E395" s="49"/>
      <c r="F395" s="62">
        <f t="shared" si="175"/>
        <v>811000</v>
      </c>
      <c r="G395" s="49">
        <f t="shared" si="165"/>
        <v>455708</v>
      </c>
      <c r="H395" s="51">
        <f t="shared" si="172"/>
        <v>374</v>
      </c>
      <c r="I395" s="54" t="str">
        <f t="shared" si="173"/>
        <v>126APZBM3</v>
      </c>
      <c r="J395" s="46" t="str">
        <f t="shared" si="174"/>
        <v>512</v>
      </c>
      <c r="K395" s="52" t="str">
        <f t="shared" si="176"/>
        <v>GD REF 923LloFqd-mayMugaYiy co GD REF 947AbeZkj-vlyTvpsBhs jdis REM Tfr Ac</v>
      </c>
    </row>
    <row r="396" ht="55" customHeight="1" spans="1:11" x14ac:dyDescent="0.25">
      <c r="A396" s="46">
        <v>365</v>
      </c>
      <c r="B396" s="56" t="s">
        <v>423</v>
      </c>
      <c r="C396" s="48" t="str">
        <f t="shared" si="164"/>
        <v>06/01/2024</v>
      </c>
      <c r="D396" s="46">
        <f t="shared" si="171"/>
        <v>4335</v>
      </c>
      <c r="E396" s="49">
        <f>ROUND(RANDBETWEEN(100000,12000000),-3)</f>
        <v>9457000</v>
      </c>
      <c r="F396" s="62"/>
      <c r="G396" s="49">
        <f t="shared" si="165"/>
        <v>-9001292</v>
      </c>
      <c r="H396" s="51">
        <f t="shared" si="172"/>
        <v>858</v>
      </c>
      <c r="I396" s="54" t="str">
        <f t="shared" si="173"/>
        <v>790GFMAN9</v>
      </c>
      <c r="J396" s="46" t="str">
        <f t="shared" si="174"/>
        <v>512</v>
      </c>
      <c r="K396" s="52" t="str">
        <f>_xlfn.CONCAT("Omni Channel-TKThe :",RANDBETWEEN(100000000000,999999999999),", tai ",INDEX(Sheet1!$H$1:$H$7,RANDBETWEEN(1,COUNTA(Sheet1!$H$1:$H$7)))," NGUYEN THI QUY chuyen tien")</f>
        <v>Omni Channel-TKThe :191039019966, tai Vietcombank. NGUYEN THI QUY chuyen tien</v>
      </c>
    </row>
    <row r="397" ht="55" customHeight="1" spans="1:11" x14ac:dyDescent="0.25">
      <c r="A397" s="46">
        <v>366</v>
      </c>
      <c r="B397" s="56" t="s">
        <v>424</v>
      </c>
      <c r="C397" s="48" t="str">
        <f t="shared" si="164"/>
        <v>06/01/2024</v>
      </c>
      <c r="D397" s="46">
        <f t="shared" si="171"/>
        <v>2570</v>
      </c>
      <c r="E397" s="49"/>
      <c r="F397" s="62">
        <f t="shared" si="175"/>
        <v>396000</v>
      </c>
      <c r="G397" s="49">
        <f t="shared" si="165"/>
        <v>-8605292</v>
      </c>
      <c r="H397" s="51">
        <f t="shared" si="172"/>
        <v>4109987023</v>
      </c>
      <c r="I397" s="54" t="str">
        <f t="shared" si="173"/>
        <v>125TGWWT1</v>
      </c>
      <c r="J397" s="46" t="str">
        <f t="shared" si="174"/>
        <v>512</v>
      </c>
      <c r="K397" s="52" t="str">
        <f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434HgdHah-ligFvhlFxv ga GD REF 356GpgFvr-lhmPcnzXns onwg REM Tfr Ac</v>
      </c>
    </row>
    <row r="398" ht="35" customHeight="1" spans="1:11" s="1" customFormat="1" x14ac:dyDescent="0.25">
      <c r="A398" s="46">
        <v>367</v>
      </c>
      <c r="B398" s="56" t="s">
        <v>425</v>
      </c>
      <c r="C398" s="48" t="str">
        <f t="shared" si="164"/>
        <v>07/01/2024</v>
      </c>
      <c r="D398" s="46">
        <f t="shared" si="171"/>
        <v>5156</v>
      </c>
      <c r="E398" s="49">
        <v>11000</v>
      </c>
      <c r="F398" s="62"/>
      <c r="G398" s="49">
        <f t="shared" si="165"/>
        <v>-8616292</v>
      </c>
      <c r="H398" s="51">
        <f t="shared" si="172"/>
        <v>811</v>
      </c>
      <c r="I398" s="54" t="str">
        <f t="shared" si="173"/>
        <v>745SGULW3</v>
      </c>
      <c r="J398" s="46" t="str">
        <f t="shared" si="174"/>
        <v>990</v>
      </c>
      <c r="K398" s="52" t="s">
        <v>426</v>
      </c>
    </row>
    <row r="399" ht="35" customHeight="1" spans="1:11" x14ac:dyDescent="0.25">
      <c r="A399" s="46">
        <v>368</v>
      </c>
      <c r="B399" s="56" t="s">
        <v>427</v>
      </c>
      <c r="C399" s="48" t="str">
        <f t="shared" si="164"/>
        <v>08/01/2024</v>
      </c>
      <c r="D399" s="46">
        <f t="shared" si="171"/>
        <v>2496</v>
      </c>
      <c r="E399" s="49"/>
      <c r="F399" s="62">
        <f t="shared" ref="F399:F404" si="177">ROUND(RANDBETWEEN(100000,1200000),-3)</f>
        <v>282000</v>
      </c>
      <c r="G399" s="49">
        <f t="shared" si="165"/>
        <v>-8334292</v>
      </c>
      <c r="H399" s="51">
        <f t="shared" si="172"/>
        <v>996</v>
      </c>
      <c r="I399" s="54" t="str">
        <f t="shared" si="173"/>
        <v>806HHEHG7</v>
      </c>
      <c r="J399" s="46" t="str">
        <f t="shared" si="174"/>
        <v>512</v>
      </c>
      <c r="K399" s="52" t="str">
        <f>_xlfn.CONCAT(RANDBETWEEN(100000,999999),"-QR - ",INDEX(Sheet1!A7:A246,RANDBETWEEN(1,COUNTA(Sheet1!A7:A246)))," Chuyen tien")</f>
        <v>741508-QR - NGUYEN VAN QUYEN Chuyen tien</v>
      </c>
    </row>
    <row r="400" ht="48" customHeight="1" spans="1:11" x14ac:dyDescent="0.25">
      <c r="A400" s="46">
        <v>369</v>
      </c>
      <c r="B400" s="56" t="s">
        <v>428</v>
      </c>
      <c r="C400" s="48" t="str">
        <f t="shared" si="164"/>
        <v>08/01/2024</v>
      </c>
      <c r="D400" s="46">
        <f t="shared" si="171"/>
        <v>6219</v>
      </c>
      <c r="E400" s="49">
        <f>ROUND(RANDBETWEEN(100000,12000000),-3)</f>
        <v>10234000</v>
      </c>
      <c r="F400" s="62"/>
      <c r="G400" s="49">
        <f t="shared" si="165"/>
        <v>-18568292</v>
      </c>
      <c r="H400" s="51">
        <f t="shared" si="172"/>
        <v>831</v>
      </c>
      <c r="I400" s="54" t="str">
        <f t="shared" si="173"/>
        <v>278FDHCE2</v>
      </c>
      <c r="J400" s="46" t="str">
        <f t="shared" si="174"/>
        <v>990</v>
      </c>
      <c r="K400" s="52" t="str">
        <f>_xlfn.CONCAT("Omni Channel-TKThe :",RANDBETWEEN(100000000000,999999999999),", tai ",INDEX(Sheet1!$H$1:$H$7,RANDBETWEEN(1,COUNTA(Sheet1!$H$1:$H$7)))," NGUYEN THI QUY chuyen tien")</f>
        <v>Omni Channel-TKThe :438962624241, tai VCB. NGUYEN THI QUY chuyen tien</v>
      </c>
    </row>
    <row r="401" ht="44" customHeight="1" spans="1:11" x14ac:dyDescent="0.25">
      <c r="A401" s="46">
        <v>370</v>
      </c>
      <c r="B401" s="56" t="s">
        <v>429</v>
      </c>
      <c r="C401" s="48" t="str">
        <f t="shared" si="164"/>
        <v>08/01/2024</v>
      </c>
      <c r="D401" s="46">
        <f t="shared" si="171"/>
        <v>4721</v>
      </c>
      <c r="E401" s="49"/>
      <c r="F401" s="62">
        <f t="shared" si="177"/>
        <v>160000</v>
      </c>
      <c r="G401" s="49">
        <f t="shared" si="165"/>
        <v>-18408292</v>
      </c>
      <c r="H401" s="51">
        <f t="shared" si="172"/>
        <v>8668036154</v>
      </c>
      <c r="I401" s="54" t="str">
        <f t="shared" si="173"/>
        <v>306EDKXL7</v>
      </c>
      <c r="J401" s="46" t="str">
        <f t="shared" si="174"/>
        <v>990</v>
      </c>
      <c r="K401" s="52" t="str">
        <f>_xlfn.CONCAT("REM               Tfr A/c: ",RANDBETWEEN(10000000000000,99999999999999)," ",INDEX(Sheet1!A1:A246,RANDBETWEEN(1,COUNTA(Sheet1!A1:A246)))," chuyen tien")</f>
        <v>REM               Tfr A/c: 59286789287968 HA TRONG THANG chuyen tien</v>
      </c>
    </row>
    <row r="402" ht="50" customHeight="1" spans="1:11" x14ac:dyDescent="0.25">
      <c r="A402" s="46">
        <v>371</v>
      </c>
      <c r="B402" s="56" t="s">
        <v>430</v>
      </c>
      <c r="C402" s="48" t="str">
        <f t="shared" si="164"/>
        <v>09/01/2024</v>
      </c>
      <c r="D402" s="46">
        <f t="shared" si="171"/>
        <v>1892</v>
      </c>
      <c r="E402" s="49"/>
      <c r="F402" s="62">
        <f t="shared" si="177"/>
        <v>308000</v>
      </c>
      <c r="G402" s="49">
        <f t="shared" si="165"/>
        <v>-18100292</v>
      </c>
      <c r="H402" s="51">
        <f t="shared" si="172"/>
        <v>9624981471</v>
      </c>
      <c r="I402" s="54" t="str">
        <f t="shared" si="173"/>
        <v>676RXWKZ1</v>
      </c>
      <c r="J402" s="46" t="str">
        <f t="shared" si="174"/>
        <v>990</v>
      </c>
      <c r="K402" s="52" t="str">
        <f>_xlfn.CONCAT("REM               Tfr A/c: ",RANDBETWEEN(10000000000000,99999999999999)," ",INDEX(Sheet1!A2:A247,RANDBETWEEN(1,COUNTA(Sheet1!A2:A247)))," chuyen tien")</f>
        <v>REM               Tfr A/c: 89204198676689 TRAN DUC HOAT chuyen tien</v>
      </c>
    </row>
    <row r="403" ht="61" customHeight="1" spans="1:11" x14ac:dyDescent="0.25">
      <c r="A403" s="57" t="s">
        <v>371</v>
      </c>
      <c r="B403" s="57"/>
      <c r="C403" s="57"/>
      <c r="D403" s="57"/>
      <c r="E403" s="57"/>
      <c r="F403" s="57"/>
      <c r="G403" s="57"/>
      <c r="H403" s="57"/>
      <c r="I403" s="58" t="s">
        <v>431</v>
      </c>
      <c r="J403" s="58"/>
      <c r="K403" s="58"/>
    </row>
    <row r="404" ht="58" customHeight="1" spans="1:11" x14ac:dyDescent="0.25">
      <c r="A404" s="46">
        <v>372</v>
      </c>
      <c r="B404" s="56" t="s">
        <v>432</v>
      </c>
      <c r="C404" s="48" t="str">
        <f t="shared" ref="C404:C428" si="178">LEFT(B404,FIND(" ",B404)-1)</f>
        <v>09/01/2024</v>
      </c>
      <c r="D404" s="46">
        <f t="shared" ref="D404:D410" si="179">RANDBETWEEN(1000,9999)</f>
        <v>2724</v>
      </c>
      <c r="E404" s="49"/>
      <c r="F404" s="62">
        <f t="shared" si="177"/>
        <v>309000</v>
      </c>
      <c r="G404" s="49">
        <f>G402-E404+F404</f>
        <v>-17791292</v>
      </c>
      <c r="H404" s="51">
        <f t="shared" ref="H404:H410" si="18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2493122714</v>
      </c>
      <c r="I404" s="54" t="str">
        <f t="shared" ref="I404:I410" si="181">_xlfn.CONCAT(RANDBETWEEN(100,999),CHAR(RANDBETWEEN(65,90)),CHAR(RANDBETWEEN(65,90)),CHAR(RANDBETWEEN(65,90)),CHAR(RANDBETWEEN(65,90)),CHAR(RANDBETWEEN(65,90)),RANDBETWEEN(1,9))</f>
        <v>815UONBE7</v>
      </c>
      <c r="J404" s="46" t="str">
        <f t="shared" ref="J404:J410" si="182">CHOOSE(RANDBETWEEN(1,2),"990","512")</f>
        <v>990</v>
      </c>
      <c r="K404" s="52" t="str">
        <f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411BuxQhj-huiWxfsPrx mr GD REF 772XisZqh-npjSzdqQbn idjk REM Tfr Ac</v>
      </c>
    </row>
    <row r="405" ht="50" customHeight="1" spans="1:11" x14ac:dyDescent="0.25">
      <c r="A405" s="46">
        <v>373</v>
      </c>
      <c r="B405" s="56" t="s">
        <v>433</v>
      </c>
      <c r="C405" s="48" t="str">
        <f t="shared" si="178"/>
        <v>09/01/2024</v>
      </c>
      <c r="D405" s="46">
        <f t="shared" si="179"/>
        <v>1912</v>
      </c>
      <c r="E405" s="49"/>
      <c r="F405" s="62">
        <f>ROUND(RANDBETWEEN(100000,1200000),-3)</f>
        <v>480000</v>
      </c>
      <c r="G405" s="49">
        <f t="shared" ref="G404:G428" si="183">G404-E405+F405</f>
        <v>-17311292</v>
      </c>
      <c r="H405" s="51">
        <f t="shared" si="180"/>
        <v>5528</v>
      </c>
      <c r="I405" s="54" t="str">
        <f t="shared" si="181"/>
        <v>885DIXCZ1</v>
      </c>
      <c r="J405" s="46" t="str">
        <f t="shared" si="182"/>
        <v>512</v>
      </c>
      <c r="K405" s="52" t="str">
        <f>_xlfn.CONCAT("REM               Tfr A/c: ",RANDBETWEEN(10000000000000,99999999999999)," ",INDEX(Sheet1!A4:A249,RANDBETWEEN(1,COUNTA(Sheet1!A4:A249)))," chuyen tien")</f>
        <v>REM               Tfr A/c: 39005524134138 LE NGOC QUY chuyen tien</v>
      </c>
    </row>
    <row r="406" ht="53" customHeight="1" spans="1:11" x14ac:dyDescent="0.25">
      <c r="A406" s="46">
        <v>374</v>
      </c>
      <c r="B406" s="56" t="s">
        <v>434</v>
      </c>
      <c r="C406" s="48" t="str">
        <f t="shared" si="178"/>
        <v>10/01/2024</v>
      </c>
      <c r="D406" s="46">
        <f t="shared" si="179"/>
        <v>8748</v>
      </c>
      <c r="E406" s="49">
        <f>ROUND(RANDBETWEEN(100000,12000000),-3)</f>
        <v>7979000</v>
      </c>
      <c r="F406" s="62"/>
      <c r="G406" s="49">
        <f t="shared" si="183"/>
        <v>-25290292</v>
      </c>
      <c r="H406" s="51">
        <f t="shared" si="180"/>
        <v>6123</v>
      </c>
      <c r="I406" s="54" t="str">
        <f t="shared" si="181"/>
        <v>664VMKSB2</v>
      </c>
      <c r="J406" s="46" t="str">
        <f t="shared" si="182"/>
        <v>990</v>
      </c>
      <c r="K406" s="52" t="str">
        <f>_xlfn.CONCAT("Omni Channel-TKThe :",RANDBETWEEN(100000000000,999999999999),", tai ",INDEX(Sheet1!$H$1:$H$7,RANDBETWEEN(1,COUNTA(Sheet1!$H$1:$H$7)))," NGUYEN THI QUY chuyen tien")</f>
        <v>Omni Channel-TKThe :788240941379, tai TCB. NGUYEN THI QUY chuyen tien</v>
      </c>
    </row>
    <row r="407" ht="55" customHeight="1" spans="1:11" x14ac:dyDescent="0.25">
      <c r="A407" s="46">
        <v>375</v>
      </c>
      <c r="B407" s="56" t="s">
        <v>435</v>
      </c>
      <c r="C407" s="48" t="str">
        <f t="shared" si="178"/>
        <v>10/01/2024</v>
      </c>
      <c r="D407" s="46">
        <f t="shared" si="179"/>
        <v>8348</v>
      </c>
      <c r="E407" s="49"/>
      <c r="F407" s="62">
        <f t="shared" ref="F407:F411" si="184">ROUND(RANDBETWEEN(100000,1200000),-3)</f>
        <v>1031000</v>
      </c>
      <c r="G407" s="49">
        <f t="shared" si="183"/>
        <v>-24259292</v>
      </c>
      <c r="H407" s="51">
        <f t="shared" si="180"/>
        <v>7360</v>
      </c>
      <c r="I407" s="54" t="str">
        <f t="shared" si="181"/>
        <v>575YZOXI1</v>
      </c>
      <c r="J407" s="46" t="str">
        <f t="shared" si="182"/>
        <v>512</v>
      </c>
      <c r="K407" s="52" t="str">
        <f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394HndAsc-rozJkkoSjq ga GD REF 118AevXeg-cryZkeoCgo pooc REM Tfr Ac</v>
      </c>
    </row>
    <row r="408" ht="51" customHeight="1" spans="1:11" x14ac:dyDescent="0.25">
      <c r="A408" s="46">
        <v>376</v>
      </c>
      <c r="B408" s="56" t="s">
        <v>436</v>
      </c>
      <c r="C408" s="48" t="str">
        <f t="shared" si="178"/>
        <v>10/01/2024</v>
      </c>
      <c r="D408" s="46">
        <f t="shared" si="179"/>
        <v>6215</v>
      </c>
      <c r="E408" s="49"/>
      <c r="F408" s="62">
        <f t="shared" si="184"/>
        <v>167000</v>
      </c>
      <c r="G408" s="49">
        <f t="shared" si="183"/>
        <v>-24092292</v>
      </c>
      <c r="H408" s="51">
        <f t="shared" si="180"/>
        <v>223</v>
      </c>
      <c r="I408" s="54" t="str">
        <f t="shared" si="181"/>
        <v>747MNPXD6</v>
      </c>
      <c r="J408" s="46" t="str">
        <f t="shared" si="182"/>
        <v>512</v>
      </c>
      <c r="K408" s="52" t="str">
        <f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976UiaZhs-piaQghlJwu ea GD REF 665NccVci-mzwGvzdZiq nljb REM Tfr Ac</v>
      </c>
    </row>
    <row r="409" ht="50" customHeight="1" spans="1:11" x14ac:dyDescent="0.25">
      <c r="A409" s="46">
        <v>377</v>
      </c>
      <c r="B409" s="56" t="s">
        <v>437</v>
      </c>
      <c r="C409" s="48" t="str">
        <f t="shared" si="178"/>
        <v>10/01/2024</v>
      </c>
      <c r="D409" s="46">
        <f t="shared" si="179"/>
        <v>7318</v>
      </c>
      <c r="E409" s="49">
        <f>ROUND(RANDBETWEEN(100000,12000000),-3)</f>
        <v>11123000</v>
      </c>
      <c r="F409" s="62"/>
      <c r="G409" s="49">
        <f t="shared" si="183"/>
        <v>-35215292</v>
      </c>
      <c r="H409" s="51">
        <f t="shared" si="180"/>
        <v>514</v>
      </c>
      <c r="I409" s="54" t="str">
        <f t="shared" si="181"/>
        <v>440QBMWJ3</v>
      </c>
      <c r="J409" s="46" t="str">
        <f t="shared" si="182"/>
        <v>512</v>
      </c>
      <c r="K409" s="52" t="str">
        <f>_xlfn.CONCAT(INDEX(Sheet1!$F$1:$F$4,RANDBETWEEN(1,COUNTA(Sheet1!$F$1:$F$4))),RANDBETWEEN(1000000000000,9999999999999)," tai ",INDEX(Sheet1!$H$1:$H$7,RANDBETWEEN(1,COUNTA(Sheet1!$H$1:$H$7))),"; ND NGUYEN THI QUY"," chuyen tien")</f>
        <v>IBVCB :6286975870231 tai VCB.; ND NGUYEN THI QUY chuyen tien</v>
      </c>
    </row>
    <row r="410" ht="50" customHeight="1" spans="1:11" x14ac:dyDescent="0.25">
      <c r="A410" s="46">
        <v>378</v>
      </c>
      <c r="B410" s="56" t="s">
        <v>438</v>
      </c>
      <c r="C410" s="48" t="str">
        <f t="shared" si="178"/>
        <v>11/01/2024</v>
      </c>
      <c r="D410" s="46">
        <f t="shared" si="179"/>
        <v>4716</v>
      </c>
      <c r="E410" s="49">
        <f>ROUND(RANDBETWEEN(100000,12000000),-3)</f>
        <v>8105000</v>
      </c>
      <c r="F410" s="62"/>
      <c r="G410" s="49">
        <f t="shared" si="183"/>
        <v>-43320292</v>
      </c>
      <c r="H410" s="51">
        <f t="shared" si="180"/>
        <v>529</v>
      </c>
      <c r="I410" s="54" t="str">
        <f t="shared" si="181"/>
        <v>784ATBPG3</v>
      </c>
      <c r="J410" s="46" t="str">
        <f t="shared" si="182"/>
        <v>512</v>
      </c>
      <c r="K410" s="52" t="str">
        <f>_xlfn.CONCAT(INDEX(Sheet1!$F$1:$F$4,RANDBETWEEN(1,COUNTA(Sheet1!$F$1:$F$4))),RANDBETWEEN(1000000000000,9999999999999)," tai ",INDEX(Sheet1!$H$1:$H$7,RANDBETWEEN(1,COUNTA(Sheet1!$H$1:$H$7))),"; ND NGUYEN THI QUY"," chuyen tien")</f>
        <v>MB-TKThe :5002287877272 tai Sacombank.; ND NGUYEN THI QUY chuyen tien</v>
      </c>
    </row>
    <row r="411" ht="50" customHeight="1" spans="1:11" x14ac:dyDescent="0.25">
      <c r="A411" s="46">
        <v>379</v>
      </c>
      <c r="B411" s="56" t="s">
        <v>439</v>
      </c>
      <c r="C411" s="48" t="str">
        <f t="shared" si="178"/>
        <v>11/01/2024</v>
      </c>
      <c r="D411" s="46">
        <f t="shared" ref="D411:D420" si="185">RANDBETWEEN(1000,9999)</f>
        <v>5839</v>
      </c>
      <c r="E411" s="49"/>
      <c r="F411" s="62">
        <f t="shared" si="184"/>
        <v>1028000</v>
      </c>
      <c r="G411" s="49">
        <f t="shared" si="183"/>
        <v>-42292292</v>
      </c>
      <c r="H411" s="51">
        <f t="shared" ref="H411:H420" si="186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4545</v>
      </c>
      <c r="I411" s="54" t="str">
        <f t="shared" ref="I411:I420" si="187">_xlfn.CONCAT(RANDBETWEEN(100,999),CHAR(RANDBETWEEN(65,90)),CHAR(RANDBETWEEN(65,90)),CHAR(RANDBETWEEN(65,90)),CHAR(RANDBETWEEN(65,90)),CHAR(RANDBETWEEN(65,90)),RANDBETWEEN(1,9))</f>
        <v>692KWIJF1</v>
      </c>
      <c r="J411" s="46" t="str">
        <f t="shared" ref="J411:J420" si="188">CHOOSE(RANDBETWEEN(1,2),"990","512")</f>
        <v>512</v>
      </c>
      <c r="K411" s="52" t="str">
        <f>_xlfn.CONCAT(INDEX(Sheet1!F2:F5,RANDBETWEEN(1,COUNTA(Sheet1!F2:F5))),RANDBETWEEN(1000000000000,9999999999999)," tai ",INDEX(Sheet1!H2:H8,RANDBETWEEN(1,COUNTA(Sheet1!H2:H8))),"; ",INDEX(Sheet1!A2:A246,RANDBETWEEN(1,COUNTA(Sheet1!A1:A246)))," chuyen khoan")</f>
        <v>MB-TKThe :4267552457216 tai VPBank.; PHAM HUU HOANG chuyen khoan</v>
      </c>
    </row>
    <row r="412" ht="45" customHeight="1" spans="1:11" x14ac:dyDescent="0.25">
      <c r="A412" s="46">
        <v>380</v>
      </c>
      <c r="B412" s="56" t="s">
        <v>440</v>
      </c>
      <c r="C412" s="48" t="str">
        <f t="shared" si="178"/>
        <v>11/01/2024</v>
      </c>
      <c r="D412" s="46">
        <f t="shared" si="185"/>
        <v>1793</v>
      </c>
      <c r="E412" s="49"/>
      <c r="F412" s="62">
        <f t="shared" ref="F412:F416" si="189">ROUND(RANDBETWEEN(100000,1200000),-3)</f>
        <v>979000</v>
      </c>
      <c r="G412" s="49">
        <f t="shared" si="183"/>
        <v>-41313292</v>
      </c>
      <c r="H412" s="51">
        <f t="shared" si="186"/>
        <v>347</v>
      </c>
      <c r="I412" s="54" t="str">
        <f t="shared" si="187"/>
        <v>736FESKM1</v>
      </c>
      <c r="J412" s="46" t="str">
        <f t="shared" si="188"/>
        <v>512</v>
      </c>
      <c r="K412" s="52" t="str">
        <f>_xlfn.CONCAT(INDEX(Sheet1!F3:F6,RANDBETWEEN(1,COUNTA(Sheet1!F3:F6))),RANDBETWEEN(1000000000000,9999999999999)," tai ",INDEX(Sheet1!H3:H9,RANDBETWEEN(1,COUNTA(Sheet1!H3:H9))),"; ",INDEX(Sheet1!A3:A247,RANDBETWEEN(1,COUNTA(Sheet1!A2:A247)))," chuyen khoan")</f>
        <v>MB-TKThe :6697543169318 tai Vietcombank.; NINH VAN HIEP chuyen khoan</v>
      </c>
    </row>
    <row r="413" ht="50" customHeight="1" spans="1:11" x14ac:dyDescent="0.25">
      <c r="A413" s="46">
        <v>381</v>
      </c>
      <c r="B413" s="56" t="s">
        <v>441</v>
      </c>
      <c r="C413" s="48" t="str">
        <f t="shared" si="178"/>
        <v>11/01/2024</v>
      </c>
      <c r="D413" s="46">
        <f t="shared" si="185"/>
        <v>9819</v>
      </c>
      <c r="E413" s="49"/>
      <c r="F413" s="62">
        <f t="shared" si="189"/>
        <v>951000</v>
      </c>
      <c r="G413" s="49">
        <f t="shared" si="183"/>
        <v>-40362292</v>
      </c>
      <c r="H413" s="51">
        <f t="shared" si="186"/>
        <v>4526340205</v>
      </c>
      <c r="I413" s="54" t="str">
        <f t="shared" si="187"/>
        <v>886LHCJT2</v>
      </c>
      <c r="J413" s="46" t="str">
        <f t="shared" si="188"/>
        <v>512</v>
      </c>
      <c r="K413" s="52" t="str">
        <f>_xlfn.CONCAT(INDEX(Sheet1!F4:F7,RANDBETWEEN(1,COUNTA(Sheet1!F4:F7))),RANDBETWEEN(1000000000000,9999999999999)," tai ",INDEX(Sheet1!H4:H10,RANDBETWEEN(1,COUNTA(Sheet1!H4:H10))),"; ",INDEX(Sheet1!A4:A248,RANDBETWEEN(1,COUNTA(Sheet1!A3:A248)))," chuyen khoan")</f>
        <v>MB-TKThe :2558579323967 tai VPBank.; NGUYEN DUC DIEN chuyen khoan</v>
      </c>
    </row>
    <row r="414" ht="50" customHeight="1" spans="1:11" x14ac:dyDescent="0.25">
      <c r="A414" s="46">
        <v>382</v>
      </c>
      <c r="B414" s="56" t="s">
        <v>442</v>
      </c>
      <c r="C414" s="48" t="str">
        <f t="shared" si="178"/>
        <v>11/01/2024</v>
      </c>
      <c r="D414" s="46">
        <f t="shared" si="185"/>
        <v>8032</v>
      </c>
      <c r="E414" s="49">
        <f>ROUND(RANDBETWEEN(100000,1200000),-3)</f>
        <v>464000</v>
      </c>
      <c r="F414" s="62"/>
      <c r="G414" s="49">
        <f t="shared" si="183"/>
        <v>-40826292</v>
      </c>
      <c r="H414" s="51">
        <f t="shared" si="186"/>
        <v>4329378250</v>
      </c>
      <c r="I414" s="54" t="str">
        <f t="shared" si="187"/>
        <v>270ZORQW7</v>
      </c>
      <c r="J414" s="46" t="str">
        <f t="shared" si="188"/>
        <v>990</v>
      </c>
      <c r="K414" s="52" t="str">
        <f>_xlfn.CONCAT(INDEX(Sheet1!$F$1:$F$4,RANDBETWEEN(1,COUNTA(Sheet1!$F$1:$F$4))),RANDBETWEEN(1000000000000,9999999999999)," tai ",INDEX(Sheet1!$H$1:$H$7,RANDBETWEEN(1,COUNTA(Sheet1!$H$1:$H$7))),"; ND NGUYEN THI QUY"," chuyen tien")</f>
        <v>TKThe :4707333500553 tai Vietcombank.; ND NGUYEN THI QUY chuyen tien</v>
      </c>
    </row>
    <row r="415" ht="50" customHeight="1" spans="1:11" x14ac:dyDescent="0.25">
      <c r="A415" s="46">
        <v>383</v>
      </c>
      <c r="B415" s="56" t="s">
        <v>443</v>
      </c>
      <c r="C415" s="48" t="str">
        <f t="shared" si="178"/>
        <v>12/01/2024</v>
      </c>
      <c r="D415" s="46">
        <f t="shared" si="185"/>
        <v>7413</v>
      </c>
      <c r="E415" s="49">
        <f>ROUND(RANDBETWEEN(100000,1200000),-3)</f>
        <v>132000</v>
      </c>
      <c r="F415" s="62"/>
      <c r="G415" s="49">
        <f t="shared" si="183"/>
        <v>-40958292</v>
      </c>
      <c r="H415" s="51">
        <f t="shared" si="186"/>
        <v>9143</v>
      </c>
      <c r="I415" s="54" t="str">
        <f t="shared" si="187"/>
        <v>971DYYOL1</v>
      </c>
      <c r="J415" s="46" t="str">
        <f t="shared" si="188"/>
        <v>990</v>
      </c>
      <c r="K415" s="52" t="str">
        <f>_xlfn.CONCAT(INDEX(Sheet1!$F$1:$F$4,RANDBETWEEN(1,COUNTA(Sheet1!$F$1:$F$4))),RANDBETWEEN(1000000000000,9999999999999)," tai ",INDEX(Sheet1!$H$1:$H$7,RANDBETWEEN(1,COUNTA(Sheet1!$H$1:$H$7))),"; ND NGUYEN THI QUY"," chuyen tien")</f>
        <v>TKThe :6344355662064 tai Agribank.; ND NGUYEN THI QUY chuyen tien</v>
      </c>
    </row>
    <row r="416" ht="50" customHeight="1" spans="1:11" x14ac:dyDescent="0.25">
      <c r="A416" s="46">
        <v>384</v>
      </c>
      <c r="B416" s="56" t="s">
        <v>444</v>
      </c>
      <c r="C416" s="48" t="str">
        <f t="shared" si="178"/>
        <v>12/01/2024</v>
      </c>
      <c r="D416" s="46">
        <f t="shared" si="185"/>
        <v>9948</v>
      </c>
      <c r="E416" s="49"/>
      <c r="F416" s="62">
        <f t="shared" si="189"/>
        <v>482000</v>
      </c>
      <c r="G416" s="49">
        <f t="shared" si="183"/>
        <v>-40476292</v>
      </c>
      <c r="H416" s="51">
        <f t="shared" si="186"/>
        <v>155</v>
      </c>
      <c r="I416" s="54" t="str">
        <f t="shared" si="187"/>
        <v>669GTZKD2</v>
      </c>
      <c r="J416" s="46" t="str">
        <f t="shared" si="188"/>
        <v>990</v>
      </c>
      <c r="K416" s="52" t="str">
        <f>_xlfn.CONCAT(INDEX(Sheet1!F2:F5,RANDBETWEEN(1,COUNTA(Sheet1!F2:F5))),RANDBETWEEN(1000000000000,9999999999999)," tai ",INDEX(Sheet1!H2:H8,RANDBETWEEN(1,COUNTA(Sheet1!H2:H8))),"; ",INDEX(Sheet1!A2:A75,RANDBETWEEN(1,COUNTA(Sheet1!A2:A75)))," chuyen khoan")</f>
        <v>TKThe :9027541188884 tai Vietcombank.; NGUYEN GIA KIEN chuyen khoan</v>
      </c>
    </row>
    <row r="417" ht="50" customHeight="1" spans="1:11" x14ac:dyDescent="0.25">
      <c r="A417" s="46">
        <v>385</v>
      </c>
      <c r="B417" s="56" t="s">
        <v>445</v>
      </c>
      <c r="C417" s="48" t="str">
        <f t="shared" si="178"/>
        <v>12/01/2024</v>
      </c>
      <c r="D417" s="46">
        <f t="shared" si="185"/>
        <v>7070</v>
      </c>
      <c r="E417" s="49"/>
      <c r="F417" s="62">
        <f>ROUND(RANDBETWEEN(1000000,12000000),-3)</f>
        <v>8025000</v>
      </c>
      <c r="G417" s="49">
        <f t="shared" si="183"/>
        <v>-32451292</v>
      </c>
      <c r="H417" s="51">
        <f t="shared" si="186"/>
        <v>2245482427</v>
      </c>
      <c r="I417" s="54" t="str">
        <f t="shared" si="187"/>
        <v>786TZGYJ7</v>
      </c>
      <c r="J417" s="46" t="str">
        <f t="shared" si="188"/>
        <v>990</v>
      </c>
      <c r="K417" s="52" t="str">
        <f>_xlfn.CONCAT(INDEX(Sheet1!F3:F6,RANDBETWEEN(1,COUNTA(Sheet1!F3:F6))),RANDBETWEEN(1000000000000,9999999999999)," tai ",INDEX(Sheet1!H3:H9,RANDBETWEEN(1,COUNTA(Sheet1!H3:H9))),"; ",INDEX(Sheet1!A3:A76,RANDBETWEEN(1,COUNTA(Sheet1!A3:A76)))," chuyen khoan")</f>
        <v>TKThe :3567504012165 tai Vietcombank.; DINH QUANG HUY chuyen khoan</v>
      </c>
    </row>
    <row r="418" ht="50" customHeight="1" spans="1:11" x14ac:dyDescent="0.25">
      <c r="A418" s="46">
        <v>386</v>
      </c>
      <c r="B418" s="56" t="s">
        <v>446</v>
      </c>
      <c r="C418" s="48" t="str">
        <f t="shared" si="178"/>
        <v>12/01/2024</v>
      </c>
      <c r="D418" s="46">
        <f t="shared" si="185"/>
        <v>8834</v>
      </c>
      <c r="E418" s="49"/>
      <c r="F418" s="62">
        <f t="shared" ref="F417:F421" si="190">ROUND(RANDBETWEEN(100000,1200000),-3)</f>
        <v>559000</v>
      </c>
      <c r="G418" s="49">
        <f t="shared" si="183"/>
        <v>-31892292</v>
      </c>
      <c r="H418" s="51">
        <f t="shared" si="186"/>
        <v>749</v>
      </c>
      <c r="I418" s="54" t="str">
        <f t="shared" si="187"/>
        <v>540EQQSG8</v>
      </c>
      <c r="J418" s="46" t="str">
        <f t="shared" si="188"/>
        <v>512</v>
      </c>
      <c r="K418" s="52" t="str">
        <f>_xlfn.CONCAT(INDEX(Sheet1!F4:F7,RANDBETWEEN(1,COUNTA(Sheet1!F4:F7))),RANDBETWEEN(1000000000000,9999999999999)," tai ",INDEX(Sheet1!H4:H10,RANDBETWEEN(1,COUNTA(Sheet1!H4:H10))),"; ",INDEX(Sheet1!A1:A246,RANDBETWEEN(1,COUNTA(Sheet1!A1:A246)))," chuyen khoan")</f>
        <v>MB-TKThe :1525759717546 tai VCB.; NGUYEN DUC DIEN chuyen khoan</v>
      </c>
    </row>
    <row r="419" ht="50" customHeight="1" spans="1:11" x14ac:dyDescent="0.25">
      <c r="A419" s="46">
        <v>387</v>
      </c>
      <c r="B419" s="56" t="s">
        <v>447</v>
      </c>
      <c r="C419" s="48" t="str">
        <f t="shared" si="178"/>
        <v>12/01/2024</v>
      </c>
      <c r="D419" s="46">
        <f t="shared" si="185"/>
        <v>1714</v>
      </c>
      <c r="E419" s="49"/>
      <c r="F419" s="62">
        <f t="shared" si="190"/>
        <v>738000</v>
      </c>
      <c r="G419" s="49">
        <f t="shared" si="183"/>
        <v>-31154292</v>
      </c>
      <c r="H419" s="51">
        <f t="shared" si="186"/>
        <v>5446022596</v>
      </c>
      <c r="I419" s="54" t="str">
        <f t="shared" si="187"/>
        <v>556CAOAB3</v>
      </c>
      <c r="J419" s="46" t="str">
        <f t="shared" si="188"/>
        <v>512</v>
      </c>
      <c r="K419" s="52" t="str">
        <f>_xlfn.CONCAT(INDEX(Sheet1!F4:F7,RANDBETWEEN(1,COUNTA(Sheet1!F4:F7))),RANDBETWEEN(1000000000000,9999999999999)," tai ",INDEX(Sheet1!H4:H10,RANDBETWEEN(1,COUNTA(Sheet1!H4:H10))),"; ",INDEX(Sheet1!$A$1:$A$246,RANDBETWEEN(1,COUNTA(Sheet1!$A$1:$A$246)))," chuyen khoan")</f>
        <v>MB-TKThe :9898360725321 tai VCB.; NGUYEN GIA KIEN chuyen khoan</v>
      </c>
    </row>
    <row r="420" ht="48" customHeight="1" spans="1:11" x14ac:dyDescent="0.25">
      <c r="A420" s="46">
        <v>388</v>
      </c>
      <c r="B420" s="56" t="s">
        <v>448</v>
      </c>
      <c r="C420" s="48" t="str">
        <f t="shared" si="178"/>
        <v>12/01/2024</v>
      </c>
      <c r="D420" s="46">
        <f t="shared" si="185"/>
        <v>7788</v>
      </c>
      <c r="E420" s="49">
        <f>ROUND(RANDBETWEEN(100000,1200000),-3)</f>
        <v>470000</v>
      </c>
      <c r="F420" s="62"/>
      <c r="G420" s="49">
        <f t="shared" si="183"/>
        <v>-31624292</v>
      </c>
      <c r="H420" s="51">
        <f t="shared" si="186"/>
        <v>9813244616</v>
      </c>
      <c r="I420" s="54" t="str">
        <f t="shared" si="187"/>
        <v>627PNJOF5</v>
      </c>
      <c r="J420" s="46" t="str">
        <f t="shared" si="188"/>
        <v>990</v>
      </c>
      <c r="K420" s="52" t="str">
        <f>_xlfn.CONCAT("Omni Channel-TKThe :",RANDBETWEEN(100000000000,999999999999),", tai ",INDEX(Sheet1!$H$1:$H$7,RANDBETWEEN(1,COUNTA(Sheet1!$H$1:$H$7)))," NGUYEN THI QUY chuyen tien")</f>
        <v>Omni Channel-TKThe :219381192165, tai VPBank. NGUYEN THI QUY chuyen tien</v>
      </c>
    </row>
    <row r="421" ht="50" customHeight="1" spans="1:11" x14ac:dyDescent="0.25">
      <c r="A421" s="46">
        <v>389</v>
      </c>
      <c r="B421" s="56" t="s">
        <v>449</v>
      </c>
      <c r="C421" s="48" t="str">
        <f t="shared" si="178"/>
        <v>13/01/2024</v>
      </c>
      <c r="D421" s="46">
        <f t="shared" ref="D421:D430" si="191">RANDBETWEEN(1000,9999)</f>
        <v>1852</v>
      </c>
      <c r="E421" s="49"/>
      <c r="F421" s="62">
        <f t="shared" si="190"/>
        <v>1098000</v>
      </c>
      <c r="G421" s="49">
        <f t="shared" si="183"/>
        <v>-30526292</v>
      </c>
      <c r="H421" s="51">
        <f t="shared" ref="H421:H430" si="192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987</v>
      </c>
      <c r="I421" s="54" t="str">
        <f t="shared" ref="I421:I430" si="193">_xlfn.CONCAT(RANDBETWEEN(100,999),CHAR(RANDBETWEEN(65,90)),CHAR(RANDBETWEEN(65,90)),CHAR(RANDBETWEEN(65,90)),CHAR(RANDBETWEEN(65,90)),CHAR(RANDBETWEEN(65,90)),RANDBETWEEN(1,9))</f>
        <v>837HBKHD4</v>
      </c>
      <c r="J421" s="46" t="str">
        <f t="shared" ref="J421:J430" si="194">CHOOSE(RANDBETWEEN(1,2),"990","512")</f>
        <v>990</v>
      </c>
      <c r="K421" s="52" t="str">
        <f>_xlfn.CONCAT(INDEX(Sheet1!F4:F7,RANDBETWEEN(1,COUNTA(Sheet1!F4:F7))),RANDBETWEEN(1000000000000,9999999999999)," tai ",INDEX(Sheet1!H4:H10,RANDBETWEEN(1,COUNTA(Sheet1!H4:H10))),"; ",INDEX(Sheet1!$A$1:$A$246,RANDBETWEEN(1,COUNTA(Sheet1!$A$1:$A$246)))," chuyen khoan")</f>
        <v>MB-TKThe :1831353357553 tai VCB.; TRAN VAN TUONG chuyen khoan</v>
      </c>
    </row>
    <row r="422" ht="50" customHeight="1" spans="1:11" x14ac:dyDescent="0.25">
      <c r="A422" s="46">
        <v>390</v>
      </c>
      <c r="B422" s="56" t="s">
        <v>450</v>
      </c>
      <c r="C422" s="48" t="str">
        <f t="shared" si="178"/>
        <v>13/01/2024</v>
      </c>
      <c r="D422" s="46">
        <f t="shared" si="191"/>
        <v>7309</v>
      </c>
      <c r="E422" s="49">
        <f>ROUND(RANDBETWEEN(100000,1200000),-3)</f>
        <v>405000</v>
      </c>
      <c r="F422" s="62"/>
      <c r="G422" s="49">
        <f t="shared" si="183"/>
        <v>-30931292</v>
      </c>
      <c r="H422" s="51">
        <f t="shared" si="192"/>
        <v>898</v>
      </c>
      <c r="I422" s="54" t="str">
        <f t="shared" si="193"/>
        <v>465CLOZX6</v>
      </c>
      <c r="J422" s="46" t="str">
        <f t="shared" si="194"/>
        <v>512</v>
      </c>
      <c r="K422" s="52" t="str">
        <f>_xlfn.CONCAT("Omni Channel-TKThe :",RANDBETWEEN(100000000000,999999999999),", tai ",INDEX(Sheet1!$H$1:$H$7,RANDBETWEEN(1,COUNTA(Sheet1!$H$1:$H$7)))," NGUYEN THI QUY chuyen tien")</f>
        <v>Omni Channel-TKThe :367378432691, tai MB. NGUYEN THI QUY chuyen tien</v>
      </c>
    </row>
    <row r="423" ht="50" customHeight="1" spans="1:11" x14ac:dyDescent="0.25">
      <c r="A423" s="46">
        <v>391</v>
      </c>
      <c r="B423" s="56" t="s">
        <v>451</v>
      </c>
      <c r="C423" s="48" t="str">
        <f t="shared" si="178"/>
        <v>13/01/2024</v>
      </c>
      <c r="D423" s="46">
        <f t="shared" si="191"/>
        <v>1928</v>
      </c>
      <c r="E423" s="49"/>
      <c r="F423" s="62">
        <f t="shared" ref="F423:F428" si="195">ROUND(RANDBETWEEN(100000,1200000),-3)</f>
        <v>965000</v>
      </c>
      <c r="G423" s="49">
        <f t="shared" si="183"/>
        <v>-29966292</v>
      </c>
      <c r="H423" s="51">
        <f t="shared" si="192"/>
        <v>6992717945</v>
      </c>
      <c r="I423" s="54" t="str">
        <f t="shared" si="193"/>
        <v>365DNCOI9</v>
      </c>
      <c r="J423" s="46" t="str">
        <f t="shared" si="194"/>
        <v>990</v>
      </c>
      <c r="K423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TKThe :4940222373927 tai MB.; PHAM VU DUY THAI chuyen khoan</v>
      </c>
    </row>
    <row r="424" ht="50" customHeight="1" spans="1:11" x14ac:dyDescent="0.25">
      <c r="A424" s="46">
        <v>392</v>
      </c>
      <c r="B424" s="56" t="s">
        <v>452</v>
      </c>
      <c r="C424" s="48" t="str">
        <f t="shared" si="178"/>
        <v>13/01/2024</v>
      </c>
      <c r="D424" s="46">
        <f t="shared" si="191"/>
        <v>4675</v>
      </c>
      <c r="E424" s="49"/>
      <c r="F424" s="62">
        <f t="shared" si="195"/>
        <v>863000</v>
      </c>
      <c r="G424" s="49">
        <f t="shared" si="183"/>
        <v>-29103292</v>
      </c>
      <c r="H424" s="51">
        <f t="shared" si="192"/>
        <v>7291995269</v>
      </c>
      <c r="I424" s="54" t="str">
        <f t="shared" si="193"/>
        <v>463RSHYI8</v>
      </c>
      <c r="J424" s="46" t="str">
        <f t="shared" si="194"/>
        <v>512</v>
      </c>
      <c r="K424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MB-TKThe :7146981208836 tai Vietcombank.; BUI MINH HUNG chuyen khoan</v>
      </c>
    </row>
    <row r="425" ht="44" customHeight="1" spans="1:11" x14ac:dyDescent="0.25">
      <c r="A425" s="46">
        <v>393</v>
      </c>
      <c r="B425" s="56" t="s">
        <v>453</v>
      </c>
      <c r="C425" s="48" t="str">
        <f t="shared" si="178"/>
        <v>14/01/2024</v>
      </c>
      <c r="D425" s="46">
        <f t="shared" si="191"/>
        <v>5343</v>
      </c>
      <c r="E425" s="49"/>
      <c r="F425" s="62">
        <f t="shared" si="195"/>
        <v>426000</v>
      </c>
      <c r="G425" s="49">
        <f t="shared" si="183"/>
        <v>-28677292</v>
      </c>
      <c r="H425" s="51">
        <f t="shared" si="192"/>
        <v>23530</v>
      </c>
      <c r="I425" s="54" t="str">
        <f t="shared" si="193"/>
        <v>781PLGMY6</v>
      </c>
      <c r="J425" s="46" t="str">
        <f t="shared" si="194"/>
        <v>990</v>
      </c>
      <c r="K425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:4823184065711 tai Sacombank.; NGUYEN QUOC TRUNG chuyen khoan</v>
      </c>
    </row>
    <row r="426" ht="45" customHeight="1" spans="1:11" x14ac:dyDescent="0.25">
      <c r="A426" s="46">
        <v>394</v>
      </c>
      <c r="B426" s="56" t="s">
        <v>454</v>
      </c>
      <c r="C426" s="48" t="str">
        <f t="shared" si="178"/>
        <v>14/01/2024</v>
      </c>
      <c r="D426" s="46">
        <f t="shared" si="191"/>
        <v>6584</v>
      </c>
      <c r="E426" s="49"/>
      <c r="F426" s="62">
        <f t="shared" si="195"/>
        <v>628000</v>
      </c>
      <c r="G426" s="49">
        <f t="shared" si="183"/>
        <v>-28049292</v>
      </c>
      <c r="H426" s="51">
        <f t="shared" si="192"/>
        <v>7400</v>
      </c>
      <c r="I426" s="54" t="str">
        <f t="shared" si="193"/>
        <v>331XLOIR3</v>
      </c>
      <c r="J426" s="46" t="str">
        <f t="shared" si="194"/>
        <v>990</v>
      </c>
      <c r="K426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IBVCB :9777891024735 tai TCB.; NGUYEN DINH TU ANH chuyen khoan</v>
      </c>
    </row>
    <row r="427" ht="55" customHeight="1" spans="1:11" x14ac:dyDescent="0.25">
      <c r="A427" s="46">
        <v>395</v>
      </c>
      <c r="B427" s="56" t="s">
        <v>455</v>
      </c>
      <c r="C427" s="48" t="str">
        <f t="shared" si="178"/>
        <v>14/01/2024</v>
      </c>
      <c r="D427" s="46">
        <f t="shared" si="191"/>
        <v>5336</v>
      </c>
      <c r="E427" s="49">
        <f>ROUND(RANDBETWEEN(100000,1200000),-3)</f>
        <v>598000</v>
      </c>
      <c r="F427" s="62"/>
      <c r="G427" s="49">
        <f t="shared" si="183"/>
        <v>-28647292</v>
      </c>
      <c r="H427" s="51">
        <f t="shared" si="192"/>
        <v>2295957264</v>
      </c>
      <c r="I427" s="54" t="str">
        <f t="shared" si="193"/>
        <v>188GXUFI1</v>
      </c>
      <c r="J427" s="46" t="str">
        <f t="shared" si="194"/>
        <v>990</v>
      </c>
      <c r="K427" s="52" t="str">
        <f>_xlfn.CONCAT("Omni Channel-TKThe :",RANDBETWEEN(100000000000,999999999999),", tai ",INDEX(Sheet1!$H$1:$H$7,RANDBETWEEN(1,COUNTA(Sheet1!$H$1:$H$7)))," NGUYEN THI QUY chuyen tien")</f>
        <v>Omni Channel-TKThe :825633944017, tai MB. NGUYEN THI QUY chuyen tien</v>
      </c>
    </row>
    <row r="428" ht="41" customHeight="1" spans="1:11" x14ac:dyDescent="0.25">
      <c r="A428" s="46">
        <v>396</v>
      </c>
      <c r="B428" s="56" t="s">
        <v>456</v>
      </c>
      <c r="C428" s="48" t="str">
        <f t="shared" si="178"/>
        <v>14/01/2024</v>
      </c>
      <c r="D428" s="46">
        <f t="shared" si="191"/>
        <v>1196</v>
      </c>
      <c r="E428" s="49"/>
      <c r="F428" s="62">
        <f t="shared" si="195"/>
        <v>536000</v>
      </c>
      <c r="G428" s="49">
        <f t="shared" si="183"/>
        <v>-28111292</v>
      </c>
      <c r="H428" s="51">
        <f t="shared" si="192"/>
        <v>9510407928</v>
      </c>
      <c r="I428" s="54" t="str">
        <f t="shared" si="193"/>
        <v>722DJVUQ2</v>
      </c>
      <c r="J428" s="46" t="str">
        <f t="shared" si="194"/>
        <v>990</v>
      </c>
      <c r="K428" s="52" t="str">
        <f>_xlfn.CONCAT(RANDBETWEEN(100000,999999),"-QR - ",INDEX(Sheet1!A7:A246,RANDBETWEEN(1,COUNTA(Sheet1!A7:A246)))," Chuyen tien")</f>
        <v>354964-QR - NGUYEN NGOC TIEN Chuyen tien</v>
      </c>
    </row>
    <row r="429" ht="61" customHeight="1" spans="1:11" x14ac:dyDescent="0.25">
      <c r="A429" s="57" t="s">
        <v>371</v>
      </c>
      <c r="B429" s="57"/>
      <c r="C429" s="57"/>
      <c r="D429" s="57"/>
      <c r="E429" s="57"/>
      <c r="F429" s="57"/>
      <c r="G429" s="57"/>
      <c r="H429" s="57"/>
      <c r="I429" s="58" t="s">
        <v>457</v>
      </c>
      <c r="J429" s="58"/>
      <c r="K429" s="58"/>
    </row>
    <row r="430" ht="55" customHeight="1" spans="1:11" x14ac:dyDescent="0.25">
      <c r="A430" s="46">
        <v>397</v>
      </c>
      <c r="B430" s="56" t="s">
        <v>458</v>
      </c>
      <c r="C430" s="48" t="str">
        <f>LEFT(B430,FIND(" ",B430)-1)</f>
        <v>14/01/2024</v>
      </c>
      <c r="D430" s="46">
        <f>RANDBETWEEN(1000,9999)</f>
        <v>3977</v>
      </c>
      <c r="E430" s="49"/>
      <c r="F430" s="62">
        <f t="shared" ref="F430:F434" si="196">ROUND(RANDBETWEEN(100000,1200000),-3)</f>
        <v>382000</v>
      </c>
      <c r="G430" s="49">
        <f>G428-E430+F430</f>
        <v>-27729292</v>
      </c>
      <c r="H430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599</v>
      </c>
      <c r="I430" s="54" t="str">
        <f>_xlfn.CONCAT(RANDBETWEEN(100,999),CHAR(RANDBETWEEN(65,90)),CHAR(RANDBETWEEN(65,90)),CHAR(RANDBETWEEN(65,90)),CHAR(RANDBETWEEN(65,90)),CHAR(RANDBETWEEN(65,90)),RANDBETWEEN(1,9))</f>
        <v>617GZSID4</v>
      </c>
      <c r="J430" s="46" t="str">
        <f>CHOOSE(RANDBETWEEN(1,2),"990","512")</f>
        <v>512</v>
      </c>
      <c r="K430" s="52" t="str">
        <f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631SuhXuj-cqwVaqqDxg tz GD REF 359RpsFhs-gguTbiqXep vlru REM Tfr Ac</v>
      </c>
    </row>
    <row r="431" ht="46" customHeight="1" spans="1:11" x14ac:dyDescent="0.25">
      <c r="A431" s="46">
        <v>398</v>
      </c>
      <c r="B431" s="56" t="s">
        <v>459</v>
      </c>
      <c r="C431" s="48" t="str">
        <f t="shared" ref="C431:C441" si="197">LEFT(B431,FIND(" ",B431)-1)</f>
        <v>15/01/2024</v>
      </c>
      <c r="D431" s="46">
        <f>RANDBETWEEN(1000,9999)</f>
        <v>3383</v>
      </c>
      <c r="E431" s="49"/>
      <c r="F431" s="62">
        <f t="shared" si="196"/>
        <v>372000</v>
      </c>
      <c r="G431" s="49">
        <f>G430-E431+F431</f>
        <v>-27357292</v>
      </c>
      <c r="H431" s="51">
        <f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6870273650</v>
      </c>
      <c r="I431" s="54" t="str">
        <f>_xlfn.CONCAT(RANDBETWEEN(100,999),CHAR(RANDBETWEEN(65,90)),CHAR(RANDBETWEEN(65,90)),CHAR(RANDBETWEEN(65,90)),CHAR(RANDBETWEEN(65,90)),CHAR(RANDBETWEEN(65,90)),RANDBETWEEN(1,9))</f>
        <v>593RWSOX2</v>
      </c>
      <c r="J431" s="46" t="str">
        <f>CHOOSE(RANDBETWEEN(1,2),"990","512")</f>
        <v>512</v>
      </c>
      <c r="K431" s="52" t="str">
        <f>"GD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"&amp;CHAR(RANDBETWEEN(97,122))&amp;CHAR(RANDBETWEEN(97,122))&amp;" GD REF "&amp;RANDBETWEEN(1,9)&amp;RANDBETWEEN(1,9)&amp;RANDBETWEEN(1,9)&amp;CHAR(RANDBETWEEN(65,90))&amp;CHAR(RANDBETWEEN(97,122))&amp;CHAR(RANDBETWEEN(97,122))&amp;CHAR(RANDBETWEEN(65,90))&amp;CHAR(RANDBETWEEN(97,122))&amp;CHAR(RANDBETWEEN(97,122))&amp;"-"&amp;CHAR(RANDBETWEEN(97,122))&amp;CHAR(RANDBETWEEN(97,122))&amp;CHAR(RANDBETWEEN(97,122))&amp;CHAR(RANDBETWEEN(65,90))&amp;CHAR(RANDBETWEEN(97,122))&amp;CHAR(RANDBETWEEN(97,122))&amp;CHAR(RANDBETWEEN(97,122))&amp;CHAR(RANDBETWEEN(65,90))&amp;CHAR(RANDBETWEEN(97,122))&amp;CHAR(RANDBETWEEN(97,122))&amp;" "&amp;CHAR(RANDBETWEEN(97,122))&amp;CHAR(RANDBETWEEN(97,122))&amp;CHAR(RANDBETWEEN(97,122))&amp;CHAR(RANDBETWEEN(97,122))&amp;" REM Tfr Ac"</f>
        <v>GD REF 231VwuUny-qtrSscvRan jd GD REF 596UwkUap-jytLhmgXee pnck REM Tfr Ac</v>
      </c>
    </row>
    <row r="432" ht="56" customHeight="1" spans="1:11" x14ac:dyDescent="0.25">
      <c r="A432" s="46">
        <v>399</v>
      </c>
      <c r="B432" s="56" t="s">
        <v>460</v>
      </c>
      <c r="C432" s="48" t="str">
        <f t="shared" si="197"/>
        <v>15/01/2024</v>
      </c>
      <c r="D432" s="46">
        <f t="shared" ref="D432:D441" si="198">RANDBETWEEN(1000,9999)</f>
        <v>1021</v>
      </c>
      <c r="E432" s="49">
        <f>ROUND(RANDBETWEEN(100000,1200000),-3)</f>
        <v>416000</v>
      </c>
      <c r="F432" s="62"/>
      <c r="G432" s="49">
        <f t="shared" ref="G431:G441" si="199">G431-E432+F432</f>
        <v>-27773292</v>
      </c>
      <c r="H432" s="51">
        <f t="shared" ref="H432:H441" si="200">IF(OR(RANDBETWEEN(1,5)=1,RANDBETWEEN(1,5)=2,RANDBETWEEN(1,5)=3),RANDBETWEEN(100,999),IF(RANDBETWEEN(1,5)=4,RANDBETWEEN(1000,9999),IF(RANDBETWEEN(1,5)=5,RANDBETWEEN(10000,99999),IF(RANDBETWEEN(1,5)=6,RANDBETWEEN(100000000,999999999),RANDBETWEEN(1000000000,9999999999)))))</f>
        <v>584</v>
      </c>
      <c r="I432" s="54" t="str">
        <f t="shared" ref="I432:I441" si="201">_xlfn.CONCAT(RANDBETWEEN(100,999),CHAR(RANDBETWEEN(65,90)),CHAR(RANDBETWEEN(65,90)),CHAR(RANDBETWEEN(65,90)),CHAR(RANDBETWEEN(65,90)),CHAR(RANDBETWEEN(65,90)),RANDBETWEEN(1,9))</f>
        <v>720UDHMZ7</v>
      </c>
      <c r="J432" s="46" t="str">
        <f t="shared" ref="J432:J441" si="202">CHOOSE(RANDBETWEEN(1,2),"990","512")</f>
        <v>512</v>
      </c>
      <c r="K432" s="52" t="str">
        <f>_xlfn.CONCAT("Omni Channel-TKThe :",RANDBETWEEN(100000000000,999999999999),", tai ",INDEX(Sheet1!$H$1:$H$7,RANDBETWEEN(1,COUNTA(Sheet1!$H$1:$H$7)))," NGUYEN THI QUY chuyen tien")</f>
        <v>Omni Channel-TKThe :488008622567, tai VPBank. NGUYEN THI QUY chuyen tien</v>
      </c>
    </row>
    <row r="433" ht="54" customHeight="1" spans="1:11" x14ac:dyDescent="0.25">
      <c r="A433" s="46">
        <v>400</v>
      </c>
      <c r="B433" s="56" t="s">
        <v>461</v>
      </c>
      <c r="C433" s="48" t="str">
        <f t="shared" si="197"/>
        <v>16/01/2024</v>
      </c>
      <c r="D433" s="46">
        <f t="shared" si="198"/>
        <v>9920</v>
      </c>
      <c r="E433" s="49">
        <f>ROUND(RANDBETWEEN(100000,1200000),-3)</f>
        <v>1024000</v>
      </c>
      <c r="F433" s="62"/>
      <c r="G433" s="49">
        <f t="shared" si="199"/>
        <v>-28797292</v>
      </c>
      <c r="H433" s="51">
        <f t="shared" si="200"/>
        <v>293</v>
      </c>
      <c r="I433" s="54" t="str">
        <f t="shared" si="201"/>
        <v>400APQPF7</v>
      </c>
      <c r="J433" s="46" t="str">
        <f t="shared" si="202"/>
        <v>990</v>
      </c>
      <c r="K433" s="52" t="str">
        <f>_xlfn.CONCAT("Omni Channel-TKThe :",RANDBETWEEN(100000000000,999999999999),", tai ",INDEX(Sheet1!$H$1:$H$7,RANDBETWEEN(1,COUNTA(Sheet1!$H$1:$H$7)))," NGUYEN THI QUY chuyen tien")</f>
        <v>Omni Channel-TKThe :342898487929, tai Vietcombank. NGUYEN THI QUY chuyen tien</v>
      </c>
    </row>
    <row r="434" ht="45" customHeight="1" spans="1:11" x14ac:dyDescent="0.25">
      <c r="A434" s="46">
        <v>401</v>
      </c>
      <c r="B434" s="56" t="s">
        <v>462</v>
      </c>
      <c r="C434" s="48" t="str">
        <f t="shared" si="197"/>
        <v>16/01/2024</v>
      </c>
      <c r="D434" s="46">
        <f t="shared" si="198"/>
        <v>7181</v>
      </c>
      <c r="E434" s="49"/>
      <c r="F434" s="62">
        <f t="shared" si="196"/>
        <v>1143000</v>
      </c>
      <c r="G434" s="49">
        <f t="shared" si="199"/>
        <v>-27654292</v>
      </c>
      <c r="H434" s="51">
        <f t="shared" si="200"/>
        <v>9281</v>
      </c>
      <c r="I434" s="54" t="str">
        <f t="shared" si="201"/>
        <v>619USQBG6</v>
      </c>
      <c r="J434" s="46" t="str">
        <f t="shared" si="202"/>
        <v>990</v>
      </c>
      <c r="K434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TKThe :2506469378588 tai VPBank.; NGUYEN GIANG HUNG chuyen khoan</v>
      </c>
    </row>
    <row r="435" ht="45" customHeight="1" spans="1:11" x14ac:dyDescent="0.25">
      <c r="A435" s="46">
        <v>402</v>
      </c>
      <c r="B435" s="56" t="s">
        <v>463</v>
      </c>
      <c r="C435" s="48" t="str">
        <f t="shared" si="197"/>
        <v>16/01/2024</v>
      </c>
      <c r="D435" s="46">
        <f t="shared" si="198"/>
        <v>2644</v>
      </c>
      <c r="E435" s="49"/>
      <c r="F435" s="62">
        <f t="shared" ref="F435:F441" si="203">ROUND(RANDBETWEEN(100000,1200000),-3)</f>
        <v>1003000</v>
      </c>
      <c r="G435" s="49">
        <f t="shared" si="199"/>
        <v>-26651292</v>
      </c>
      <c r="H435" s="51">
        <f t="shared" si="200"/>
        <v>352</v>
      </c>
      <c r="I435" s="54" t="str">
        <f t="shared" si="201"/>
        <v>168WIRNV5</v>
      </c>
      <c r="J435" s="46" t="str">
        <f t="shared" si="202"/>
        <v>990</v>
      </c>
      <c r="K435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TKThe :4310067308590 tai Agribank.; TRAN NGOC VIET chuyen khoan</v>
      </c>
    </row>
    <row r="436" ht="45" customHeight="1" spans="1:11" x14ac:dyDescent="0.25">
      <c r="A436" s="46">
        <v>403</v>
      </c>
      <c r="B436" s="56" t="s">
        <v>464</v>
      </c>
      <c r="C436" s="48" t="str">
        <f t="shared" si="197"/>
        <v>17/01/2024</v>
      </c>
      <c r="D436" s="46">
        <f t="shared" si="198"/>
        <v>4331</v>
      </c>
      <c r="E436" s="49"/>
      <c r="F436" s="62">
        <f t="shared" si="203"/>
        <v>344000</v>
      </c>
      <c r="G436" s="49">
        <f t="shared" si="199"/>
        <v>-26307292</v>
      </c>
      <c r="H436" s="51">
        <f t="shared" si="200"/>
        <v>532</v>
      </c>
      <c r="I436" s="54" t="str">
        <f t="shared" si="201"/>
        <v>204AKOGT5</v>
      </c>
      <c r="J436" s="46" t="str">
        <f t="shared" si="202"/>
        <v>512</v>
      </c>
      <c r="K436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MB-TKThe :3082473459462 tai Agribank.; NGUYEN XUAN NGOC chuyen khoan</v>
      </c>
    </row>
    <row r="437" ht="48" customHeight="1" spans="1:11" x14ac:dyDescent="0.25">
      <c r="A437" s="46">
        <v>404</v>
      </c>
      <c r="B437" s="56" t="s">
        <v>465</v>
      </c>
      <c r="C437" s="48" t="str">
        <f t="shared" si="197"/>
        <v>17/01/2024</v>
      </c>
      <c r="D437" s="46">
        <f t="shared" si="198"/>
        <v>4778</v>
      </c>
      <c r="E437" s="49"/>
      <c r="F437" s="62">
        <f t="shared" si="203"/>
        <v>132000</v>
      </c>
      <c r="G437" s="49">
        <f t="shared" si="199"/>
        <v>-26175292</v>
      </c>
      <c r="H437" s="51">
        <f t="shared" si="200"/>
        <v>971</v>
      </c>
      <c r="I437" s="54" t="str">
        <f t="shared" si="201"/>
        <v>707YMTYA6</v>
      </c>
      <c r="J437" s="46" t="str">
        <f t="shared" si="202"/>
        <v>512</v>
      </c>
      <c r="K437" s="52" t="str">
        <f>_xlfn.CONCAT(INDEX(Sheet1!$F$1:$F$4,RANDBETWEEN(1,COUNTA(Sheet1!$F$1:$F$4))),RANDBETWEEN(1000000000000,9999999999999)," tai ",INDEX(Sheet1!$H$1:$H$7,RANDBETWEEN(1,COUNTA(Sheet1!$H$1:$H$7))),"; ",INDEX(Sheet1!$A$1:$A$246,RANDBETWEEN(1,COUNTA(Sheet1!$A$1:$A$246)))," chuyen khoan")</f>
        <v>MBVCB :7280823463164 tai MB.; PHAM THI THOA chuyen khoan</v>
      </c>
    </row>
    <row r="438" ht="50" customHeight="1" spans="1:11" x14ac:dyDescent="0.25">
      <c r="A438" s="46">
        <v>405</v>
      </c>
      <c r="B438" s="56" t="s">
        <v>466</v>
      </c>
      <c r="C438" s="48" t="str">
        <f t="shared" si="197"/>
        <v>17/01/2024</v>
      </c>
      <c r="D438" s="46">
        <f t="shared" si="198"/>
        <v>1581</v>
      </c>
      <c r="E438" s="49"/>
      <c r="F438" s="62">
        <f t="shared" si="203"/>
        <v>250000</v>
      </c>
      <c r="G438" s="49">
        <f t="shared" si="199"/>
        <v>-25925292</v>
      </c>
      <c r="H438" s="51">
        <f t="shared" si="200"/>
        <v>6362435028</v>
      </c>
      <c r="I438" s="54" t="str">
        <f t="shared" si="201"/>
        <v>971FWFBB1</v>
      </c>
      <c r="J438" s="46" t="str">
        <f t="shared" si="202"/>
        <v>990</v>
      </c>
      <c r="K438" s="52" t="str">
        <f>_xlfn.CONCAT("Omni Channel-TKThe :",RANDBETWEEN(100000000000,999999999999),", tai ",INDEX(Sheet1!$H$1:$H$7,RANDBETWEEN(1,COUNTA(Sheet1!$H$1:$H$7)))," NGUYEN THI QUY chuyen tien")</f>
        <v>Omni Channel-TKThe :868317090917, tai Agribank. NGUYEN THI QUY chuyen tien</v>
      </c>
    </row>
    <row r="439" ht="35" customHeight="1" spans="1:11" x14ac:dyDescent="0.25">
      <c r="A439" s="46">
        <v>406</v>
      </c>
      <c r="B439" s="56" t="s">
        <v>467</v>
      </c>
      <c r="C439" s="48" t="str">
        <f t="shared" si="197"/>
        <v>17/01/2024</v>
      </c>
      <c r="D439" s="46">
        <f t="shared" si="198"/>
        <v>2797</v>
      </c>
      <c r="E439" s="49"/>
      <c r="F439" s="62">
        <f t="shared" si="203"/>
        <v>597000</v>
      </c>
      <c r="G439" s="49">
        <f t="shared" si="199"/>
        <v>-25328292</v>
      </c>
      <c r="H439" s="51">
        <f t="shared" si="200"/>
        <v>5315944992</v>
      </c>
      <c r="I439" s="54" t="str">
        <f t="shared" si="201"/>
        <v>337JSWSG1</v>
      </c>
      <c r="J439" s="46" t="str">
        <f t="shared" si="202"/>
        <v>512</v>
      </c>
      <c r="K439" s="52" t="str">
        <f>_xlfn.CONCAT(RANDBETWEEN(100000,999999),"-QR - ",INDEX(Sheet1!$A$1:$A$246,RANDBETWEEN(1,COUNTA(Sheet1!$A$1:$A$246)))," Chuyen tien")</f>
        <v>809574-QR - NGUYEN DUC CHUNG Chuyen tien</v>
      </c>
    </row>
    <row r="440" ht="35" customHeight="1" spans="1:11" x14ac:dyDescent="0.25">
      <c r="A440" s="46">
        <v>407</v>
      </c>
      <c r="B440" s="56" t="s">
        <v>468</v>
      </c>
      <c r="C440" s="48" t="str">
        <f t="shared" si="197"/>
        <v>17/01/2024</v>
      </c>
      <c r="D440" s="46">
        <f t="shared" si="198"/>
        <v>4327</v>
      </c>
      <c r="E440" s="49"/>
      <c r="F440" s="62">
        <f t="shared" si="203"/>
        <v>873000</v>
      </c>
      <c r="G440" s="49">
        <f t="shared" si="199"/>
        <v>-24455292</v>
      </c>
      <c r="H440" s="51">
        <f t="shared" si="200"/>
        <v>599</v>
      </c>
      <c r="I440" s="54" t="str">
        <f t="shared" si="201"/>
        <v>994OFQGW1</v>
      </c>
      <c r="J440" s="46" t="str">
        <f t="shared" si="202"/>
        <v>512</v>
      </c>
      <c r="K440" s="52" t="str">
        <f>_xlfn.CONCAT(RANDBETWEEN(100000,999999),"-QR - ",INDEX(Sheet1!$A$1:$A$246,RANDBETWEEN(1,COUNTA(Sheet1!$A$1:$A$246)))," Chuyen tien")</f>
        <v>634874-QR - NGUYEN THANH TUNG Chuyen tien</v>
      </c>
    </row>
    <row r="441" ht="35" customHeight="1" spans="1:11" x14ac:dyDescent="0.25">
      <c r="A441" s="46">
        <v>408</v>
      </c>
      <c r="B441" s="56" t="s">
        <v>469</v>
      </c>
      <c r="C441" s="48" t="str">
        <f t="shared" si="197"/>
        <v>18/01/2024</v>
      </c>
      <c r="D441" s="46">
        <f t="shared" si="198"/>
        <v>5758</v>
      </c>
      <c r="E441" s="49"/>
      <c r="F441" s="62">
        <f t="shared" si="203"/>
        <v>328000</v>
      </c>
      <c r="G441" s="49">
        <f t="shared" si="199"/>
        <v>-24127292</v>
      </c>
      <c r="H441" s="51">
        <f t="shared" si="200"/>
        <v>486</v>
      </c>
      <c r="I441" s="54" t="str">
        <f t="shared" si="201"/>
        <v>912ETUKR5</v>
      </c>
      <c r="J441" s="46" t="str">
        <f t="shared" si="202"/>
        <v>990</v>
      </c>
      <c r="K441" s="52" t="str">
        <f>_xlfn.CONCAT(RANDBETWEEN(100000,999999),"-QR - ",INDEX(Sheet1!$A$1:$A$246,RANDBETWEEN(1,COUNTA(Sheet1!$A$1:$A$246)))," Chuyen tien")</f>
        <v>947051-QR - VU NGOC HOANG Chuyen tien</v>
      </c>
    </row>
    <row r="442" ht="41" customHeight="1" spans="1:11" x14ac:dyDescent="0.25">
      <c r="A442" s="77" t="s">
        <v>470</v>
      </c>
      <c r="B442" s="78"/>
      <c r="C442" s="78"/>
      <c r="D442" s="78"/>
      <c r="E442" s="79">
        <f>SUM(E23:E418)</f>
        <v>704646000</v>
      </c>
      <c r="F442" s="80">
        <f>SUM(F23:F418)</f>
        <v>603996588</v>
      </c>
      <c r="G442" s="54"/>
      <c r="H442" s="54"/>
      <c r="I442" s="54"/>
      <c r="J442" s="54"/>
      <c r="K442" s="73"/>
    </row>
    <row r="443" ht="44" customHeight="1" spans="1:11" x14ac:dyDescent="0.25">
      <c r="A443" s="81" t="s">
        <v>471</v>
      </c>
      <c r="B443" s="82"/>
      <c r="C443" s="82"/>
      <c r="D443" s="82"/>
      <c r="E443" s="82"/>
      <c r="F443" s="83"/>
      <c r="G443" s="79">
        <f>G441</f>
        <v>-24127292</v>
      </c>
      <c r="H443" s="54"/>
      <c r="I443" s="54"/>
      <c r="J443" s="54"/>
      <c r="K443" s="73"/>
    </row>
    <row r="444" ht="33" customHeight="1" spans="1:11" x14ac:dyDescent="0.25">
      <c r="A444" s="84" t="s">
        <v>472</v>
      </c>
      <c r="B444" s="84"/>
      <c r="C444" s="84"/>
      <c r="D444" s="84"/>
      <c r="E444" s="84"/>
      <c r="F444" s="39" t="s">
        <v>473</v>
      </c>
      <c r="G444" s="79">
        <f>G443</f>
        <v>-24127292</v>
      </c>
      <c r="H444" s="85" t="s">
        <v>474</v>
      </c>
      <c r="I444" s="86"/>
      <c r="J444" s="87">
        <v>0</v>
      </c>
      <c r="K444" s="88"/>
    </row>
    <row r="445" ht="35" customHeight="1" spans="1:11" x14ac:dyDescent="0.25">
      <c r="A445" s="84"/>
      <c r="B445" s="84"/>
      <c r="C445" s="84"/>
      <c r="D445" s="84"/>
      <c r="E445" s="84"/>
      <c r="F445" s="39" t="s">
        <v>475</v>
      </c>
      <c r="G445" s="79">
        <v>0</v>
      </c>
      <c r="H445" s="85" t="s">
        <v>476</v>
      </c>
      <c r="I445" s="86"/>
      <c r="J445" s="87">
        <f>G444</f>
        <v>-24127292</v>
      </c>
      <c r="K445" s="88"/>
    </row>
    <row r="446" ht="18" customHeight="1" spans="8:9" x14ac:dyDescent="0.25">
      <c r="H446" s="89" t="s">
        <v>477</v>
      </c>
      <c r="I446" s="90">
        <v>149459</v>
      </c>
    </row>
    <row r="471" ht="56" customHeight="1" x14ac:dyDescent="0.25"/>
    <row r="472" ht="149" customHeight="1" x14ac:dyDescent="0.25"/>
    <row r="473" ht="12.75" customHeight="1" spans="6:7" x14ac:dyDescent="0.25">
      <c r="F473" s="91" t="s">
        <v>478</v>
      </c>
      <c r="G473" s="92"/>
    </row>
    <row r="474" ht="12.75" customHeight="1" spans="6:7" x14ac:dyDescent="0.25">
      <c r="F474" s="91" t="s">
        <v>479</v>
      </c>
      <c r="G474" s="92"/>
    </row>
    <row r="475" ht="12.75" customHeight="1" spans="6:7" x14ac:dyDescent="0.25">
      <c r="F475" s="91" t="s">
        <v>480</v>
      </c>
      <c r="G475" s="92"/>
    </row>
    <row r="476" ht="12.75" customHeight="1" spans="6:7" x14ac:dyDescent="0.25">
      <c r="F476" s="91" t="s">
        <v>481</v>
      </c>
      <c r="G476" s="92"/>
    </row>
    <row r="477" ht="23" customHeight="1" spans="1:11" x14ac:dyDescent="0.25">
      <c r="A477" s="93" t="s">
        <v>482</v>
      </c>
      <c r="B477" s="93"/>
      <c r="C477" s="93"/>
      <c r="D477" s="93"/>
      <c r="E477" s="93"/>
      <c r="F477" s="93"/>
      <c r="G477" s="93"/>
      <c r="H477" s="93"/>
      <c r="I477" s="93"/>
      <c r="J477" s="63" t="s">
        <v>483</v>
      </c>
      <c r="K477" s="94"/>
    </row>
    <row r="489" ht="61" customHeight="1" spans="1:11" x14ac:dyDescent="0.25">
      <c r="A489" s="94"/>
      <c r="B489" s="63"/>
      <c r="C489" s="63"/>
      <c r="D489" s="63"/>
      <c r="E489" s="63"/>
      <c r="F489" s="63"/>
      <c r="G489" s="63"/>
      <c r="H489" s="63"/>
      <c r="I489" s="63"/>
      <c r="J489" s="63"/>
      <c r="K489" s="63"/>
    </row>
    <row r="490" ht="60" customHeight="1" x14ac:dyDescent="0.25"/>
  </sheetData>
  <mergeCells count="48">
    <mergeCell ref="C7:H9"/>
    <mergeCell ref="C10:H11"/>
    <mergeCell ref="E12:F12"/>
    <mergeCell ref="A13:K13"/>
    <mergeCell ref="B14:J14"/>
    <mergeCell ref="A16:C16"/>
    <mergeCell ref="E16:F16"/>
    <mergeCell ref="G16:H17"/>
    <mergeCell ref="I16:K17"/>
    <mergeCell ref="A17:C17"/>
    <mergeCell ref="E17:F17"/>
    <mergeCell ref="A18:D18"/>
    <mergeCell ref="E18:F18"/>
    <mergeCell ref="G18:H19"/>
    <mergeCell ref="I18:K19"/>
    <mergeCell ref="A19:D19"/>
    <mergeCell ref="E19:F19"/>
    <mergeCell ref="A20:D20"/>
    <mergeCell ref="E20:F20"/>
    <mergeCell ref="A22:F22"/>
    <mergeCell ref="H22:K22"/>
    <mergeCell ref="I43:K43"/>
    <mergeCell ref="L56:L58"/>
    <mergeCell ref="I74:K74"/>
    <mergeCell ref="L97:L99"/>
    <mergeCell ref="I103:K103"/>
    <mergeCell ref="I132:K132"/>
    <mergeCell ref="I162:K162"/>
    <mergeCell ref="I195:K195"/>
    <mergeCell ref="I228:K228"/>
    <mergeCell ref="I258:K258"/>
    <mergeCell ref="I288:K288"/>
    <mergeCell ref="I318:K318"/>
    <mergeCell ref="I348:K348"/>
    <mergeCell ref="I376:K376"/>
    <mergeCell ref="I403:K403"/>
    <mergeCell ref="I429:K429"/>
    <mergeCell ref="A442:D442"/>
    <mergeCell ref="G442:K442"/>
    <mergeCell ref="A443:F443"/>
    <mergeCell ref="H443:K443"/>
    <mergeCell ref="A444:E445"/>
    <mergeCell ref="H444:I444"/>
    <mergeCell ref="J444:K444"/>
    <mergeCell ref="H445:I445"/>
    <mergeCell ref="J445:K445"/>
    <mergeCell ref="J477:K477"/>
    <mergeCell ref="A489:K489"/>
  </mergeCells>
  <pageMargins left="0.3" right="0.3" top="0.3" bottom="0.3" header="0" footer="0"/>
  <pageSetup paperSize="9" orientation="portrait" horizontalDpi="600" verticalDpi="4294967295" scale="63" fitToWidth="1" fitToHeight="0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7"/>
  <sheetViews>
    <sheetView workbookViewId="0" zoomScale="100" zoomScaleNormal="100">
      <selection activeCell="A215" sqref="A215"/>
    </sheetView>
  </sheetViews>
  <sheetFormatPr defaultRowHeight="15" outlineLevelRow="0" outlineLevelCol="0" x14ac:dyDescent="0" defaultColWidth="9.14285714285714"/>
  <cols>
    <col min="1" max="1" width="36.2857142857143" style="95" customWidth="1"/>
    <col min="2" max="16384" width="9.14285714285714" style="95" customWidth="1"/>
  </cols>
  <sheetData>
    <row r="1" ht="15.75" customHeight="1" spans="1:8" s="95" customFormat="1" x14ac:dyDescent="0.25">
      <c r="A1" s="95" t="s">
        <v>484</v>
      </c>
      <c r="B1" s="96"/>
      <c r="F1" s="96" t="s">
        <v>485</v>
      </c>
      <c r="H1" s="97" t="s">
        <v>486</v>
      </c>
    </row>
    <row r="2" ht="15.75" customHeight="1" spans="1:8" s="95" customFormat="1" x14ac:dyDescent="0.25">
      <c r="A2" s="95" t="s">
        <v>487</v>
      </c>
      <c r="B2" s="96"/>
      <c r="F2" s="97" t="s">
        <v>488</v>
      </c>
      <c r="H2" s="97" t="s">
        <v>489</v>
      </c>
    </row>
    <row r="3" ht="15.75" customHeight="1" spans="1:8" s="95" customFormat="1" x14ac:dyDescent="0.25">
      <c r="A3" s="95" t="s">
        <v>490</v>
      </c>
      <c r="B3" s="96"/>
      <c r="F3" s="97" t="s">
        <v>491</v>
      </c>
      <c r="H3" s="97" t="s">
        <v>492</v>
      </c>
    </row>
    <row r="4" ht="15.75" customHeight="1" spans="1:8" s="95" customFormat="1" x14ac:dyDescent="0.25">
      <c r="A4" s="95" t="s">
        <v>493</v>
      </c>
      <c r="B4" s="96"/>
      <c r="F4" s="97" t="s">
        <v>494</v>
      </c>
      <c r="H4" s="97" t="s">
        <v>495</v>
      </c>
    </row>
    <row r="5" ht="15.75" customHeight="1" spans="1:8" s="95" customFormat="1" x14ac:dyDescent="0.25">
      <c r="A5" s="95" t="s">
        <v>496</v>
      </c>
      <c r="B5" s="96"/>
      <c r="H5" s="97" t="s">
        <v>497</v>
      </c>
    </row>
    <row r="6" ht="15.75" customHeight="1" spans="1:8" s="95" customFormat="1" x14ac:dyDescent="0.25">
      <c r="A6" s="95" t="s">
        <v>498</v>
      </c>
      <c r="B6" s="96"/>
      <c r="H6" s="97" t="s">
        <v>499</v>
      </c>
    </row>
    <row r="7" ht="15.75" customHeight="1" spans="1:8" s="95" customFormat="1" x14ac:dyDescent="0.25">
      <c r="A7" s="95" t="s">
        <v>500</v>
      </c>
      <c r="B7" s="96"/>
      <c r="H7" s="97" t="s">
        <v>501</v>
      </c>
    </row>
    <row r="8" spans="1:2" s="95" customFormat="1" x14ac:dyDescent="0.25">
      <c r="A8" s="95" t="s">
        <v>502</v>
      </c>
      <c r="B8" s="96"/>
    </row>
    <row r="9" spans="1:2" s="95" customFormat="1" x14ac:dyDescent="0.25">
      <c r="A9" s="95" t="s">
        <v>503</v>
      </c>
      <c r="B9" s="96"/>
    </row>
    <row r="10" spans="1:2" s="95" customFormat="1" x14ac:dyDescent="0.25">
      <c r="A10" s="95" t="s">
        <v>504</v>
      </c>
      <c r="B10" s="96"/>
    </row>
    <row r="11" spans="1:2" s="95" customFormat="1" x14ac:dyDescent="0.25">
      <c r="A11" s="95" t="s">
        <v>505</v>
      </c>
      <c r="B11" s="96"/>
    </row>
    <row r="12" spans="1:2" s="95" customFormat="1" x14ac:dyDescent="0.25">
      <c r="A12" s="95" t="s">
        <v>506</v>
      </c>
      <c r="B12" s="96"/>
    </row>
    <row r="13" spans="1:2" s="95" customFormat="1" x14ac:dyDescent="0.25">
      <c r="A13" s="95" t="s">
        <v>507</v>
      </c>
      <c r="B13" s="96"/>
    </row>
    <row r="14" spans="1:2" s="95" customFormat="1" x14ac:dyDescent="0.25">
      <c r="A14" s="95" t="s">
        <v>508</v>
      </c>
      <c r="B14" s="96"/>
    </row>
    <row r="15" spans="1:2" s="95" customFormat="1" x14ac:dyDescent="0.25">
      <c r="A15" s="95" t="s">
        <v>509</v>
      </c>
      <c r="B15" s="96"/>
    </row>
    <row r="16" spans="1:2" s="95" customFormat="1" x14ac:dyDescent="0.25">
      <c r="A16" s="95" t="s">
        <v>510</v>
      </c>
      <c r="B16" s="96"/>
    </row>
    <row r="17" spans="1:15" s="95" customFormat="1" x14ac:dyDescent="0.25">
      <c r="A17" s="95" t="s">
        <v>511</v>
      </c>
      <c r="B17" s="96"/>
      <c r="D17" s="98" t="s">
        <v>512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5" s="95" customFormat="1" x14ac:dyDescent="0.25">
      <c r="A18" s="95" t="s">
        <v>513</v>
      </c>
      <c r="B18" s="96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</row>
    <row r="19" spans="1:15" s="95" customFormat="1" x14ac:dyDescent="0.25">
      <c r="A19" s="95" t="s">
        <v>514</v>
      </c>
      <c r="B19" s="96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</row>
    <row r="20" spans="1:2" s="95" customFormat="1" x14ac:dyDescent="0.25">
      <c r="A20" s="95" t="s">
        <v>515</v>
      </c>
      <c r="B20" s="96"/>
    </row>
    <row r="21" spans="1:2" s="95" customFormat="1" x14ac:dyDescent="0.25">
      <c r="A21" s="95" t="s">
        <v>516</v>
      </c>
      <c r="B21" s="96"/>
    </row>
    <row r="22" spans="1:2" s="95" customFormat="1" x14ac:dyDescent="0.25">
      <c r="A22" s="95" t="s">
        <v>517</v>
      </c>
      <c r="B22" s="96"/>
    </row>
    <row r="23" spans="1:11" s="95" customFormat="1" x14ac:dyDescent="0.25">
      <c r="A23" s="95" t="s">
        <v>518</v>
      </c>
      <c r="B23" s="96"/>
      <c r="K23" s="95" t="s">
        <v>519</v>
      </c>
    </row>
    <row r="24" spans="1:11" s="95" customFormat="1" x14ac:dyDescent="0.25">
      <c r="A24" s="95" t="s">
        <v>520</v>
      </c>
      <c r="B24" s="96"/>
      <c r="K24" s="95" t="s">
        <v>519</v>
      </c>
    </row>
    <row r="25" spans="1:11" s="95" customFormat="1" x14ac:dyDescent="0.25">
      <c r="A25" s="95" t="s">
        <v>521</v>
      </c>
      <c r="B25" s="96"/>
      <c r="K25" s="95" t="s">
        <v>519</v>
      </c>
    </row>
    <row r="26" spans="1:11" s="95" customFormat="1" x14ac:dyDescent="0.25">
      <c r="A26" s="95" t="s">
        <v>490</v>
      </c>
      <c r="B26" s="96"/>
      <c r="K26" s="95" t="s">
        <v>519</v>
      </c>
    </row>
    <row r="27" spans="1:11" s="95" customFormat="1" x14ac:dyDescent="0.25">
      <c r="A27" s="95" t="s">
        <v>522</v>
      </c>
      <c r="B27" s="96"/>
      <c r="K27" s="95" t="s">
        <v>519</v>
      </c>
    </row>
    <row r="28" spans="1:11" s="95" customFormat="1" x14ac:dyDescent="0.25">
      <c r="A28" s="95" t="s">
        <v>523</v>
      </c>
      <c r="B28" s="96"/>
      <c r="K28" s="95" t="s">
        <v>519</v>
      </c>
    </row>
    <row r="29" spans="1:11" s="95" customFormat="1" x14ac:dyDescent="0.25">
      <c r="A29" s="95" t="s">
        <v>524</v>
      </c>
      <c r="B29" s="96"/>
      <c r="K29" s="95" t="s">
        <v>519</v>
      </c>
    </row>
    <row r="30" spans="1:11" s="95" customFormat="1" x14ac:dyDescent="0.25">
      <c r="A30" s="95" t="s">
        <v>525</v>
      </c>
      <c r="B30" s="96"/>
      <c r="K30" s="95" t="s">
        <v>519</v>
      </c>
    </row>
    <row r="31" spans="1:11" s="95" customFormat="1" x14ac:dyDescent="0.25">
      <c r="A31" s="95" t="s">
        <v>526</v>
      </c>
      <c r="B31" s="96"/>
      <c r="K31" s="95" t="s">
        <v>519</v>
      </c>
    </row>
    <row r="32" spans="1:11" s="95" customFormat="1" x14ac:dyDescent="0.25">
      <c r="A32" s="95" t="s">
        <v>527</v>
      </c>
      <c r="B32" s="96"/>
      <c r="K32" s="95" t="s">
        <v>519</v>
      </c>
    </row>
    <row r="33" spans="1:11" s="95" customFormat="1" x14ac:dyDescent="0.25">
      <c r="A33" s="95" t="s">
        <v>528</v>
      </c>
      <c r="B33" s="96"/>
      <c r="K33" s="95" t="s">
        <v>519</v>
      </c>
    </row>
    <row r="34" spans="1:11" s="95" customFormat="1" x14ac:dyDescent="0.25">
      <c r="A34" s="95" t="s">
        <v>529</v>
      </c>
      <c r="B34" s="96"/>
      <c r="K34" s="95" t="s">
        <v>519</v>
      </c>
    </row>
    <row r="35" spans="1:11" s="95" customFormat="1" x14ac:dyDescent="0.25">
      <c r="A35" s="95" t="s">
        <v>530</v>
      </c>
      <c r="B35" s="96"/>
      <c r="K35" s="95" t="s">
        <v>519</v>
      </c>
    </row>
    <row r="36" spans="1:11" s="95" customFormat="1" x14ac:dyDescent="0.25">
      <c r="A36" s="95" t="s">
        <v>531</v>
      </c>
      <c r="B36" s="96"/>
      <c r="K36" s="95" t="s">
        <v>519</v>
      </c>
    </row>
    <row r="37" spans="1:11" s="95" customFormat="1" x14ac:dyDescent="0.25">
      <c r="A37" s="95" t="s">
        <v>532</v>
      </c>
      <c r="B37" s="96"/>
      <c r="K37" s="95" t="s">
        <v>519</v>
      </c>
    </row>
    <row r="38" spans="1:11" s="95" customFormat="1" x14ac:dyDescent="0.25">
      <c r="A38" s="95" t="s">
        <v>533</v>
      </c>
      <c r="B38" s="96"/>
      <c r="K38" s="95" t="s">
        <v>519</v>
      </c>
    </row>
    <row r="39" spans="1:11" s="95" customFormat="1" x14ac:dyDescent="0.25">
      <c r="A39" s="95" t="s">
        <v>534</v>
      </c>
      <c r="B39" s="96"/>
      <c r="K39" s="95" t="s">
        <v>519</v>
      </c>
    </row>
    <row r="40" spans="1:11" s="95" customFormat="1" x14ac:dyDescent="0.25">
      <c r="A40" s="95" t="s">
        <v>535</v>
      </c>
      <c r="B40" s="96"/>
      <c r="K40" s="95" t="s">
        <v>519</v>
      </c>
    </row>
    <row r="41" spans="1:11" s="95" customFormat="1" x14ac:dyDescent="0.25">
      <c r="A41" s="95" t="s">
        <v>536</v>
      </c>
      <c r="B41" s="96"/>
      <c r="K41" s="95" t="s">
        <v>519</v>
      </c>
    </row>
    <row r="42" spans="1:11" s="95" customFormat="1" x14ac:dyDescent="0.25">
      <c r="A42" s="95" t="s">
        <v>537</v>
      </c>
      <c r="B42" s="96"/>
      <c r="K42" s="95" t="s">
        <v>519</v>
      </c>
    </row>
    <row r="43" spans="1:11" s="95" customFormat="1" x14ac:dyDescent="0.25">
      <c r="A43" s="95" t="s">
        <v>538</v>
      </c>
      <c r="B43" s="96"/>
      <c r="K43" s="95" t="s">
        <v>519</v>
      </c>
    </row>
    <row r="44" spans="1:11" s="95" customFormat="1" x14ac:dyDescent="0.25">
      <c r="A44" s="95" t="s">
        <v>539</v>
      </c>
      <c r="B44" s="96"/>
      <c r="K44" s="95" t="s">
        <v>519</v>
      </c>
    </row>
    <row r="45" spans="1:11" s="95" customFormat="1" x14ac:dyDescent="0.25">
      <c r="A45" s="95" t="s">
        <v>540</v>
      </c>
      <c r="B45" s="96"/>
      <c r="K45" s="95" t="s">
        <v>519</v>
      </c>
    </row>
    <row r="46" spans="1:11" s="95" customFormat="1" x14ac:dyDescent="0.25">
      <c r="A46" s="95" t="s">
        <v>541</v>
      </c>
      <c r="B46" s="96"/>
      <c r="K46" s="95" t="s">
        <v>519</v>
      </c>
    </row>
    <row r="47" spans="1:11" s="95" customFormat="1" x14ac:dyDescent="0.25">
      <c r="A47" s="95" t="s">
        <v>542</v>
      </c>
      <c r="B47" s="96"/>
      <c r="K47" s="95" t="s">
        <v>519</v>
      </c>
    </row>
    <row r="48" spans="1:11" s="95" customFormat="1" x14ac:dyDescent="0.25">
      <c r="A48" s="95" t="s">
        <v>543</v>
      </c>
      <c r="B48" s="96"/>
      <c r="K48" s="95" t="s">
        <v>519</v>
      </c>
    </row>
    <row r="49" spans="1:11" s="95" customFormat="1" x14ac:dyDescent="0.25">
      <c r="A49" s="95" t="s">
        <v>544</v>
      </c>
      <c r="B49" s="96"/>
      <c r="K49" s="95" t="s">
        <v>519</v>
      </c>
    </row>
    <row r="50" spans="1:11" s="95" customFormat="1" x14ac:dyDescent="0.25">
      <c r="A50" s="95" t="s">
        <v>545</v>
      </c>
      <c r="B50" s="96"/>
      <c r="K50" s="95" t="s">
        <v>519</v>
      </c>
    </row>
    <row r="51" spans="1:11" s="95" customFormat="1" x14ac:dyDescent="0.25">
      <c r="A51" s="95" t="s">
        <v>546</v>
      </c>
      <c r="B51" s="96"/>
      <c r="K51" s="95" t="s">
        <v>519</v>
      </c>
    </row>
    <row r="52" spans="1:11" s="95" customFormat="1" x14ac:dyDescent="0.25">
      <c r="A52" s="95" t="s">
        <v>547</v>
      </c>
      <c r="B52" s="96"/>
      <c r="K52" s="95" t="s">
        <v>519</v>
      </c>
    </row>
    <row r="53" spans="1:11" s="95" customFormat="1" x14ac:dyDescent="0.25">
      <c r="A53" s="95" t="s">
        <v>548</v>
      </c>
      <c r="B53" s="96"/>
      <c r="K53" s="95" t="s">
        <v>519</v>
      </c>
    </row>
    <row r="54" spans="1:11" s="95" customFormat="1" x14ac:dyDescent="0.25">
      <c r="A54" s="95" t="s">
        <v>549</v>
      </c>
      <c r="B54" s="96"/>
      <c r="K54" s="95" t="s">
        <v>519</v>
      </c>
    </row>
    <row r="55" spans="1:11" s="95" customFormat="1" x14ac:dyDescent="0.25">
      <c r="A55" s="95" t="s">
        <v>550</v>
      </c>
      <c r="B55" s="96"/>
      <c r="K55" s="95" t="s">
        <v>519</v>
      </c>
    </row>
    <row r="56" spans="1:11" s="95" customFormat="1" x14ac:dyDescent="0.25">
      <c r="A56" s="95" t="s">
        <v>551</v>
      </c>
      <c r="B56" s="96"/>
      <c r="K56" s="95" t="s">
        <v>519</v>
      </c>
    </row>
    <row r="57" spans="1:11" s="95" customFormat="1" x14ac:dyDescent="0.25">
      <c r="A57" s="95" t="s">
        <v>552</v>
      </c>
      <c r="B57" s="96"/>
      <c r="K57" s="95" t="s">
        <v>519</v>
      </c>
    </row>
    <row r="58" spans="1:11" s="95" customFormat="1" x14ac:dyDescent="0.25">
      <c r="A58" s="95" t="s">
        <v>553</v>
      </c>
      <c r="B58" s="96"/>
      <c r="K58" s="95" t="s">
        <v>519</v>
      </c>
    </row>
    <row r="59" spans="1:11" s="95" customFormat="1" x14ac:dyDescent="0.25">
      <c r="A59" s="95" t="s">
        <v>554</v>
      </c>
      <c r="B59" s="96"/>
      <c r="K59" s="95" t="s">
        <v>519</v>
      </c>
    </row>
    <row r="60" spans="1:11" s="95" customFormat="1" x14ac:dyDescent="0.25">
      <c r="A60" s="95" t="s">
        <v>555</v>
      </c>
      <c r="B60" s="96"/>
      <c r="K60" s="95" t="s">
        <v>519</v>
      </c>
    </row>
    <row r="61" spans="1:11" s="95" customFormat="1" x14ac:dyDescent="0.25">
      <c r="A61" s="95" t="s">
        <v>556</v>
      </c>
      <c r="B61" s="96"/>
      <c r="K61" s="95" t="s">
        <v>519</v>
      </c>
    </row>
    <row r="62" spans="1:11" s="95" customFormat="1" x14ac:dyDescent="0.25">
      <c r="A62" s="95" t="s">
        <v>557</v>
      </c>
      <c r="B62" s="96"/>
      <c r="K62" s="95" t="s">
        <v>519</v>
      </c>
    </row>
    <row r="63" spans="1:11" s="95" customFormat="1" x14ac:dyDescent="0.25">
      <c r="A63" s="95" t="s">
        <v>558</v>
      </c>
      <c r="B63" s="96"/>
      <c r="K63" s="95" t="s">
        <v>519</v>
      </c>
    </row>
    <row r="64" spans="1:11" s="95" customFormat="1" x14ac:dyDescent="0.25">
      <c r="A64" s="95" t="s">
        <v>559</v>
      </c>
      <c r="B64" s="96"/>
      <c r="K64" s="95" t="s">
        <v>519</v>
      </c>
    </row>
    <row r="65" spans="1:11" s="95" customFormat="1" x14ac:dyDescent="0.25">
      <c r="A65" s="95" t="s">
        <v>560</v>
      </c>
      <c r="B65" s="96"/>
      <c r="K65" s="95" t="s">
        <v>519</v>
      </c>
    </row>
    <row r="66" spans="1:11" s="95" customFormat="1" x14ac:dyDescent="0.25">
      <c r="A66" s="95" t="s">
        <v>561</v>
      </c>
      <c r="B66" s="96"/>
      <c r="K66" s="95" t="s">
        <v>519</v>
      </c>
    </row>
    <row r="67" spans="1:11" s="95" customFormat="1" x14ac:dyDescent="0.25">
      <c r="A67" s="95" t="s">
        <v>562</v>
      </c>
      <c r="B67" s="96"/>
      <c r="K67" s="95" t="s">
        <v>519</v>
      </c>
    </row>
    <row r="68" spans="1:11" s="95" customFormat="1" x14ac:dyDescent="0.25">
      <c r="A68" s="95" t="s">
        <v>563</v>
      </c>
      <c r="B68" s="96"/>
      <c r="K68" s="95" t="s">
        <v>519</v>
      </c>
    </row>
    <row r="69" spans="1:11" s="95" customFormat="1" x14ac:dyDescent="0.25">
      <c r="A69" s="95" t="s">
        <v>564</v>
      </c>
      <c r="B69" s="96"/>
      <c r="K69" s="95" t="s">
        <v>519</v>
      </c>
    </row>
    <row r="70" spans="1:11" s="95" customFormat="1" x14ac:dyDescent="0.25">
      <c r="A70" s="95" t="s">
        <v>565</v>
      </c>
      <c r="B70" s="96"/>
      <c r="K70" s="95" t="s">
        <v>519</v>
      </c>
    </row>
    <row r="71" spans="1:11" s="95" customFormat="1" x14ac:dyDescent="0.25">
      <c r="A71" s="95" t="s">
        <v>566</v>
      </c>
      <c r="B71" s="96"/>
      <c r="K71" s="95" t="s">
        <v>519</v>
      </c>
    </row>
    <row r="72" spans="1:11" s="95" customFormat="1" x14ac:dyDescent="0.25">
      <c r="A72" s="95" t="s">
        <v>567</v>
      </c>
      <c r="B72" s="96"/>
      <c r="K72" s="95" t="s">
        <v>519</v>
      </c>
    </row>
    <row r="73" spans="1:11" s="95" customFormat="1" x14ac:dyDescent="0.25">
      <c r="A73" s="95" t="s">
        <v>568</v>
      </c>
      <c r="B73" s="96"/>
      <c r="K73" s="95" t="s">
        <v>519</v>
      </c>
    </row>
    <row r="74" spans="1:11" s="95" customFormat="1" x14ac:dyDescent="0.25">
      <c r="A74" s="95" t="s">
        <v>569</v>
      </c>
      <c r="B74" s="96"/>
      <c r="K74" s="95" t="s">
        <v>519</v>
      </c>
    </row>
    <row r="75" spans="1:11" x14ac:dyDescent="0.25">
      <c r="A75" s="95" t="s">
        <v>570</v>
      </c>
      <c r="K75" s="95" t="s">
        <v>519</v>
      </c>
    </row>
    <row r="76" spans="1:11" x14ac:dyDescent="0.25">
      <c r="A76" s="95" t="s">
        <v>571</v>
      </c>
      <c r="K76" s="95" t="s">
        <v>519</v>
      </c>
    </row>
    <row r="77" spans="1:11" x14ac:dyDescent="0.25">
      <c r="A77" s="95" t="s">
        <v>572</v>
      </c>
      <c r="K77" s="95" t="s">
        <v>519</v>
      </c>
    </row>
    <row r="78" spans="1:11" x14ac:dyDescent="0.25">
      <c r="A78" s="95" t="s">
        <v>573</v>
      </c>
      <c r="K78" s="95" t="s">
        <v>519</v>
      </c>
    </row>
    <row r="79" spans="1:11" x14ac:dyDescent="0.25">
      <c r="A79" s="95" t="s">
        <v>574</v>
      </c>
      <c r="K79" s="95" t="s">
        <v>519</v>
      </c>
    </row>
    <row r="80" spans="1:11" x14ac:dyDescent="0.25">
      <c r="A80" s="95" t="s">
        <v>575</v>
      </c>
      <c r="K80" s="95" t="s">
        <v>519</v>
      </c>
    </row>
    <row r="81" spans="1:11" x14ac:dyDescent="0.25">
      <c r="A81" s="95" t="s">
        <v>576</v>
      </c>
      <c r="K81" s="95" t="s">
        <v>519</v>
      </c>
    </row>
    <row r="82" spans="1:11" x14ac:dyDescent="0.25">
      <c r="A82" s="95" t="s">
        <v>577</v>
      </c>
      <c r="K82" s="95" t="s">
        <v>519</v>
      </c>
    </row>
    <row r="83" spans="1:11" x14ac:dyDescent="0.25">
      <c r="A83" s="95" t="s">
        <v>578</v>
      </c>
      <c r="K83" s="95" t="s">
        <v>519</v>
      </c>
    </row>
    <row r="84" spans="1:11" x14ac:dyDescent="0.25">
      <c r="A84" s="95" t="s">
        <v>579</v>
      </c>
      <c r="K84" s="95" t="s">
        <v>519</v>
      </c>
    </row>
    <row r="85" spans="1:11" x14ac:dyDescent="0.25">
      <c r="A85" s="95" t="s">
        <v>580</v>
      </c>
      <c r="K85" s="95" t="s">
        <v>519</v>
      </c>
    </row>
    <row r="86" spans="1:11" x14ac:dyDescent="0.25">
      <c r="A86" s="95" t="s">
        <v>581</v>
      </c>
      <c r="K86" s="95" t="s">
        <v>519</v>
      </c>
    </row>
    <row r="87" spans="1:11" x14ac:dyDescent="0.25">
      <c r="A87" s="95" t="s">
        <v>582</v>
      </c>
      <c r="K87" s="95" t="s">
        <v>519</v>
      </c>
    </row>
    <row r="88" spans="1:11" x14ac:dyDescent="0.25">
      <c r="A88" s="95" t="s">
        <v>583</v>
      </c>
      <c r="K88" s="95" t="s">
        <v>519</v>
      </c>
    </row>
    <row r="89" spans="1:11" x14ac:dyDescent="0.25">
      <c r="A89" s="95" t="s">
        <v>584</v>
      </c>
      <c r="K89" s="95" t="s">
        <v>519</v>
      </c>
    </row>
    <row r="90" spans="1:11" x14ac:dyDescent="0.25">
      <c r="A90" s="95" t="s">
        <v>585</v>
      </c>
      <c r="K90" s="95" t="s">
        <v>519</v>
      </c>
    </row>
    <row r="91" spans="1:11" x14ac:dyDescent="0.25">
      <c r="A91" s="95" t="s">
        <v>586</v>
      </c>
      <c r="K91" s="95" t="s">
        <v>519</v>
      </c>
    </row>
    <row r="92" spans="1:11" x14ac:dyDescent="0.25">
      <c r="A92" s="95" t="s">
        <v>587</v>
      </c>
      <c r="K92" s="95" t="s">
        <v>519</v>
      </c>
    </row>
    <row r="93" spans="1:11" x14ac:dyDescent="0.25">
      <c r="A93" s="95" t="s">
        <v>588</v>
      </c>
      <c r="K93" s="95" t="s">
        <v>519</v>
      </c>
    </row>
    <row r="94" spans="1:11" x14ac:dyDescent="0.25">
      <c r="A94" s="95" t="s">
        <v>589</v>
      </c>
      <c r="K94" s="95" t="s">
        <v>519</v>
      </c>
    </row>
    <row r="95" spans="1:11" x14ac:dyDescent="0.25">
      <c r="A95" s="95" t="s">
        <v>590</v>
      </c>
      <c r="K95" s="95" t="s">
        <v>519</v>
      </c>
    </row>
    <row r="96" spans="1:11" x14ac:dyDescent="0.25">
      <c r="A96" s="95" t="s">
        <v>591</v>
      </c>
      <c r="K96" s="95" t="s">
        <v>519</v>
      </c>
    </row>
    <row r="97" spans="1:11" x14ac:dyDescent="0.25">
      <c r="A97" s="95" t="s">
        <v>592</v>
      </c>
      <c r="K97" s="95" t="s">
        <v>519</v>
      </c>
    </row>
    <row r="98" spans="1:11" x14ac:dyDescent="0.25">
      <c r="A98" s="95" t="s">
        <v>593</v>
      </c>
      <c r="K98" s="95" t="s">
        <v>519</v>
      </c>
    </row>
    <row r="99" spans="1:11" x14ac:dyDescent="0.25">
      <c r="A99" s="95" t="s">
        <v>594</v>
      </c>
      <c r="K99" s="95" t="s">
        <v>519</v>
      </c>
    </row>
    <row r="100" spans="1:11" x14ac:dyDescent="0.25">
      <c r="A100" s="95" t="s">
        <v>595</v>
      </c>
      <c r="K100" s="95" t="s">
        <v>519</v>
      </c>
    </row>
    <row r="101" spans="1:11" x14ac:dyDescent="0.25">
      <c r="A101" s="95" t="s">
        <v>596</v>
      </c>
      <c r="K101" s="95" t="s">
        <v>519</v>
      </c>
    </row>
    <row r="102" spans="1:11" x14ac:dyDescent="0.25">
      <c r="A102" s="95" t="s">
        <v>597</v>
      </c>
      <c r="K102" s="95" t="s">
        <v>519</v>
      </c>
    </row>
    <row r="103" spans="1:11" x14ac:dyDescent="0.25">
      <c r="A103" s="95" t="s">
        <v>598</v>
      </c>
      <c r="K103" s="95" t="s">
        <v>519</v>
      </c>
    </row>
    <row r="104" spans="1:11" x14ac:dyDescent="0.25">
      <c r="A104" s="95" t="s">
        <v>599</v>
      </c>
      <c r="K104" s="95" t="s">
        <v>519</v>
      </c>
    </row>
    <row r="105" spans="1:11" x14ac:dyDescent="0.25">
      <c r="A105" s="95" t="s">
        <v>600</v>
      </c>
      <c r="K105" s="95" t="s">
        <v>519</v>
      </c>
    </row>
    <row r="106" spans="1:11" x14ac:dyDescent="0.25">
      <c r="A106" s="95" t="s">
        <v>520</v>
      </c>
      <c r="K106" s="95" t="s">
        <v>519</v>
      </c>
    </row>
    <row r="107" spans="1:11" x14ac:dyDescent="0.25">
      <c r="A107" s="95" t="s">
        <v>601</v>
      </c>
      <c r="K107" s="95" t="s">
        <v>519</v>
      </c>
    </row>
    <row r="108" spans="1:11" x14ac:dyDescent="0.25">
      <c r="A108" s="95" t="s">
        <v>602</v>
      </c>
      <c r="K108" s="95" t="s">
        <v>519</v>
      </c>
    </row>
    <row r="109" spans="1:11" x14ac:dyDescent="0.25">
      <c r="A109" s="95" t="s">
        <v>603</v>
      </c>
      <c r="K109" s="95" t="s">
        <v>519</v>
      </c>
    </row>
    <row r="110" spans="1:11" x14ac:dyDescent="0.25">
      <c r="A110" s="95" t="s">
        <v>604</v>
      </c>
      <c r="K110" s="95" t="s">
        <v>519</v>
      </c>
    </row>
    <row r="111" spans="1:11" x14ac:dyDescent="0.25">
      <c r="A111" s="95" t="s">
        <v>605</v>
      </c>
      <c r="K111" s="95" t="s">
        <v>519</v>
      </c>
    </row>
    <row r="112" spans="1:11" x14ac:dyDescent="0.25">
      <c r="A112" s="95" t="s">
        <v>606</v>
      </c>
      <c r="K112" s="95" t="s">
        <v>519</v>
      </c>
    </row>
    <row r="113" spans="1:11" x14ac:dyDescent="0.25">
      <c r="A113" s="95" t="s">
        <v>607</v>
      </c>
      <c r="K113" s="95" t="s">
        <v>519</v>
      </c>
    </row>
    <row r="114" spans="1:11" x14ac:dyDescent="0.25">
      <c r="A114" s="95" t="s">
        <v>608</v>
      </c>
      <c r="K114" s="95" t="s">
        <v>519</v>
      </c>
    </row>
    <row r="115" spans="1:11" x14ac:dyDescent="0.25">
      <c r="A115" s="95" t="s">
        <v>609</v>
      </c>
      <c r="K115" s="95" t="s">
        <v>519</v>
      </c>
    </row>
    <row r="116" spans="1:11" x14ac:dyDescent="0.25">
      <c r="A116" s="95" t="s">
        <v>610</v>
      </c>
      <c r="K116" s="95" t="s">
        <v>519</v>
      </c>
    </row>
    <row r="117" spans="1:11" x14ac:dyDescent="0.25">
      <c r="A117" s="95" t="s">
        <v>611</v>
      </c>
      <c r="K117" s="95" t="s">
        <v>519</v>
      </c>
    </row>
    <row r="118" spans="1:11" x14ac:dyDescent="0.25">
      <c r="A118" s="95" t="s">
        <v>612</v>
      </c>
      <c r="K118" s="95" t="s">
        <v>519</v>
      </c>
    </row>
    <row r="119" spans="1:11" x14ac:dyDescent="0.25">
      <c r="A119" s="95" t="s">
        <v>613</v>
      </c>
      <c r="K119" s="95" t="s">
        <v>519</v>
      </c>
    </row>
    <row r="120" spans="1:11" x14ac:dyDescent="0.25">
      <c r="A120" s="95" t="s">
        <v>614</v>
      </c>
      <c r="K120" s="95" t="s">
        <v>519</v>
      </c>
    </row>
    <row r="121" spans="1:11" x14ac:dyDescent="0.25">
      <c r="A121" s="95" t="s">
        <v>615</v>
      </c>
      <c r="K121" s="95" t="s">
        <v>519</v>
      </c>
    </row>
    <row r="122" spans="1:11" x14ac:dyDescent="0.25">
      <c r="A122" s="95" t="s">
        <v>616</v>
      </c>
      <c r="K122" s="95" t="s">
        <v>519</v>
      </c>
    </row>
    <row r="123" spans="1:11" x14ac:dyDescent="0.25">
      <c r="A123" s="95" t="s">
        <v>617</v>
      </c>
      <c r="K123" s="95" t="s">
        <v>519</v>
      </c>
    </row>
    <row r="124" spans="1:11" x14ac:dyDescent="0.25">
      <c r="A124" s="95" t="s">
        <v>618</v>
      </c>
      <c r="K124" s="95" t="s">
        <v>519</v>
      </c>
    </row>
    <row r="125" spans="1:11" x14ac:dyDescent="0.25">
      <c r="A125" s="95" t="s">
        <v>619</v>
      </c>
      <c r="K125" s="95" t="s">
        <v>519</v>
      </c>
    </row>
    <row r="126" spans="1:11" x14ac:dyDescent="0.25">
      <c r="A126" s="95" t="s">
        <v>620</v>
      </c>
      <c r="K126" s="95" t="s">
        <v>519</v>
      </c>
    </row>
    <row r="127" spans="1:11" x14ac:dyDescent="0.25">
      <c r="A127" s="95" t="s">
        <v>564</v>
      </c>
      <c r="K127" s="95" t="s">
        <v>519</v>
      </c>
    </row>
    <row r="128" spans="1:11" x14ac:dyDescent="0.25">
      <c r="A128" s="95" t="s">
        <v>621</v>
      </c>
      <c r="K128" s="95" t="s">
        <v>519</v>
      </c>
    </row>
    <row r="129" spans="1:11" x14ac:dyDescent="0.25">
      <c r="A129" s="95" t="s">
        <v>622</v>
      </c>
      <c r="K129" s="95" t="s">
        <v>519</v>
      </c>
    </row>
    <row r="130" spans="1:11" x14ac:dyDescent="0.25">
      <c r="A130" s="95" t="s">
        <v>623</v>
      </c>
      <c r="K130" s="95" t="s">
        <v>519</v>
      </c>
    </row>
    <row r="131" spans="1:11" x14ac:dyDescent="0.25">
      <c r="A131" s="95" t="s">
        <v>624</v>
      </c>
      <c r="K131" s="95" t="s">
        <v>519</v>
      </c>
    </row>
    <row r="132" spans="1:11" x14ac:dyDescent="0.25">
      <c r="A132" s="95" t="s">
        <v>625</v>
      </c>
      <c r="K132" s="95" t="s">
        <v>519</v>
      </c>
    </row>
    <row r="133" spans="1:11" x14ac:dyDescent="0.25">
      <c r="A133" s="95" t="s">
        <v>626</v>
      </c>
      <c r="K133" s="95" t="s">
        <v>519</v>
      </c>
    </row>
    <row r="134" spans="1:11" x14ac:dyDescent="0.25">
      <c r="A134" s="95" t="s">
        <v>627</v>
      </c>
      <c r="K134" s="95" t="s">
        <v>519</v>
      </c>
    </row>
    <row r="135" spans="1:11" x14ac:dyDescent="0.25">
      <c r="A135" s="95" t="s">
        <v>628</v>
      </c>
      <c r="K135" s="95" t="s">
        <v>519</v>
      </c>
    </row>
    <row r="136" spans="1:11" x14ac:dyDescent="0.25">
      <c r="A136" s="95" t="s">
        <v>629</v>
      </c>
      <c r="K136" s="95" t="s">
        <v>519</v>
      </c>
    </row>
    <row r="137" spans="1:11" x14ac:dyDescent="0.25">
      <c r="A137" s="95" t="s">
        <v>630</v>
      </c>
      <c r="K137" s="95" t="s">
        <v>519</v>
      </c>
    </row>
    <row r="138" spans="1:11" x14ac:dyDescent="0.25">
      <c r="A138" s="95" t="s">
        <v>631</v>
      </c>
      <c r="K138" s="95" t="s">
        <v>519</v>
      </c>
    </row>
    <row r="139" spans="1:11" x14ac:dyDescent="0.25">
      <c r="A139" s="95" t="s">
        <v>632</v>
      </c>
      <c r="K139" s="95" t="s">
        <v>519</v>
      </c>
    </row>
    <row r="140" spans="1:11" x14ac:dyDescent="0.25">
      <c r="A140" s="95" t="s">
        <v>633</v>
      </c>
      <c r="K140" s="95" t="s">
        <v>519</v>
      </c>
    </row>
    <row r="141" spans="1:11" x14ac:dyDescent="0.25">
      <c r="A141" s="95" t="s">
        <v>634</v>
      </c>
      <c r="K141" s="95" t="s">
        <v>519</v>
      </c>
    </row>
    <row r="142" spans="1:11" x14ac:dyDescent="0.25">
      <c r="A142" s="95" t="s">
        <v>635</v>
      </c>
      <c r="K142" s="95" t="s">
        <v>519</v>
      </c>
    </row>
    <row r="143" spans="1:11" x14ac:dyDescent="0.25">
      <c r="A143" s="95" t="s">
        <v>636</v>
      </c>
      <c r="K143" s="95" t="s">
        <v>519</v>
      </c>
    </row>
    <row r="144" spans="1:11" x14ac:dyDescent="0.25">
      <c r="A144" s="95" t="s">
        <v>637</v>
      </c>
      <c r="K144" s="95" t="s">
        <v>519</v>
      </c>
    </row>
    <row r="145" spans="1:11" x14ac:dyDescent="0.25">
      <c r="A145" s="95" t="s">
        <v>638</v>
      </c>
      <c r="K145" s="95" t="s">
        <v>519</v>
      </c>
    </row>
    <row r="146" spans="1:11" x14ac:dyDescent="0.25">
      <c r="A146" s="95" t="s">
        <v>639</v>
      </c>
      <c r="K146" s="95" t="s">
        <v>519</v>
      </c>
    </row>
    <row r="147" spans="1:11" x14ac:dyDescent="0.25">
      <c r="A147" s="95" t="s">
        <v>640</v>
      </c>
      <c r="K147" s="95" t="s">
        <v>519</v>
      </c>
    </row>
    <row r="148" spans="1:11" x14ac:dyDescent="0.25">
      <c r="A148" s="95" t="s">
        <v>641</v>
      </c>
      <c r="K148" s="95" t="s">
        <v>519</v>
      </c>
    </row>
    <row r="149" spans="1:11" x14ac:dyDescent="0.25">
      <c r="A149" s="95" t="s">
        <v>642</v>
      </c>
      <c r="K149" s="95" t="s">
        <v>519</v>
      </c>
    </row>
    <row r="150" spans="1:11" x14ac:dyDescent="0.25">
      <c r="A150" s="95" t="s">
        <v>643</v>
      </c>
      <c r="K150" s="95" t="s">
        <v>519</v>
      </c>
    </row>
    <row r="151" spans="1:11" x14ac:dyDescent="0.25">
      <c r="A151" s="95" t="s">
        <v>644</v>
      </c>
      <c r="K151" s="95" t="s">
        <v>519</v>
      </c>
    </row>
    <row r="152" spans="1:11" x14ac:dyDescent="0.25">
      <c r="A152" s="95" t="s">
        <v>645</v>
      </c>
      <c r="K152" s="95" t="s">
        <v>519</v>
      </c>
    </row>
    <row r="153" spans="1:11" x14ac:dyDescent="0.25">
      <c r="A153" s="95" t="s">
        <v>646</v>
      </c>
      <c r="K153" s="95" t="s">
        <v>519</v>
      </c>
    </row>
    <row r="154" spans="1:11" x14ac:dyDescent="0.25">
      <c r="A154" s="95" t="s">
        <v>647</v>
      </c>
      <c r="K154" s="95" t="s">
        <v>519</v>
      </c>
    </row>
    <row r="155" spans="1:11" x14ac:dyDescent="0.25">
      <c r="A155" s="95" t="s">
        <v>648</v>
      </c>
      <c r="K155" s="95" t="s">
        <v>519</v>
      </c>
    </row>
    <row r="156" spans="1:11" x14ac:dyDescent="0.25">
      <c r="A156" s="95" t="s">
        <v>649</v>
      </c>
      <c r="K156" s="95" t="s">
        <v>519</v>
      </c>
    </row>
    <row r="157" spans="1:11" x14ac:dyDescent="0.25">
      <c r="A157" s="95" t="s">
        <v>650</v>
      </c>
      <c r="K157" s="95" t="s">
        <v>519</v>
      </c>
    </row>
    <row r="158" spans="1:11" x14ac:dyDescent="0.25">
      <c r="A158" s="95" t="s">
        <v>651</v>
      </c>
      <c r="K158" s="95" t="s">
        <v>519</v>
      </c>
    </row>
    <row r="159" spans="1:11" x14ac:dyDescent="0.25">
      <c r="A159" s="95" t="s">
        <v>652</v>
      </c>
      <c r="K159" s="95" t="s">
        <v>519</v>
      </c>
    </row>
    <row r="160" spans="1:11" x14ac:dyDescent="0.25">
      <c r="A160" s="95" t="s">
        <v>653</v>
      </c>
      <c r="K160" s="95" t="s">
        <v>519</v>
      </c>
    </row>
    <row r="161" spans="1:11" x14ac:dyDescent="0.25">
      <c r="A161" s="95" t="s">
        <v>654</v>
      </c>
      <c r="K161" s="95" t="s">
        <v>519</v>
      </c>
    </row>
    <row r="162" spans="1:11" x14ac:dyDescent="0.25">
      <c r="A162" s="95" t="s">
        <v>655</v>
      </c>
      <c r="K162" s="95" t="s">
        <v>519</v>
      </c>
    </row>
    <row r="163" spans="1:11" x14ac:dyDescent="0.25">
      <c r="A163" s="95" t="s">
        <v>656</v>
      </c>
      <c r="K163" s="95" t="s">
        <v>519</v>
      </c>
    </row>
    <row r="164" spans="1:11" x14ac:dyDescent="0.25">
      <c r="A164" s="95" t="s">
        <v>657</v>
      </c>
      <c r="K164" s="95" t="s">
        <v>519</v>
      </c>
    </row>
    <row r="165" spans="1:11" x14ac:dyDescent="0.25">
      <c r="A165" s="95" t="s">
        <v>658</v>
      </c>
      <c r="K165" s="95" t="s">
        <v>519</v>
      </c>
    </row>
    <row r="166" spans="1:11" x14ac:dyDescent="0.25">
      <c r="A166" s="95" t="s">
        <v>659</v>
      </c>
      <c r="K166" s="95" t="s">
        <v>519</v>
      </c>
    </row>
    <row r="167" spans="1:11" x14ac:dyDescent="0.25">
      <c r="A167" s="95" t="s">
        <v>660</v>
      </c>
      <c r="K167" s="95" t="s">
        <v>519</v>
      </c>
    </row>
    <row r="168" spans="1:11" x14ac:dyDescent="0.25">
      <c r="A168" s="95" t="s">
        <v>661</v>
      </c>
      <c r="K168" s="95" t="s">
        <v>519</v>
      </c>
    </row>
    <row r="169" spans="1:11" x14ac:dyDescent="0.25">
      <c r="A169" s="95" t="s">
        <v>662</v>
      </c>
      <c r="K169" s="95" t="s">
        <v>519</v>
      </c>
    </row>
    <row r="170" spans="1:11" x14ac:dyDescent="0.25">
      <c r="A170" s="95" t="s">
        <v>663</v>
      </c>
      <c r="K170" s="95" t="s">
        <v>519</v>
      </c>
    </row>
    <row r="171" spans="1:11" x14ac:dyDescent="0.25">
      <c r="A171" s="95" t="s">
        <v>664</v>
      </c>
      <c r="K171" s="95" t="s">
        <v>519</v>
      </c>
    </row>
    <row r="172" ht="15.75" customHeight="1" spans="1:11" x14ac:dyDescent="0.25">
      <c r="A172" s="99" t="s">
        <v>665</v>
      </c>
      <c r="K172" s="95" t="s">
        <v>519</v>
      </c>
    </row>
    <row r="173" ht="15.75" customHeight="1" spans="1:11" x14ac:dyDescent="0.25">
      <c r="A173" s="100" t="s">
        <v>666</v>
      </c>
      <c r="K173" s="95" t="s">
        <v>519</v>
      </c>
    </row>
    <row r="174" ht="15.75" customHeight="1" spans="1:11" x14ac:dyDescent="0.25">
      <c r="A174" s="100" t="s">
        <v>667</v>
      </c>
      <c r="K174" s="95" t="s">
        <v>519</v>
      </c>
    </row>
    <row r="175" ht="15.75" customHeight="1" spans="1:11" x14ac:dyDescent="0.25">
      <c r="A175" s="100" t="s">
        <v>668</v>
      </c>
      <c r="K175" s="95" t="s">
        <v>519</v>
      </c>
    </row>
    <row r="176" ht="15.75" customHeight="1" spans="1:11" x14ac:dyDescent="0.25">
      <c r="A176" s="100" t="s">
        <v>669</v>
      </c>
      <c r="K176" s="95" t="s">
        <v>519</v>
      </c>
    </row>
    <row r="177" ht="15.75" customHeight="1" spans="1:11" x14ac:dyDescent="0.25">
      <c r="A177" s="100" t="s">
        <v>670</v>
      </c>
      <c r="K177" s="95" t="s">
        <v>519</v>
      </c>
    </row>
    <row r="178" ht="15.75" customHeight="1" spans="1:11" x14ac:dyDescent="0.25">
      <c r="A178" s="100" t="s">
        <v>671</v>
      </c>
      <c r="K178" s="95" t="s">
        <v>519</v>
      </c>
    </row>
    <row r="179" ht="15.75" customHeight="1" spans="1:11" x14ac:dyDescent="0.25">
      <c r="A179" s="100" t="s">
        <v>672</v>
      </c>
      <c r="K179" s="95" t="s">
        <v>519</v>
      </c>
    </row>
    <row r="180" ht="15.75" customHeight="1" spans="1:11" x14ac:dyDescent="0.25">
      <c r="A180" s="100" t="s">
        <v>673</v>
      </c>
      <c r="K180" s="95" t="s">
        <v>519</v>
      </c>
    </row>
    <row r="181" ht="15.75" customHeight="1" spans="1:11" x14ac:dyDescent="0.25">
      <c r="A181" s="100" t="s">
        <v>674</v>
      </c>
      <c r="K181" s="95" t="s">
        <v>519</v>
      </c>
    </row>
    <row r="182" ht="15.75" customHeight="1" spans="1:11" x14ac:dyDescent="0.25">
      <c r="A182" s="100" t="s">
        <v>675</v>
      </c>
      <c r="K182" s="95" t="s">
        <v>519</v>
      </c>
    </row>
    <row r="183" ht="15.75" customHeight="1" spans="1:11" x14ac:dyDescent="0.25">
      <c r="A183" s="100" t="s">
        <v>676</v>
      </c>
      <c r="K183" s="95" t="s">
        <v>519</v>
      </c>
    </row>
    <row r="184" ht="15.75" customHeight="1" spans="1:11" x14ac:dyDescent="0.25">
      <c r="A184" s="100" t="s">
        <v>677</v>
      </c>
      <c r="K184" s="95" t="s">
        <v>519</v>
      </c>
    </row>
    <row r="185" ht="15.75" customHeight="1" spans="1:11" x14ac:dyDescent="0.25">
      <c r="A185" s="100" t="s">
        <v>678</v>
      </c>
      <c r="K185" s="95" t="s">
        <v>519</v>
      </c>
    </row>
    <row r="186" ht="15.75" customHeight="1" spans="1:11" x14ac:dyDescent="0.25">
      <c r="A186" s="100" t="s">
        <v>679</v>
      </c>
      <c r="K186" s="95" t="s">
        <v>519</v>
      </c>
    </row>
    <row r="187" ht="15.75" customHeight="1" spans="1:11" x14ac:dyDescent="0.25">
      <c r="A187" s="100" t="s">
        <v>680</v>
      </c>
      <c r="K187" s="95" t="s">
        <v>519</v>
      </c>
    </row>
    <row r="188" ht="15.75" customHeight="1" spans="1:11" x14ac:dyDescent="0.25">
      <c r="A188" s="100" t="s">
        <v>681</v>
      </c>
      <c r="K188" s="95" t="s">
        <v>519</v>
      </c>
    </row>
    <row r="189" ht="15.75" customHeight="1" spans="1:11" x14ac:dyDescent="0.25">
      <c r="A189" s="100" t="s">
        <v>682</v>
      </c>
      <c r="K189" s="95" t="s">
        <v>519</v>
      </c>
    </row>
    <row r="190" ht="15.75" customHeight="1" spans="1:11" x14ac:dyDescent="0.25">
      <c r="A190" s="100" t="s">
        <v>683</v>
      </c>
      <c r="K190" s="95" t="s">
        <v>519</v>
      </c>
    </row>
    <row r="191" ht="15.75" customHeight="1" spans="1:11" x14ac:dyDescent="0.25">
      <c r="A191" s="100" t="s">
        <v>684</v>
      </c>
      <c r="K191" s="95" t="s">
        <v>519</v>
      </c>
    </row>
    <row r="192" ht="15.75" customHeight="1" spans="1:11" x14ac:dyDescent="0.25">
      <c r="A192" s="100" t="s">
        <v>685</v>
      </c>
      <c r="K192" s="95" t="s">
        <v>519</v>
      </c>
    </row>
    <row r="193" ht="15.75" customHeight="1" spans="1:11" x14ac:dyDescent="0.25">
      <c r="A193" s="100" t="s">
        <v>686</v>
      </c>
      <c r="K193" s="95" t="s">
        <v>519</v>
      </c>
    </row>
    <row r="194" ht="15.75" customHeight="1" spans="1:11" x14ac:dyDescent="0.25">
      <c r="A194" s="100" t="s">
        <v>687</v>
      </c>
      <c r="K194" s="95" t="s">
        <v>519</v>
      </c>
    </row>
    <row r="195" ht="15.75" customHeight="1" spans="1:11" x14ac:dyDescent="0.25">
      <c r="A195" s="100" t="s">
        <v>688</v>
      </c>
      <c r="K195" s="95" t="s">
        <v>519</v>
      </c>
    </row>
    <row r="196" ht="15.75" customHeight="1" spans="1:11" x14ac:dyDescent="0.25">
      <c r="A196" s="100" t="s">
        <v>689</v>
      </c>
      <c r="K196" s="95" t="s">
        <v>519</v>
      </c>
    </row>
    <row r="197" ht="15.75" customHeight="1" spans="1:11" x14ac:dyDescent="0.25">
      <c r="A197" s="100" t="s">
        <v>690</v>
      </c>
      <c r="K197" s="95" t="s">
        <v>519</v>
      </c>
    </row>
    <row r="198" ht="15.75" customHeight="1" spans="1:11" x14ac:dyDescent="0.25">
      <c r="A198" s="100" t="s">
        <v>691</v>
      </c>
      <c r="K198" s="95" t="s">
        <v>519</v>
      </c>
    </row>
    <row r="199" ht="15.75" customHeight="1" spans="1:11" x14ac:dyDescent="0.25">
      <c r="A199" s="100" t="s">
        <v>692</v>
      </c>
      <c r="K199" s="95" t="s">
        <v>519</v>
      </c>
    </row>
    <row r="200" ht="15.75" customHeight="1" spans="1:11" x14ac:dyDescent="0.25">
      <c r="A200" s="100" t="s">
        <v>693</v>
      </c>
      <c r="K200" s="95" t="s">
        <v>519</v>
      </c>
    </row>
    <row r="201" ht="15.75" customHeight="1" spans="1:11" x14ac:dyDescent="0.25">
      <c r="A201" s="100" t="s">
        <v>694</v>
      </c>
      <c r="K201" s="95" t="s">
        <v>519</v>
      </c>
    </row>
    <row r="202" ht="15.75" customHeight="1" spans="1:11" x14ac:dyDescent="0.25">
      <c r="A202" s="100" t="s">
        <v>695</v>
      </c>
      <c r="K202" s="95" t="s">
        <v>519</v>
      </c>
    </row>
    <row r="203" ht="15.75" customHeight="1" spans="1:11" x14ac:dyDescent="0.25">
      <c r="A203" s="100" t="s">
        <v>696</v>
      </c>
      <c r="K203" s="95" t="s">
        <v>519</v>
      </c>
    </row>
    <row r="204" ht="15.75" customHeight="1" spans="1:11" x14ac:dyDescent="0.25">
      <c r="A204" s="100" t="s">
        <v>697</v>
      </c>
      <c r="K204" s="95" t="s">
        <v>519</v>
      </c>
    </row>
    <row r="205" ht="15.75" customHeight="1" spans="1:11" x14ac:dyDescent="0.25">
      <c r="A205" s="100" t="s">
        <v>698</v>
      </c>
      <c r="K205" s="95" t="s">
        <v>519</v>
      </c>
    </row>
    <row r="206" ht="15.75" customHeight="1" spans="1:11" x14ac:dyDescent="0.25">
      <c r="A206" s="100" t="s">
        <v>699</v>
      </c>
      <c r="K206" s="95" t="s">
        <v>519</v>
      </c>
    </row>
    <row r="207" ht="15.75" customHeight="1" spans="1:11" x14ac:dyDescent="0.25">
      <c r="A207" s="100" t="s">
        <v>700</v>
      </c>
      <c r="K207" s="95" t="s">
        <v>519</v>
      </c>
    </row>
    <row r="208" ht="15.75" customHeight="1" spans="1:11" x14ac:dyDescent="0.25">
      <c r="A208" s="100" t="s">
        <v>701</v>
      </c>
      <c r="K208" s="95" t="s">
        <v>519</v>
      </c>
    </row>
    <row r="209" ht="15.75" customHeight="1" spans="1:11" x14ac:dyDescent="0.25">
      <c r="A209" s="100" t="s">
        <v>702</v>
      </c>
      <c r="K209" s="95" t="s">
        <v>519</v>
      </c>
    </row>
    <row r="210" ht="15.75" customHeight="1" spans="1:11" x14ac:dyDescent="0.25">
      <c r="A210" s="100" t="s">
        <v>703</v>
      </c>
      <c r="K210" s="95" t="s">
        <v>519</v>
      </c>
    </row>
    <row r="211" ht="15.75" customHeight="1" spans="1:11" x14ac:dyDescent="0.25">
      <c r="A211" s="100" t="s">
        <v>704</v>
      </c>
      <c r="K211" s="95" t="s">
        <v>519</v>
      </c>
    </row>
    <row r="212" ht="15.75" customHeight="1" spans="1:11" x14ac:dyDescent="0.25">
      <c r="A212" s="100" t="s">
        <v>705</v>
      </c>
      <c r="K212" s="95" t="s">
        <v>519</v>
      </c>
    </row>
    <row r="213" ht="15.75" customHeight="1" spans="1:11" x14ac:dyDescent="0.25">
      <c r="A213" s="100" t="s">
        <v>706</v>
      </c>
      <c r="K213" s="95" t="s">
        <v>519</v>
      </c>
    </row>
    <row r="214" ht="15.75" customHeight="1" spans="1:11" x14ac:dyDescent="0.25">
      <c r="A214" s="100" t="s">
        <v>707</v>
      </c>
      <c r="K214" s="95" t="s">
        <v>519</v>
      </c>
    </row>
    <row r="215" ht="15.75" customHeight="1" spans="1:11" x14ac:dyDescent="0.25">
      <c r="A215" s="100" t="s">
        <v>708</v>
      </c>
      <c r="K215" s="95" t="s">
        <v>519</v>
      </c>
    </row>
    <row r="216" ht="15.75" customHeight="1" spans="1:11" x14ac:dyDescent="0.25">
      <c r="A216" s="100" t="s">
        <v>709</v>
      </c>
      <c r="K216" s="95" t="s">
        <v>519</v>
      </c>
    </row>
    <row r="217" ht="15.75" customHeight="1" spans="1:11" x14ac:dyDescent="0.25">
      <c r="A217" s="100" t="s">
        <v>710</v>
      </c>
      <c r="K217" s="95" t="s">
        <v>519</v>
      </c>
    </row>
    <row r="218" ht="15.75" customHeight="1" spans="1:11" x14ac:dyDescent="0.25">
      <c r="A218" s="100" t="s">
        <v>711</v>
      </c>
      <c r="K218" s="95" t="s">
        <v>519</v>
      </c>
    </row>
    <row r="219" ht="15.75" customHeight="1" spans="1:11" x14ac:dyDescent="0.25">
      <c r="A219" s="100" t="s">
        <v>712</v>
      </c>
      <c r="K219" s="95" t="s">
        <v>519</v>
      </c>
    </row>
    <row r="220" ht="15.75" customHeight="1" spans="1:11" x14ac:dyDescent="0.25">
      <c r="A220" s="100" t="s">
        <v>713</v>
      </c>
      <c r="K220" s="95" t="s">
        <v>519</v>
      </c>
    </row>
    <row r="221" ht="15.75" customHeight="1" spans="1:11" x14ac:dyDescent="0.25">
      <c r="A221" s="100" t="s">
        <v>714</v>
      </c>
      <c r="K221" s="95" t="s">
        <v>519</v>
      </c>
    </row>
    <row r="222" ht="15.75" customHeight="1" spans="1:11" x14ac:dyDescent="0.25">
      <c r="A222" s="100" t="s">
        <v>715</v>
      </c>
      <c r="K222" s="95" t="s">
        <v>519</v>
      </c>
    </row>
    <row r="223" ht="15.75" customHeight="1" spans="1:11" x14ac:dyDescent="0.25">
      <c r="A223" s="100" t="s">
        <v>565</v>
      </c>
      <c r="K223" s="95" t="s">
        <v>519</v>
      </c>
    </row>
    <row r="224" ht="15.75" customHeight="1" spans="1:11" x14ac:dyDescent="0.25">
      <c r="A224" s="100" t="s">
        <v>716</v>
      </c>
      <c r="K224" s="95" t="s">
        <v>519</v>
      </c>
    </row>
    <row r="225" ht="15.75" customHeight="1" spans="1:11" x14ac:dyDescent="0.25">
      <c r="A225" s="100" t="s">
        <v>717</v>
      </c>
      <c r="K225" s="95" t="s">
        <v>519</v>
      </c>
    </row>
    <row r="226" ht="15.75" customHeight="1" spans="1:11" x14ac:dyDescent="0.25">
      <c r="A226" s="100" t="s">
        <v>718</v>
      </c>
      <c r="K226" s="95" t="s">
        <v>519</v>
      </c>
    </row>
    <row r="227" ht="15.75" customHeight="1" spans="1:11" x14ac:dyDescent="0.25">
      <c r="A227" s="100" t="s">
        <v>719</v>
      </c>
      <c r="K227" s="95" t="s">
        <v>519</v>
      </c>
    </row>
    <row r="228" ht="15.75" customHeight="1" spans="1:11" x14ac:dyDescent="0.25">
      <c r="A228" s="100" t="s">
        <v>720</v>
      </c>
      <c r="K228" s="95" t="s">
        <v>519</v>
      </c>
    </row>
    <row r="229" ht="15.75" customHeight="1" spans="1:11" x14ac:dyDescent="0.25">
      <c r="A229" s="100" t="s">
        <v>721</v>
      </c>
      <c r="K229" s="95" t="s">
        <v>519</v>
      </c>
    </row>
    <row r="230" ht="15.75" customHeight="1" spans="1:11" x14ac:dyDescent="0.25">
      <c r="A230" s="100" t="s">
        <v>722</v>
      </c>
      <c r="K230" s="95" t="s">
        <v>519</v>
      </c>
    </row>
    <row r="231" ht="15.75" customHeight="1" spans="1:11" x14ac:dyDescent="0.25">
      <c r="A231" s="100" t="s">
        <v>723</v>
      </c>
      <c r="K231" s="95" t="s">
        <v>519</v>
      </c>
    </row>
    <row r="232" ht="15.75" customHeight="1" spans="1:11" x14ac:dyDescent="0.25">
      <c r="A232" s="100" t="s">
        <v>724</v>
      </c>
      <c r="K232" s="95" t="s">
        <v>519</v>
      </c>
    </row>
    <row r="233" ht="15.75" customHeight="1" spans="1:11" x14ac:dyDescent="0.25">
      <c r="A233" s="100" t="s">
        <v>725</v>
      </c>
      <c r="K233" s="95" t="s">
        <v>519</v>
      </c>
    </row>
    <row r="234" ht="15.75" customHeight="1" spans="1:11" x14ac:dyDescent="0.25">
      <c r="A234" s="100" t="s">
        <v>726</v>
      </c>
      <c r="K234" s="95" t="s">
        <v>519</v>
      </c>
    </row>
    <row r="235" ht="15.75" customHeight="1" spans="1:11" x14ac:dyDescent="0.25">
      <c r="A235" s="100" t="s">
        <v>727</v>
      </c>
      <c r="K235" s="95" t="s">
        <v>519</v>
      </c>
    </row>
    <row r="236" ht="15.75" customHeight="1" spans="1:11" x14ac:dyDescent="0.25">
      <c r="A236" s="100" t="s">
        <v>728</v>
      </c>
      <c r="K236" s="95" t="s">
        <v>519</v>
      </c>
    </row>
    <row r="237" ht="15.75" customHeight="1" spans="1:11" x14ac:dyDescent="0.25">
      <c r="A237" s="100" t="s">
        <v>729</v>
      </c>
      <c r="K237" s="95" t="s">
        <v>519</v>
      </c>
    </row>
    <row r="238" ht="15.75" customHeight="1" spans="1:11" x14ac:dyDescent="0.25">
      <c r="A238" s="100" t="s">
        <v>730</v>
      </c>
      <c r="K238" s="95" t="s">
        <v>519</v>
      </c>
    </row>
    <row r="239" ht="15.75" customHeight="1" spans="1:11" x14ac:dyDescent="0.25">
      <c r="A239" s="100" t="s">
        <v>731</v>
      </c>
      <c r="K239" s="95" t="s">
        <v>519</v>
      </c>
    </row>
    <row r="240" ht="15.75" customHeight="1" spans="1:11" x14ac:dyDescent="0.25">
      <c r="A240" s="100" t="s">
        <v>732</v>
      </c>
      <c r="K240" s="95" t="s">
        <v>519</v>
      </c>
    </row>
    <row r="241" ht="15.75" customHeight="1" spans="1:11" x14ac:dyDescent="0.25">
      <c r="A241" s="100" t="s">
        <v>733</v>
      </c>
      <c r="K241" s="95" t="s">
        <v>519</v>
      </c>
    </row>
    <row r="242" ht="15.75" customHeight="1" spans="1:11" x14ac:dyDescent="0.25">
      <c r="A242" s="100" t="s">
        <v>734</v>
      </c>
      <c r="K242" s="95" t="s">
        <v>519</v>
      </c>
    </row>
    <row r="243" ht="15.75" customHeight="1" spans="1:11" x14ac:dyDescent="0.25">
      <c r="A243" s="100" t="s">
        <v>735</v>
      </c>
      <c r="K243" s="95" t="s">
        <v>519</v>
      </c>
    </row>
    <row r="244" ht="15.75" customHeight="1" spans="1:11" x14ac:dyDescent="0.25">
      <c r="A244" s="100" t="s">
        <v>736</v>
      </c>
      <c r="K244" s="95" t="s">
        <v>519</v>
      </c>
    </row>
    <row r="245" ht="15.75" customHeight="1" spans="1:11" x14ac:dyDescent="0.25">
      <c r="A245" s="100" t="s">
        <v>737</v>
      </c>
      <c r="K245" s="95" t="s">
        <v>519</v>
      </c>
    </row>
    <row r="246" ht="15.75" customHeight="1" spans="1:11" x14ac:dyDescent="0.25">
      <c r="A246" s="100" t="s">
        <v>738</v>
      </c>
      <c r="K246" s="95" t="s">
        <v>519</v>
      </c>
    </row>
    <row r="247" spans="1:11" x14ac:dyDescent="0.25">
      <c r="A247" s="95" t="s">
        <v>519</v>
      </c>
      <c r="K247" s="95" t="s">
        <v>519</v>
      </c>
    </row>
    <row r="248" spans="1:11" x14ac:dyDescent="0.25">
      <c r="A248" s="95" t="s">
        <v>519</v>
      </c>
      <c r="K248" s="95" t="s">
        <v>519</v>
      </c>
    </row>
    <row r="249" spans="1:11" x14ac:dyDescent="0.25">
      <c r="A249" s="95" t="s">
        <v>519</v>
      </c>
      <c r="K249" s="95" t="s">
        <v>519</v>
      </c>
    </row>
    <row r="250" spans="1:11" x14ac:dyDescent="0.25">
      <c r="A250" s="95" t="s">
        <v>519</v>
      </c>
      <c r="K250" s="95" t="s">
        <v>519</v>
      </c>
    </row>
    <row r="251" spans="1:11" x14ac:dyDescent="0.25">
      <c r="A251" s="95" t="s">
        <v>519</v>
      </c>
      <c r="K251" s="95" t="s">
        <v>519</v>
      </c>
    </row>
    <row r="252" spans="1:11" x14ac:dyDescent="0.25">
      <c r="A252" s="95" t="s">
        <v>519</v>
      </c>
      <c r="K252" s="95" t="s">
        <v>519</v>
      </c>
    </row>
    <row r="253" spans="1:11" x14ac:dyDescent="0.25">
      <c r="A253" s="95" t="s">
        <v>519</v>
      </c>
      <c r="K253" s="95" t="s">
        <v>519</v>
      </c>
    </row>
    <row r="254" spans="1:11" x14ac:dyDescent="0.25">
      <c r="A254" s="95" t="s">
        <v>519</v>
      </c>
      <c r="K254" s="95" t="s">
        <v>519</v>
      </c>
    </row>
    <row r="255" spans="1:11" x14ac:dyDescent="0.25">
      <c r="A255" s="95" t="s">
        <v>519</v>
      </c>
      <c r="K255" s="95" t="s">
        <v>519</v>
      </c>
    </row>
    <row r="256" spans="1:11" x14ac:dyDescent="0.25">
      <c r="A256" s="95" t="s">
        <v>519</v>
      </c>
      <c r="K256" s="95" t="s">
        <v>519</v>
      </c>
    </row>
    <row r="257" spans="1:11" x14ac:dyDescent="0.25">
      <c r="A257" s="95" t="s">
        <v>519</v>
      </c>
      <c r="K257" s="95" t="s">
        <v>519</v>
      </c>
    </row>
    <row r="258" spans="1:11" x14ac:dyDescent="0.25">
      <c r="A258" s="95" t="s">
        <v>519</v>
      </c>
      <c r="K258" s="95" t="s">
        <v>519</v>
      </c>
    </row>
    <row r="259" spans="1:11" x14ac:dyDescent="0.25">
      <c r="A259" s="95" t="s">
        <v>519</v>
      </c>
      <c r="K259" s="95" t="s">
        <v>519</v>
      </c>
    </row>
    <row r="260" spans="1:11" x14ac:dyDescent="0.25">
      <c r="A260" s="95" t="s">
        <v>519</v>
      </c>
      <c r="K260" s="95" t="s">
        <v>519</v>
      </c>
    </row>
    <row r="261" spans="1:11" x14ac:dyDescent="0.25">
      <c r="A261" s="95" t="s">
        <v>519</v>
      </c>
      <c r="K261" s="95" t="s">
        <v>519</v>
      </c>
    </row>
    <row r="262" spans="1:11" x14ac:dyDescent="0.25">
      <c r="A262" s="95" t="s">
        <v>519</v>
      </c>
      <c r="K262" s="95" t="s">
        <v>519</v>
      </c>
    </row>
    <row r="263" spans="1:11" x14ac:dyDescent="0.25">
      <c r="A263" s="95" t="s">
        <v>519</v>
      </c>
      <c r="K263" s="95" t="s">
        <v>519</v>
      </c>
    </row>
    <row r="264" spans="1:11" x14ac:dyDescent="0.25">
      <c r="A264" s="95" t="s">
        <v>519</v>
      </c>
      <c r="K264" s="95" t="s">
        <v>519</v>
      </c>
    </row>
    <row r="265" spans="1:11" x14ac:dyDescent="0.25">
      <c r="A265" s="95" t="s">
        <v>519</v>
      </c>
      <c r="K265" s="95" t="s">
        <v>519</v>
      </c>
    </row>
    <row r="266" spans="1:11" x14ac:dyDescent="0.25">
      <c r="A266" s="95" t="s">
        <v>519</v>
      </c>
      <c r="K266" s="95" t="s">
        <v>519</v>
      </c>
    </row>
    <row r="267" spans="1:11" x14ac:dyDescent="0.25">
      <c r="A267" s="95" t="s">
        <v>519</v>
      </c>
      <c r="K267" s="95" t="s">
        <v>519</v>
      </c>
    </row>
    <row r="268" spans="1:11" x14ac:dyDescent="0.25">
      <c r="A268" s="95" t="s">
        <v>519</v>
      </c>
      <c r="K268" s="95" t="s">
        <v>519</v>
      </c>
    </row>
    <row r="269" spans="1:11" x14ac:dyDescent="0.25">
      <c r="A269" s="95" t="s">
        <v>519</v>
      </c>
      <c r="K269" s="95" t="s">
        <v>519</v>
      </c>
    </row>
    <row r="270" spans="1:11" x14ac:dyDescent="0.25">
      <c r="A270" s="95" t="s">
        <v>519</v>
      </c>
      <c r="K270" s="95" t="s">
        <v>519</v>
      </c>
    </row>
    <row r="271" spans="1:11" x14ac:dyDescent="0.25">
      <c r="A271" s="95" t="s">
        <v>519</v>
      </c>
      <c r="K271" s="95" t="s">
        <v>519</v>
      </c>
    </row>
    <row r="272" spans="1:11" x14ac:dyDescent="0.25">
      <c r="A272" s="95" t="s">
        <v>519</v>
      </c>
      <c r="K272" s="95" t="s">
        <v>519</v>
      </c>
    </row>
    <row r="273" spans="1:11" x14ac:dyDescent="0.25">
      <c r="A273" s="95" t="s">
        <v>519</v>
      </c>
      <c r="K273" s="95" t="s">
        <v>519</v>
      </c>
    </row>
    <row r="274" spans="1:11" x14ac:dyDescent="0.25">
      <c r="A274" s="95" t="s">
        <v>519</v>
      </c>
      <c r="K274" s="95" t="s">
        <v>519</v>
      </c>
    </row>
    <row r="275" spans="1:11" x14ac:dyDescent="0.25">
      <c r="A275" s="95" t="s">
        <v>519</v>
      </c>
      <c r="K275" s="95" t="s">
        <v>519</v>
      </c>
    </row>
    <row r="276" spans="1:11" x14ac:dyDescent="0.25">
      <c r="A276" s="95" t="s">
        <v>519</v>
      </c>
      <c r="K276" s="95" t="s">
        <v>519</v>
      </c>
    </row>
    <row r="277" spans="1:11" x14ac:dyDescent="0.25">
      <c r="A277" s="95" t="s">
        <v>519</v>
      </c>
      <c r="K277" s="95" t="s">
        <v>519</v>
      </c>
    </row>
    <row r="278" spans="1:11" x14ac:dyDescent="0.25">
      <c r="A278" s="95" t="s">
        <v>519</v>
      </c>
      <c r="K278" s="95" t="s">
        <v>519</v>
      </c>
    </row>
    <row r="279" spans="1:11" x14ac:dyDescent="0.25">
      <c r="A279" s="95" t="s">
        <v>519</v>
      </c>
      <c r="K279" s="95" t="s">
        <v>519</v>
      </c>
    </row>
    <row r="280" spans="1:11" x14ac:dyDescent="0.25">
      <c r="A280" s="95" t="s">
        <v>519</v>
      </c>
      <c r="K280" s="95" t="s">
        <v>519</v>
      </c>
    </row>
    <row r="281" spans="1:11" x14ac:dyDescent="0.25">
      <c r="A281" s="95" t="s">
        <v>519</v>
      </c>
      <c r="K281" s="95" t="s">
        <v>519</v>
      </c>
    </row>
    <row r="282" spans="1:11" x14ac:dyDescent="0.25">
      <c r="A282" s="95" t="s">
        <v>519</v>
      </c>
      <c r="K282" s="95" t="s">
        <v>519</v>
      </c>
    </row>
    <row r="283" spans="1:11" x14ac:dyDescent="0.25">
      <c r="A283" s="95" t="s">
        <v>519</v>
      </c>
      <c r="K283" s="95" t="s">
        <v>519</v>
      </c>
    </row>
    <row r="284" spans="1:11" x14ac:dyDescent="0.25">
      <c r="A284" s="95" t="s">
        <v>519</v>
      </c>
      <c r="K284" s="95" t="s">
        <v>519</v>
      </c>
    </row>
    <row r="285" spans="1:11" x14ac:dyDescent="0.25">
      <c r="A285" s="95" t="s">
        <v>519</v>
      </c>
      <c r="K285" s="95" t="s">
        <v>519</v>
      </c>
    </row>
    <row r="286" spans="1:11" x14ac:dyDescent="0.25">
      <c r="A286" s="95" t="s">
        <v>519</v>
      </c>
      <c r="K286" s="95" t="s">
        <v>519</v>
      </c>
    </row>
    <row r="287" spans="1:11" x14ac:dyDescent="0.25">
      <c r="A287" s="95" t="s">
        <v>519</v>
      </c>
      <c r="K287" s="95" t="s">
        <v>519</v>
      </c>
    </row>
    <row r="288" spans="1:11" x14ac:dyDescent="0.25">
      <c r="A288" s="95" t="s">
        <v>519</v>
      </c>
      <c r="K288" s="95" t="s">
        <v>519</v>
      </c>
    </row>
    <row r="289" spans="1:11" x14ac:dyDescent="0.25">
      <c r="A289" s="95" t="s">
        <v>519</v>
      </c>
      <c r="K289" s="95" t="s">
        <v>519</v>
      </c>
    </row>
    <row r="290" spans="1:11" x14ac:dyDescent="0.25">
      <c r="A290" s="95" t="s">
        <v>519</v>
      </c>
      <c r="K290" s="95" t="s">
        <v>519</v>
      </c>
    </row>
    <row r="291" spans="1:11" x14ac:dyDescent="0.25">
      <c r="A291" s="95" t="s">
        <v>519</v>
      </c>
      <c r="K291" s="95" t="s">
        <v>519</v>
      </c>
    </row>
    <row r="292" spans="1:11" x14ac:dyDescent="0.25">
      <c r="A292" s="95" t="s">
        <v>519</v>
      </c>
      <c r="K292" s="95" t="s">
        <v>519</v>
      </c>
    </row>
    <row r="293" spans="1:11" x14ac:dyDescent="0.25">
      <c r="A293" s="95" t="s">
        <v>519</v>
      </c>
      <c r="K293" s="95" t="s">
        <v>519</v>
      </c>
    </row>
    <row r="294" spans="1:11" x14ac:dyDescent="0.25">
      <c r="A294" s="95" t="s">
        <v>519</v>
      </c>
      <c r="K294" s="95" t="s">
        <v>519</v>
      </c>
    </row>
    <row r="295" spans="1:11" x14ac:dyDescent="0.25">
      <c r="A295" s="95" t="s">
        <v>519</v>
      </c>
      <c r="K295" s="95" t="s">
        <v>519</v>
      </c>
    </row>
    <row r="296" spans="1:11" x14ac:dyDescent="0.25">
      <c r="A296" s="95" t="s">
        <v>519</v>
      </c>
      <c r="K296" s="95" t="s">
        <v>519</v>
      </c>
    </row>
    <row r="297" spans="1:11" x14ac:dyDescent="0.25">
      <c r="A297" s="95" t="s">
        <v>519</v>
      </c>
      <c r="K297" s="95" t="s">
        <v>519</v>
      </c>
    </row>
    <row r="298" spans="1:11" x14ac:dyDescent="0.25">
      <c r="A298" s="95" t="s">
        <v>519</v>
      </c>
      <c r="K298" s="95" t="s">
        <v>519</v>
      </c>
    </row>
    <row r="299" spans="1:11" x14ac:dyDescent="0.25">
      <c r="A299" s="95" t="s">
        <v>519</v>
      </c>
      <c r="K299" s="95" t="s">
        <v>519</v>
      </c>
    </row>
    <row r="300" spans="1:11" x14ac:dyDescent="0.25">
      <c r="A300" s="95" t="s">
        <v>519</v>
      </c>
      <c r="K300" s="95" t="s">
        <v>519</v>
      </c>
    </row>
    <row r="301" spans="1:11" x14ac:dyDescent="0.25">
      <c r="A301" s="95" t="s">
        <v>519</v>
      </c>
      <c r="K301" s="95" t="s">
        <v>519</v>
      </c>
    </row>
    <row r="302" spans="1:11" x14ac:dyDescent="0.25">
      <c r="A302" s="95" t="s">
        <v>519</v>
      </c>
      <c r="K302" s="95" t="s">
        <v>519</v>
      </c>
    </row>
    <row r="303" spans="1:11" x14ac:dyDescent="0.25">
      <c r="A303" s="95" t="s">
        <v>519</v>
      </c>
      <c r="K303" s="95" t="s">
        <v>519</v>
      </c>
    </row>
    <row r="304" spans="1:11" x14ac:dyDescent="0.25">
      <c r="A304" s="95" t="s">
        <v>519</v>
      </c>
      <c r="K304" s="95" t="s">
        <v>519</v>
      </c>
    </row>
    <row r="305" spans="1:11" x14ac:dyDescent="0.25">
      <c r="A305" s="95" t="s">
        <v>519</v>
      </c>
      <c r="K305" s="95" t="s">
        <v>519</v>
      </c>
    </row>
    <row r="306" spans="1:11" x14ac:dyDescent="0.25">
      <c r="A306" s="95" t="s">
        <v>519</v>
      </c>
      <c r="K306" s="95" t="s">
        <v>519</v>
      </c>
    </row>
    <row r="307" spans="1:11" x14ac:dyDescent="0.25">
      <c r="A307" s="95" t="s">
        <v>519</v>
      </c>
      <c r="K307" s="95" t="s">
        <v>519</v>
      </c>
    </row>
    <row r="308" spans="1:11" x14ac:dyDescent="0.25">
      <c r="A308" s="95" t="s">
        <v>519</v>
      </c>
      <c r="K308" s="95" t="s">
        <v>519</v>
      </c>
    </row>
    <row r="309" spans="1:11" x14ac:dyDescent="0.25">
      <c r="A309" s="95" t="s">
        <v>519</v>
      </c>
      <c r="K309" s="95" t="s">
        <v>519</v>
      </c>
    </row>
    <row r="310" spans="1:11" x14ac:dyDescent="0.25">
      <c r="A310" s="95" t="s">
        <v>519</v>
      </c>
      <c r="K310" s="95" t="s">
        <v>519</v>
      </c>
    </row>
    <row r="311" spans="1:11" x14ac:dyDescent="0.25">
      <c r="A311" s="95" t="s">
        <v>519</v>
      </c>
      <c r="K311" s="95" t="s">
        <v>519</v>
      </c>
    </row>
    <row r="312" spans="1:11" x14ac:dyDescent="0.25">
      <c r="A312" s="95" t="s">
        <v>519</v>
      </c>
      <c r="K312" s="95" t="s">
        <v>519</v>
      </c>
    </row>
    <row r="313" spans="1:11" x14ac:dyDescent="0.25">
      <c r="A313" s="95" t="s">
        <v>519</v>
      </c>
      <c r="K313" s="95" t="s">
        <v>519</v>
      </c>
    </row>
    <row r="314" spans="1:11" x14ac:dyDescent="0.25">
      <c r="A314" s="95" t="s">
        <v>519</v>
      </c>
      <c r="K314" s="95" t="s">
        <v>519</v>
      </c>
    </row>
    <row r="315" spans="1:11" x14ac:dyDescent="0.25">
      <c r="A315" s="95" t="s">
        <v>519</v>
      </c>
      <c r="K315" s="95" t="s">
        <v>519</v>
      </c>
    </row>
    <row r="316" spans="1:11" x14ac:dyDescent="0.25">
      <c r="A316" s="95" t="s">
        <v>519</v>
      </c>
      <c r="K316" s="95" t="s">
        <v>519</v>
      </c>
    </row>
    <row r="317" spans="1:11" x14ac:dyDescent="0.25">
      <c r="A317" s="95" t="s">
        <v>519</v>
      </c>
      <c r="K317" s="95" t="s">
        <v>519</v>
      </c>
    </row>
    <row r="318" spans="1:11" x14ac:dyDescent="0.25">
      <c r="A318" s="95" t="s">
        <v>519</v>
      </c>
      <c r="K318" s="95" t="s">
        <v>519</v>
      </c>
    </row>
    <row r="319" spans="1:11" x14ac:dyDescent="0.25">
      <c r="A319" s="95" t="s">
        <v>519</v>
      </c>
      <c r="K319" s="95" t="s">
        <v>519</v>
      </c>
    </row>
    <row r="320" spans="1:11" x14ac:dyDescent="0.25">
      <c r="A320" s="95" t="s">
        <v>519</v>
      </c>
      <c r="K320" s="95" t="s">
        <v>519</v>
      </c>
    </row>
    <row r="321" spans="1:11" x14ac:dyDescent="0.25">
      <c r="A321" s="95" t="s">
        <v>519</v>
      </c>
      <c r="K321" s="95" t="s">
        <v>519</v>
      </c>
    </row>
    <row r="322" spans="1:11" x14ac:dyDescent="0.25">
      <c r="A322" s="95" t="s">
        <v>519</v>
      </c>
      <c r="K322" s="95" t="s">
        <v>519</v>
      </c>
    </row>
    <row r="323" spans="1:11" x14ac:dyDescent="0.25">
      <c r="A323" s="95" t="s">
        <v>519</v>
      </c>
      <c r="K323" s="95" t="s">
        <v>519</v>
      </c>
    </row>
    <row r="324" spans="1:11" x14ac:dyDescent="0.25">
      <c r="A324" s="95" t="s">
        <v>519</v>
      </c>
      <c r="K324" s="95" t="s">
        <v>519</v>
      </c>
    </row>
    <row r="325" spans="1:11" x14ac:dyDescent="0.25">
      <c r="A325" s="95" t="s">
        <v>519</v>
      </c>
      <c r="K325" s="95" t="s">
        <v>519</v>
      </c>
    </row>
    <row r="326" spans="1:11" x14ac:dyDescent="0.25">
      <c r="A326" s="95" t="s">
        <v>519</v>
      </c>
      <c r="K326" s="95" t="s">
        <v>519</v>
      </c>
    </row>
    <row r="327" spans="1:11" x14ac:dyDescent="0.25">
      <c r="A327" s="95" t="s">
        <v>519</v>
      </c>
      <c r="K327" s="95" t="s">
        <v>519</v>
      </c>
    </row>
    <row r="328" spans="1:11" x14ac:dyDescent="0.25">
      <c r="A328" s="95" t="s">
        <v>519</v>
      </c>
      <c r="K328" s="95" t="s">
        <v>519</v>
      </c>
    </row>
    <row r="329" spans="1:11" x14ac:dyDescent="0.25">
      <c r="A329" s="95" t="s">
        <v>519</v>
      </c>
      <c r="K329" s="95" t="s">
        <v>519</v>
      </c>
    </row>
    <row r="330" spans="1:11" x14ac:dyDescent="0.25">
      <c r="A330" s="95" t="s">
        <v>519</v>
      </c>
      <c r="K330" s="95" t="s">
        <v>519</v>
      </c>
    </row>
    <row r="331" spans="1:11" x14ac:dyDescent="0.25">
      <c r="A331" s="95" t="s">
        <v>519</v>
      </c>
      <c r="K331" s="95" t="s">
        <v>519</v>
      </c>
    </row>
    <row r="332" spans="1:11" x14ac:dyDescent="0.25">
      <c r="A332" s="95" t="s">
        <v>519</v>
      </c>
      <c r="K332" s="95" t="s">
        <v>519</v>
      </c>
    </row>
    <row r="333" spans="1:11" x14ac:dyDescent="0.25">
      <c r="A333" s="95" t="s">
        <v>519</v>
      </c>
      <c r="K333" s="95" t="s">
        <v>519</v>
      </c>
    </row>
    <row r="334" spans="1:11" x14ac:dyDescent="0.25">
      <c r="A334" s="95" t="s">
        <v>519</v>
      </c>
      <c r="K334" s="95" t="s">
        <v>519</v>
      </c>
    </row>
    <row r="335" spans="1:11" x14ac:dyDescent="0.25">
      <c r="A335" s="95" t="s">
        <v>519</v>
      </c>
      <c r="K335" s="95" t="s">
        <v>519</v>
      </c>
    </row>
    <row r="336" spans="1:11" x14ac:dyDescent="0.25">
      <c r="A336" s="95" t="s">
        <v>519</v>
      </c>
      <c r="K336" s="95" t="s">
        <v>519</v>
      </c>
    </row>
    <row r="337" spans="1:11" x14ac:dyDescent="0.25">
      <c r="A337" s="95" t="s">
        <v>519</v>
      </c>
      <c r="K337" s="95" t="s">
        <v>519</v>
      </c>
    </row>
    <row r="338" spans="1:11" x14ac:dyDescent="0.25">
      <c r="A338" s="95" t="s">
        <v>519</v>
      </c>
      <c r="K338" s="95" t="s">
        <v>519</v>
      </c>
    </row>
    <row r="339" spans="1:11" x14ac:dyDescent="0.25">
      <c r="A339" s="95" t="s">
        <v>519</v>
      </c>
      <c r="K339" s="95" t="s">
        <v>519</v>
      </c>
    </row>
    <row r="340" spans="1:11" x14ac:dyDescent="0.25">
      <c r="A340" s="95" t="s">
        <v>519</v>
      </c>
      <c r="K340" s="95" t="s">
        <v>519</v>
      </c>
    </row>
    <row r="341" spans="1:11" x14ac:dyDescent="0.25">
      <c r="A341" s="95" t="s">
        <v>519</v>
      </c>
      <c r="K341" s="95" t="s">
        <v>519</v>
      </c>
    </row>
    <row r="342" spans="1:11" x14ac:dyDescent="0.25">
      <c r="A342" s="95" t="s">
        <v>519</v>
      </c>
      <c r="K342" s="95" t="s">
        <v>519</v>
      </c>
    </row>
    <row r="343" spans="1:11" x14ac:dyDescent="0.25">
      <c r="A343" s="95" t="s">
        <v>519</v>
      </c>
      <c r="K343" s="95" t="s">
        <v>519</v>
      </c>
    </row>
    <row r="344" spans="1:11" x14ac:dyDescent="0.25">
      <c r="A344" s="95" t="s">
        <v>519</v>
      </c>
      <c r="K344" s="95" t="s">
        <v>519</v>
      </c>
    </row>
    <row r="345" spans="1:11" x14ac:dyDescent="0.25">
      <c r="A345" s="95" t="s">
        <v>519</v>
      </c>
      <c r="K345" s="95" t="s">
        <v>519</v>
      </c>
    </row>
    <row r="346" spans="1:11" x14ac:dyDescent="0.25">
      <c r="A346" s="95" t="s">
        <v>519</v>
      </c>
      <c r="K346" s="95" t="s">
        <v>519</v>
      </c>
    </row>
    <row r="347" spans="1:11" x14ac:dyDescent="0.25">
      <c r="A347" s="95" t="s">
        <v>519</v>
      </c>
      <c r="K347" s="95" t="s">
        <v>519</v>
      </c>
    </row>
    <row r="348" spans="1:11" x14ac:dyDescent="0.25">
      <c r="A348" s="95" t="s">
        <v>519</v>
      </c>
      <c r="K348" s="95" t="s">
        <v>519</v>
      </c>
    </row>
    <row r="349" spans="1:11" x14ac:dyDescent="0.25">
      <c r="A349" s="95" t="s">
        <v>519</v>
      </c>
      <c r="K349" s="95" t="s">
        <v>519</v>
      </c>
    </row>
    <row r="350" spans="1:11" x14ac:dyDescent="0.25">
      <c r="A350" s="95" t="s">
        <v>519</v>
      </c>
      <c r="K350" s="95" t="s">
        <v>519</v>
      </c>
    </row>
    <row r="351" spans="1:11" x14ac:dyDescent="0.25">
      <c r="A351" s="95" t="s">
        <v>519</v>
      </c>
      <c r="K351" s="95" t="s">
        <v>519</v>
      </c>
    </row>
    <row r="352" spans="1:11" x14ac:dyDescent="0.25">
      <c r="A352" s="95" t="s">
        <v>519</v>
      </c>
      <c r="K352" s="95" t="s">
        <v>519</v>
      </c>
    </row>
    <row r="353" spans="1:11" x14ac:dyDescent="0.25">
      <c r="A353" s="95" t="s">
        <v>519</v>
      </c>
      <c r="K353" s="95" t="s">
        <v>519</v>
      </c>
    </row>
    <row r="354" spans="1:11" x14ac:dyDescent="0.25">
      <c r="A354" s="95" t="s">
        <v>519</v>
      </c>
      <c r="K354" s="95" t="s">
        <v>519</v>
      </c>
    </row>
    <row r="355" spans="1:11" x14ac:dyDescent="0.25">
      <c r="A355" s="95" t="s">
        <v>519</v>
      </c>
      <c r="K355" s="95" t="s">
        <v>519</v>
      </c>
    </row>
    <row r="356" spans="1:11" x14ac:dyDescent="0.25">
      <c r="A356" s="95" t="s">
        <v>519</v>
      </c>
      <c r="K356" s="95" t="s">
        <v>519</v>
      </c>
    </row>
    <row r="357" spans="1:11" x14ac:dyDescent="0.25">
      <c r="A357" s="95" t="s">
        <v>519</v>
      </c>
      <c r="K357" s="95" t="s">
        <v>519</v>
      </c>
    </row>
    <row r="358" spans="1:11" x14ac:dyDescent="0.25">
      <c r="A358" s="95" t="s">
        <v>519</v>
      </c>
      <c r="K358" s="95" t="s">
        <v>519</v>
      </c>
    </row>
    <row r="359" spans="1:11" x14ac:dyDescent="0.25">
      <c r="A359" s="95" t="s">
        <v>519</v>
      </c>
      <c r="K359" s="95" t="s">
        <v>519</v>
      </c>
    </row>
    <row r="360" spans="1:11" x14ac:dyDescent="0.25">
      <c r="A360" s="95" t="s">
        <v>519</v>
      </c>
      <c r="K360" s="95" t="s">
        <v>519</v>
      </c>
    </row>
    <row r="361" spans="1:11" x14ac:dyDescent="0.25">
      <c r="A361" s="95" t="s">
        <v>519</v>
      </c>
      <c r="K361" s="95" t="s">
        <v>519</v>
      </c>
    </row>
    <row r="362" spans="1:11" x14ac:dyDescent="0.25">
      <c r="A362" s="95" t="s">
        <v>519</v>
      </c>
      <c r="K362" s="95" t="s">
        <v>519</v>
      </c>
    </row>
    <row r="363" spans="1:11" x14ac:dyDescent="0.25">
      <c r="A363" s="95" t="s">
        <v>519</v>
      </c>
      <c r="K363" s="95" t="s">
        <v>519</v>
      </c>
    </row>
    <row r="364" spans="1:11" x14ac:dyDescent="0.25">
      <c r="A364" s="95" t="s">
        <v>519</v>
      </c>
      <c r="K364" s="95" t="s">
        <v>519</v>
      </c>
    </row>
    <row r="365" spans="1:11" x14ac:dyDescent="0.25">
      <c r="A365" s="95" t="s">
        <v>519</v>
      </c>
      <c r="K365" s="95" t="s">
        <v>519</v>
      </c>
    </row>
    <row r="366" spans="1:11" x14ac:dyDescent="0.25">
      <c r="A366" s="95" t="s">
        <v>519</v>
      </c>
      <c r="K366" s="95" t="s">
        <v>519</v>
      </c>
    </row>
    <row r="367" spans="1:11" x14ac:dyDescent="0.25">
      <c r="A367" s="95" t="s">
        <v>519</v>
      </c>
      <c r="K367" s="95" t="s">
        <v>519</v>
      </c>
    </row>
    <row r="368" spans="1:11" x14ac:dyDescent="0.25">
      <c r="A368" s="95" t="s">
        <v>519</v>
      </c>
      <c r="K368" s="95" t="s">
        <v>519</v>
      </c>
    </row>
    <row r="369" spans="1:11" x14ac:dyDescent="0.25">
      <c r="A369" s="95" t="s">
        <v>519</v>
      </c>
      <c r="K369" s="95" t="s">
        <v>519</v>
      </c>
    </row>
    <row r="370" spans="1:11" x14ac:dyDescent="0.25">
      <c r="A370" s="95" t="s">
        <v>519</v>
      </c>
      <c r="K370" s="95" t="s">
        <v>519</v>
      </c>
    </row>
    <row r="371" spans="1:11" x14ac:dyDescent="0.25">
      <c r="A371" s="95" t="s">
        <v>519</v>
      </c>
      <c r="K371" s="95" t="s">
        <v>519</v>
      </c>
    </row>
    <row r="372" spans="1:11" x14ac:dyDescent="0.25">
      <c r="A372" s="95" t="s">
        <v>519</v>
      </c>
      <c r="K372" s="95" t="s">
        <v>519</v>
      </c>
    </row>
    <row r="373" spans="1:11" x14ac:dyDescent="0.25">
      <c r="A373" s="95" t="s">
        <v>519</v>
      </c>
      <c r="K373" s="95" t="s">
        <v>519</v>
      </c>
    </row>
    <row r="374" spans="1:11" x14ac:dyDescent="0.25">
      <c r="A374" s="95" t="s">
        <v>519</v>
      </c>
      <c r="K374" s="95" t="s">
        <v>519</v>
      </c>
    </row>
    <row r="375" spans="1:11" x14ac:dyDescent="0.25">
      <c r="A375" s="95" t="s">
        <v>519</v>
      </c>
      <c r="K375" s="95" t="s">
        <v>519</v>
      </c>
    </row>
    <row r="376" spans="1:11" x14ac:dyDescent="0.25">
      <c r="A376" s="95" t="s">
        <v>519</v>
      </c>
      <c r="K376" s="95" t="s">
        <v>519</v>
      </c>
    </row>
    <row r="377" spans="1:11" x14ac:dyDescent="0.25">
      <c r="A377" s="95" t="s">
        <v>519</v>
      </c>
      <c r="K377" s="95" t="s">
        <v>519</v>
      </c>
    </row>
    <row r="378" spans="1:11" x14ac:dyDescent="0.25">
      <c r="A378" s="95" t="s">
        <v>519</v>
      </c>
      <c r="K378" s="95" t="s">
        <v>519</v>
      </c>
    </row>
    <row r="379" spans="1:11" x14ac:dyDescent="0.25">
      <c r="A379" s="95" t="s">
        <v>519</v>
      </c>
      <c r="K379" s="95" t="s">
        <v>519</v>
      </c>
    </row>
    <row r="380" spans="1:11" x14ac:dyDescent="0.25">
      <c r="A380" s="95" t="s">
        <v>519</v>
      </c>
      <c r="K380" s="95" t="s">
        <v>519</v>
      </c>
    </row>
    <row r="381" spans="1:11" x14ac:dyDescent="0.25">
      <c r="A381" s="95" t="s">
        <v>519</v>
      </c>
      <c r="K381" s="95" t="s">
        <v>519</v>
      </c>
    </row>
    <row r="382" spans="1:11" x14ac:dyDescent="0.25">
      <c r="A382" s="95" t="s">
        <v>519</v>
      </c>
      <c r="K382" s="95" t="s">
        <v>519</v>
      </c>
    </row>
    <row r="383" spans="1:11" x14ac:dyDescent="0.25">
      <c r="A383" s="95" t="s">
        <v>519</v>
      </c>
      <c r="K383" s="95" t="s">
        <v>519</v>
      </c>
    </row>
    <row r="384" spans="1:11" x14ac:dyDescent="0.25">
      <c r="A384" s="95" t="s">
        <v>519</v>
      </c>
      <c r="K384" s="95" t="s">
        <v>519</v>
      </c>
    </row>
    <row r="385" spans="1:11" x14ac:dyDescent="0.25">
      <c r="A385" s="95" t="s">
        <v>519</v>
      </c>
      <c r="K385" s="95" t="s">
        <v>519</v>
      </c>
    </row>
    <row r="386" spans="1:11" x14ac:dyDescent="0.25">
      <c r="A386" s="95" t="s">
        <v>519</v>
      </c>
      <c r="K386" s="95" t="s">
        <v>519</v>
      </c>
    </row>
    <row r="387" spans="1:11" x14ac:dyDescent="0.25">
      <c r="A387" s="95" t="s">
        <v>519</v>
      </c>
      <c r="K387" s="95" t="s">
        <v>519</v>
      </c>
    </row>
    <row r="388" spans="1:11" x14ac:dyDescent="0.25">
      <c r="A388" s="95" t="s">
        <v>519</v>
      </c>
      <c r="K388" s="95" t="s">
        <v>519</v>
      </c>
    </row>
    <row r="389" spans="1:11" x14ac:dyDescent="0.25">
      <c r="A389" s="95" t="s">
        <v>519</v>
      </c>
      <c r="K389" s="95" t="s">
        <v>519</v>
      </c>
    </row>
    <row r="390" spans="1:11" x14ac:dyDescent="0.25">
      <c r="A390" s="95" t="s">
        <v>519</v>
      </c>
      <c r="K390" s="95" t="s">
        <v>519</v>
      </c>
    </row>
    <row r="391" spans="1:11" x14ac:dyDescent="0.25">
      <c r="A391" s="95" t="s">
        <v>519</v>
      </c>
      <c r="K391" s="95" t="s">
        <v>519</v>
      </c>
    </row>
    <row r="392" spans="1:11" x14ac:dyDescent="0.25">
      <c r="A392" s="95" t="s">
        <v>519</v>
      </c>
      <c r="K392" s="95" t="s">
        <v>519</v>
      </c>
    </row>
    <row r="393" spans="1:11" x14ac:dyDescent="0.25">
      <c r="A393" s="95" t="s">
        <v>519</v>
      </c>
      <c r="K393" s="95" t="s">
        <v>519</v>
      </c>
    </row>
    <row r="394" spans="1:11" x14ac:dyDescent="0.25">
      <c r="A394" s="95" t="s">
        <v>519</v>
      </c>
      <c r="K394" s="95" t="s">
        <v>519</v>
      </c>
    </row>
    <row r="395" spans="1:11" x14ac:dyDescent="0.25">
      <c r="A395" s="95" t="s">
        <v>519</v>
      </c>
      <c r="K395" s="95" t="s">
        <v>519</v>
      </c>
    </row>
    <row r="396" spans="1:11" x14ac:dyDescent="0.25">
      <c r="A396" s="95" t="s">
        <v>519</v>
      </c>
      <c r="K396" s="95" t="s">
        <v>519</v>
      </c>
    </row>
    <row r="397" spans="1:11" x14ac:dyDescent="0.25">
      <c r="A397" s="95" t="s">
        <v>519</v>
      </c>
      <c r="K397" s="95" t="s">
        <v>519</v>
      </c>
    </row>
    <row r="398" spans="1:11" x14ac:dyDescent="0.25">
      <c r="A398" s="95" t="s">
        <v>519</v>
      </c>
      <c r="K398" s="95" t="s">
        <v>519</v>
      </c>
    </row>
    <row r="399" spans="1:11" x14ac:dyDescent="0.25">
      <c r="A399" s="95" t="s">
        <v>519</v>
      </c>
      <c r="K399" s="95" t="s">
        <v>519</v>
      </c>
    </row>
    <row r="400" spans="1:11" x14ac:dyDescent="0.25">
      <c r="A400" s="95" t="s">
        <v>519</v>
      </c>
      <c r="K400" s="95" t="s">
        <v>519</v>
      </c>
    </row>
    <row r="401" spans="1:11" x14ac:dyDescent="0.25">
      <c r="A401" s="95" t="s">
        <v>519</v>
      </c>
      <c r="K401" s="95" t="s">
        <v>519</v>
      </c>
    </row>
    <row r="402" spans="1:11" x14ac:dyDescent="0.25">
      <c r="A402" s="95" t="s">
        <v>519</v>
      </c>
      <c r="K402" s="95" t="s">
        <v>519</v>
      </c>
    </row>
    <row r="403" spans="1:11" x14ac:dyDescent="0.25">
      <c r="A403" s="95" t="s">
        <v>519</v>
      </c>
      <c r="K403" s="95" t="s">
        <v>519</v>
      </c>
    </row>
    <row r="404" spans="1:11" x14ac:dyDescent="0.25">
      <c r="A404" s="95" t="s">
        <v>519</v>
      </c>
      <c r="K404" s="95" t="s">
        <v>519</v>
      </c>
    </row>
    <row r="405" spans="1:11" x14ac:dyDescent="0.25">
      <c r="A405" s="95" t="s">
        <v>519</v>
      </c>
      <c r="K405" s="95" t="s">
        <v>519</v>
      </c>
    </row>
    <row r="406" spans="1:11" x14ac:dyDescent="0.25">
      <c r="A406" s="95" t="s">
        <v>519</v>
      </c>
      <c r="K406" s="95" t="s">
        <v>519</v>
      </c>
    </row>
    <row r="407" spans="1:11" x14ac:dyDescent="0.25">
      <c r="A407" s="95" t="s">
        <v>519</v>
      </c>
      <c r="K407" s="95" t="s">
        <v>519</v>
      </c>
    </row>
    <row r="408" spans="1:11" x14ac:dyDescent="0.25">
      <c r="A408" s="95" t="s">
        <v>519</v>
      </c>
      <c r="K408" s="95" t="s">
        <v>519</v>
      </c>
    </row>
    <row r="409" spans="1:11" x14ac:dyDescent="0.25">
      <c r="A409" s="95" t="s">
        <v>519</v>
      </c>
      <c r="K409" s="95" t="s">
        <v>519</v>
      </c>
    </row>
    <row r="410" spans="1:11" x14ac:dyDescent="0.25">
      <c r="A410" s="95" t="s">
        <v>519</v>
      </c>
      <c r="K410" s="95" t="s">
        <v>519</v>
      </c>
    </row>
    <row r="411" spans="1:11" x14ac:dyDescent="0.25">
      <c r="A411" s="95" t="s">
        <v>519</v>
      </c>
      <c r="K411" s="95" t="s">
        <v>519</v>
      </c>
    </row>
    <row r="412" spans="1:11" x14ac:dyDescent="0.25">
      <c r="A412" s="95" t="s">
        <v>519</v>
      </c>
      <c r="K412" s="95" t="s">
        <v>519</v>
      </c>
    </row>
    <row r="413" spans="1:11" x14ac:dyDescent="0.25">
      <c r="A413" s="95" t="s">
        <v>519</v>
      </c>
      <c r="K413" s="95" t="s">
        <v>519</v>
      </c>
    </row>
    <row r="414" spans="1:11" x14ac:dyDescent="0.25">
      <c r="A414" s="95" t="s">
        <v>519</v>
      </c>
      <c r="K414" s="95" t="s">
        <v>519</v>
      </c>
    </row>
    <row r="415" spans="1:11" x14ac:dyDescent="0.25">
      <c r="A415" s="95" t="s">
        <v>519</v>
      </c>
      <c r="K415" s="95" t="s">
        <v>519</v>
      </c>
    </row>
    <row r="416" spans="1:11" x14ac:dyDescent="0.25">
      <c r="A416" s="95" t="s">
        <v>519</v>
      </c>
      <c r="K416" s="95" t="s">
        <v>519</v>
      </c>
    </row>
    <row r="417" spans="1:11" x14ac:dyDescent="0.25">
      <c r="A417" s="95" t="s">
        <v>519</v>
      </c>
      <c r="K417" s="95" t="s">
        <v>519</v>
      </c>
    </row>
    <row r="418" spans="1:11" x14ac:dyDescent="0.25">
      <c r="A418" s="95" t="s">
        <v>519</v>
      </c>
      <c r="K418" s="95" t="s">
        <v>519</v>
      </c>
    </row>
    <row r="419" spans="1:11" x14ac:dyDescent="0.25">
      <c r="A419" s="95" t="s">
        <v>519</v>
      </c>
      <c r="K419" s="95" t="s">
        <v>519</v>
      </c>
    </row>
    <row r="420" spans="1:11" x14ac:dyDescent="0.25">
      <c r="A420" s="95" t="s">
        <v>519</v>
      </c>
      <c r="K420" s="95" t="s">
        <v>519</v>
      </c>
    </row>
    <row r="421" spans="1:11" x14ac:dyDescent="0.25">
      <c r="A421" s="95" t="s">
        <v>519</v>
      </c>
      <c r="K421" s="95" t="s">
        <v>519</v>
      </c>
    </row>
    <row r="422" spans="1:11" x14ac:dyDescent="0.25">
      <c r="A422" s="95" t="s">
        <v>519</v>
      </c>
      <c r="K422" s="95" t="s">
        <v>519</v>
      </c>
    </row>
    <row r="423" spans="1:11" x14ac:dyDescent="0.25">
      <c r="A423" s="95" t="s">
        <v>519</v>
      </c>
      <c r="K423" s="95" t="s">
        <v>519</v>
      </c>
    </row>
    <row r="424" spans="1:11" x14ac:dyDescent="0.25">
      <c r="A424" s="95" t="s">
        <v>519</v>
      </c>
      <c r="K424" s="95" t="s">
        <v>519</v>
      </c>
    </row>
    <row r="425" spans="1:11" x14ac:dyDescent="0.25">
      <c r="A425" s="95" t="s">
        <v>519</v>
      </c>
      <c r="K425" s="95" t="s">
        <v>519</v>
      </c>
    </row>
    <row r="426" spans="1:11" x14ac:dyDescent="0.25">
      <c r="A426" s="95" t="s">
        <v>519</v>
      </c>
      <c r="K426" s="95" t="s">
        <v>519</v>
      </c>
    </row>
    <row r="427" spans="1:11" x14ac:dyDescent="0.25">
      <c r="A427" s="95" t="s">
        <v>519</v>
      </c>
      <c r="K427" s="95" t="s">
        <v>519</v>
      </c>
    </row>
    <row r="428" spans="1:11" x14ac:dyDescent="0.25">
      <c r="A428" s="95" t="s">
        <v>519</v>
      </c>
      <c r="K428" s="95" t="s">
        <v>519</v>
      </c>
    </row>
    <row r="429" spans="1:11" x14ac:dyDescent="0.25">
      <c r="A429" s="95" t="s">
        <v>519</v>
      </c>
      <c r="K429" s="95" t="s">
        <v>519</v>
      </c>
    </row>
    <row r="430" spans="1:11" x14ac:dyDescent="0.25">
      <c r="A430" s="95" t="s">
        <v>519</v>
      </c>
      <c r="K430" s="95" t="s">
        <v>519</v>
      </c>
    </row>
    <row r="431" spans="1:11" x14ac:dyDescent="0.25">
      <c r="A431" s="95" t="s">
        <v>519</v>
      </c>
      <c r="K431" s="95" t="s">
        <v>519</v>
      </c>
    </row>
    <row r="432" spans="1:11" x14ac:dyDescent="0.25">
      <c r="A432" s="95" t="s">
        <v>519</v>
      </c>
      <c r="K432" s="95" t="s">
        <v>519</v>
      </c>
    </row>
    <row r="433" spans="1:11" x14ac:dyDescent="0.25">
      <c r="A433" s="95" t="s">
        <v>519</v>
      </c>
      <c r="K433" s="95" t="s">
        <v>519</v>
      </c>
    </row>
    <row r="434" spans="1:11" x14ac:dyDescent="0.25">
      <c r="A434" s="95" t="s">
        <v>519</v>
      </c>
      <c r="K434" s="95" t="s">
        <v>519</v>
      </c>
    </row>
    <row r="435" spans="1:11" x14ac:dyDescent="0.25">
      <c r="A435" s="95" t="s">
        <v>519</v>
      </c>
      <c r="K435" s="95" t="s">
        <v>519</v>
      </c>
    </row>
    <row r="436" spans="1:11" x14ac:dyDescent="0.25">
      <c r="A436" s="95" t="s">
        <v>519</v>
      </c>
      <c r="K436" s="95" t="s">
        <v>519</v>
      </c>
    </row>
    <row r="437" spans="1:11" x14ac:dyDescent="0.25">
      <c r="A437" s="95" t="s">
        <v>519</v>
      </c>
      <c r="K437" s="95" t="s">
        <v>519</v>
      </c>
    </row>
    <row r="438" spans="1:11" x14ac:dyDescent="0.25">
      <c r="A438" s="95" t="s">
        <v>519</v>
      </c>
      <c r="K438" s="95" t="s">
        <v>519</v>
      </c>
    </row>
    <row r="439" spans="1:11" x14ac:dyDescent="0.25">
      <c r="A439" s="95" t="s">
        <v>519</v>
      </c>
      <c r="K439" s="95" t="s">
        <v>519</v>
      </c>
    </row>
    <row r="440" spans="1:11" x14ac:dyDescent="0.25">
      <c r="A440" s="95" t="s">
        <v>519</v>
      </c>
      <c r="K440" s="95" t="s">
        <v>519</v>
      </c>
    </row>
    <row r="441" spans="1:11" x14ac:dyDescent="0.25">
      <c r="A441" s="95" t="s">
        <v>519</v>
      </c>
      <c r="K441" s="95" t="s">
        <v>519</v>
      </c>
    </row>
    <row r="442" spans="1:1" x14ac:dyDescent="0.25">
      <c r="A442" s="95" t="s">
        <v>519</v>
      </c>
    </row>
    <row r="443" spans="1:1" x14ac:dyDescent="0.25">
      <c r="A443" s="95" t="s">
        <v>519</v>
      </c>
    </row>
    <row r="444" spans="1:1" x14ac:dyDescent="0.25">
      <c r="A444" s="95" t="s">
        <v>519</v>
      </c>
    </row>
    <row r="445" spans="1:1" x14ac:dyDescent="0.25">
      <c r="A445" s="95" t="s">
        <v>519</v>
      </c>
    </row>
    <row r="446" spans="1:1" x14ac:dyDescent="0.25">
      <c r="A446" s="95" t="s">
        <v>519</v>
      </c>
    </row>
    <row r="447" spans="1:1" x14ac:dyDescent="0.25">
      <c r="A447" s="95" t="s">
        <v>519</v>
      </c>
    </row>
    <row r="448" spans="1:1" x14ac:dyDescent="0.25">
      <c r="A448" s="95" t="s">
        <v>519</v>
      </c>
    </row>
    <row r="449" spans="1:1" x14ac:dyDescent="0.25">
      <c r="A449" s="95" t="s">
        <v>519</v>
      </c>
    </row>
    <row r="450" spans="1:1" x14ac:dyDescent="0.25">
      <c r="A450" s="95" t="s">
        <v>519</v>
      </c>
    </row>
    <row r="451" spans="1:1" x14ac:dyDescent="0.25">
      <c r="A451" s="95" t="s">
        <v>519</v>
      </c>
    </row>
    <row r="452" spans="1:1" x14ac:dyDescent="0.25">
      <c r="A452" s="95" t="s">
        <v>519</v>
      </c>
    </row>
    <row r="453" spans="1:1" x14ac:dyDescent="0.25">
      <c r="A453" s="95" t="s">
        <v>519</v>
      </c>
    </row>
    <row r="454" spans="1:1" x14ac:dyDescent="0.25">
      <c r="A454" s="95" t="s">
        <v>519</v>
      </c>
    </row>
    <row r="455" spans="1:1" x14ac:dyDescent="0.25">
      <c r="A455" s="95" t="s">
        <v>519</v>
      </c>
    </row>
    <row r="456" spans="1:1" x14ac:dyDescent="0.25">
      <c r="A456" s="95" t="s">
        <v>519</v>
      </c>
    </row>
    <row r="457" spans="1:1" x14ac:dyDescent="0.25">
      <c r="A457" s="95" t="s">
        <v>519</v>
      </c>
    </row>
    <row r="458" spans="1:1" x14ac:dyDescent="0.25">
      <c r="A458" s="95" t="s">
        <v>519</v>
      </c>
    </row>
    <row r="459" spans="1:1" x14ac:dyDescent="0.25">
      <c r="A459" s="95" t="s">
        <v>519</v>
      </c>
    </row>
    <row r="460" spans="1:1" x14ac:dyDescent="0.25">
      <c r="A460" s="95" t="s">
        <v>519</v>
      </c>
    </row>
    <row r="461" spans="1:1" x14ac:dyDescent="0.25">
      <c r="A461" s="95" t="s">
        <v>519</v>
      </c>
    </row>
    <row r="462" spans="1:1" x14ac:dyDescent="0.25">
      <c r="A462" s="95" t="s">
        <v>519</v>
      </c>
    </row>
    <row r="463" spans="1:1" x14ac:dyDescent="0.25">
      <c r="A463" s="95" t="s">
        <v>519</v>
      </c>
    </row>
    <row r="464" spans="1:1" x14ac:dyDescent="0.25">
      <c r="A464" s="95" t="s">
        <v>519</v>
      </c>
    </row>
    <row r="465" spans="1:1" x14ac:dyDescent="0.25">
      <c r="A465" s="95" t="s">
        <v>519</v>
      </c>
    </row>
    <row r="466" spans="1:1" x14ac:dyDescent="0.25">
      <c r="A466" s="95" t="s">
        <v>519</v>
      </c>
    </row>
    <row r="467" spans="1:1" x14ac:dyDescent="0.25">
      <c r="A467" s="95" t="s">
        <v>519</v>
      </c>
    </row>
    <row r="468" spans="1:1" x14ac:dyDescent="0.25">
      <c r="A468" s="95" t="s">
        <v>519</v>
      </c>
    </row>
    <row r="469" spans="1:1" x14ac:dyDescent="0.25">
      <c r="A469" s="95" t="s">
        <v>519</v>
      </c>
    </row>
    <row r="470" spans="1:1" x14ac:dyDescent="0.25">
      <c r="A470" s="95" t="s">
        <v>519</v>
      </c>
    </row>
    <row r="471" spans="1:1" x14ac:dyDescent="0.25">
      <c r="A471" s="95" t="s">
        <v>519</v>
      </c>
    </row>
    <row r="472" spans="1:1" x14ac:dyDescent="0.25">
      <c r="A472" s="95" t="s">
        <v>519</v>
      </c>
    </row>
    <row r="473" spans="1:1" x14ac:dyDescent="0.25">
      <c r="A473" s="95" t="s">
        <v>519</v>
      </c>
    </row>
    <row r="474" spans="1:1" x14ac:dyDescent="0.25">
      <c r="A474" s="95" t="s">
        <v>519</v>
      </c>
    </row>
    <row r="475" spans="1:1" x14ac:dyDescent="0.25">
      <c r="A475" s="95" t="s">
        <v>519</v>
      </c>
    </row>
    <row r="476" spans="1:1" x14ac:dyDescent="0.25">
      <c r="A476" s="95" t="s">
        <v>519</v>
      </c>
    </row>
    <row r="477" spans="1:1" x14ac:dyDescent="0.25">
      <c r="A477" s="95" t="s">
        <v>519</v>
      </c>
    </row>
  </sheetData>
  <mergeCells count="1">
    <mergeCell ref="D17:O19"/>
  </mergeCells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0"/>
  <sheetViews>
    <sheetView workbookViewId="0" zoomScale="100" zoomScaleNormal="100">
      <selection activeCell="A397" sqref="A397"/>
    </sheetView>
  </sheetViews>
  <sheetFormatPr defaultRowHeight="15" outlineLevelRow="0" outlineLevelCol="0" x14ac:dyDescent="0" defaultColWidth="9.14285714285714"/>
  <cols>
    <col min="1" max="1" width="14.5714285714286" style="101" customWidth="1"/>
  </cols>
  <sheetData>
    <row r="1" ht="30" customHeight="1" spans="1:1" x14ac:dyDescent="0.25">
      <c r="A1" s="102" t="s">
        <v>739</v>
      </c>
    </row>
    <row r="2" ht="30" customHeight="1" spans="1:1" x14ac:dyDescent="0.25">
      <c r="A2" s="102" t="s">
        <v>740</v>
      </c>
    </row>
    <row r="3" ht="30" customHeight="1" spans="1:1" x14ac:dyDescent="0.25">
      <c r="A3" s="102" t="s">
        <v>741</v>
      </c>
    </row>
    <row r="4" ht="30" customHeight="1" spans="1:1" x14ac:dyDescent="0.25">
      <c r="A4" s="102" t="s">
        <v>742</v>
      </c>
    </row>
    <row r="5" ht="30" customHeight="1" spans="1:1" x14ac:dyDescent="0.25">
      <c r="A5" s="102" t="s">
        <v>743</v>
      </c>
    </row>
    <row r="6" ht="30" customHeight="1" spans="1:1" x14ac:dyDescent="0.25">
      <c r="A6" s="102" t="s">
        <v>744</v>
      </c>
    </row>
    <row r="7" ht="30" customHeight="1" spans="1:1" x14ac:dyDescent="0.25">
      <c r="A7" s="102" t="s">
        <v>745</v>
      </c>
    </row>
    <row r="8" ht="30" customHeight="1" spans="1:1" x14ac:dyDescent="0.25">
      <c r="A8" s="102" t="s">
        <v>746</v>
      </c>
    </row>
    <row r="9" ht="30" customHeight="1" spans="1:1" x14ac:dyDescent="0.25">
      <c r="A9" s="102" t="s">
        <v>747</v>
      </c>
    </row>
    <row r="10" ht="30" customHeight="1" spans="1:1" x14ac:dyDescent="0.25">
      <c r="A10" s="102" t="s">
        <v>748</v>
      </c>
    </row>
    <row r="11" ht="30" customHeight="1" spans="1:1" x14ac:dyDescent="0.25">
      <c r="A11" s="102" t="s">
        <v>749</v>
      </c>
    </row>
    <row r="12" ht="30" customHeight="1" spans="1:1" x14ac:dyDescent="0.25">
      <c r="A12" s="102" t="s">
        <v>750</v>
      </c>
    </row>
    <row r="13" ht="30" customHeight="1" spans="1:1" x14ac:dyDescent="0.25">
      <c r="A13" s="102" t="s">
        <v>751</v>
      </c>
    </row>
    <row r="14" ht="30" customHeight="1" spans="1:1" x14ac:dyDescent="0.25">
      <c r="A14" s="102" t="s">
        <v>752</v>
      </c>
    </row>
    <row r="15" ht="30" customHeight="1" spans="1:1" x14ac:dyDescent="0.25">
      <c r="A15" s="102" t="s">
        <v>753</v>
      </c>
    </row>
    <row r="16" ht="30" customHeight="1" spans="1:1" x14ac:dyDescent="0.25">
      <c r="A16" s="102" t="s">
        <v>754</v>
      </c>
    </row>
    <row r="17" ht="30" customHeight="1" spans="1:1" x14ac:dyDescent="0.25">
      <c r="A17" s="102" t="s">
        <v>755</v>
      </c>
    </row>
    <row r="18" ht="30" customHeight="1" spans="1:1" x14ac:dyDescent="0.25">
      <c r="A18" s="102" t="s">
        <v>756</v>
      </c>
    </row>
    <row r="19" ht="30" customHeight="1" spans="1:1" x14ac:dyDescent="0.25">
      <c r="A19" s="102" t="s">
        <v>757</v>
      </c>
    </row>
    <row r="20" ht="30" customHeight="1" spans="1:1" x14ac:dyDescent="0.25">
      <c r="A20" s="102" t="s">
        <v>758</v>
      </c>
    </row>
    <row r="21" ht="30" customHeight="1" spans="1:1" x14ac:dyDescent="0.25">
      <c r="A21" s="102" t="s">
        <v>55</v>
      </c>
    </row>
    <row r="22" ht="30" customHeight="1" spans="1:1" x14ac:dyDescent="0.25">
      <c r="A22" s="102" t="s">
        <v>56</v>
      </c>
    </row>
    <row r="23" ht="30" customHeight="1" spans="1:1" x14ac:dyDescent="0.25">
      <c r="A23" s="102" t="s">
        <v>57</v>
      </c>
    </row>
    <row r="24" ht="30" customHeight="1" spans="1:1" x14ac:dyDescent="0.25">
      <c r="A24" s="102" t="s">
        <v>58</v>
      </c>
    </row>
    <row r="25" ht="30" customHeight="1" spans="1:1" x14ac:dyDescent="0.25">
      <c r="A25" s="102" t="s">
        <v>59</v>
      </c>
    </row>
    <row r="26" ht="30" customHeight="1" spans="1:1" x14ac:dyDescent="0.25">
      <c r="A26" s="102" t="s">
        <v>60</v>
      </c>
    </row>
    <row r="27" ht="30" customHeight="1" spans="1:1" x14ac:dyDescent="0.25">
      <c r="A27" s="102" t="s">
        <v>62</v>
      </c>
    </row>
    <row r="28" ht="30" customHeight="1" spans="1:1" x14ac:dyDescent="0.25">
      <c r="A28" s="102" t="s">
        <v>63</v>
      </c>
    </row>
    <row r="29" ht="30" customHeight="1" spans="1:1" x14ac:dyDescent="0.25">
      <c r="A29" s="102" t="s">
        <v>64</v>
      </c>
    </row>
    <row r="30" ht="30" customHeight="1" spans="1:1" x14ac:dyDescent="0.25">
      <c r="A30" s="102" t="s">
        <v>65</v>
      </c>
    </row>
    <row r="31" ht="30" customHeight="1" spans="1:1" x14ac:dyDescent="0.25">
      <c r="A31" s="102" t="s">
        <v>66</v>
      </c>
    </row>
    <row r="32" ht="30" customHeight="1" spans="1:1" x14ac:dyDescent="0.25">
      <c r="A32" s="102" t="s">
        <v>67</v>
      </c>
    </row>
    <row r="33" ht="30" customHeight="1" spans="1:1" x14ac:dyDescent="0.25">
      <c r="A33" s="102" t="s">
        <v>68</v>
      </c>
    </row>
    <row r="34" ht="30" customHeight="1" spans="1:1" x14ac:dyDescent="0.25">
      <c r="A34" s="102" t="s">
        <v>69</v>
      </c>
    </row>
    <row r="35" ht="30" customHeight="1" spans="1:1" x14ac:dyDescent="0.25">
      <c r="A35" s="102" t="s">
        <v>70</v>
      </c>
    </row>
    <row r="36" ht="30" customHeight="1" spans="1:1" x14ac:dyDescent="0.25">
      <c r="A36" s="102" t="s">
        <v>71</v>
      </c>
    </row>
    <row r="37" ht="30" customHeight="1" spans="1:1" x14ac:dyDescent="0.25">
      <c r="A37" s="102" t="s">
        <v>72</v>
      </c>
    </row>
    <row r="38" ht="30" customHeight="1" spans="1:1" x14ac:dyDescent="0.25">
      <c r="A38" s="102" t="s">
        <v>73</v>
      </c>
    </row>
    <row r="39" ht="30" customHeight="1" spans="1:1" x14ac:dyDescent="0.25">
      <c r="A39" s="102" t="s">
        <v>74</v>
      </c>
    </row>
    <row r="40" ht="30" customHeight="1" spans="1:1" x14ac:dyDescent="0.25">
      <c r="A40" s="102" t="s">
        <v>75</v>
      </c>
    </row>
    <row r="41" ht="30" customHeight="1" spans="1:1" x14ac:dyDescent="0.25">
      <c r="A41" s="102" t="s">
        <v>76</v>
      </c>
    </row>
    <row r="42" ht="30" customHeight="1" spans="1:1" x14ac:dyDescent="0.25">
      <c r="A42" s="102" t="s">
        <v>77</v>
      </c>
    </row>
    <row r="43" ht="30" customHeight="1" spans="1:1" x14ac:dyDescent="0.25">
      <c r="A43" s="102" t="s">
        <v>78</v>
      </c>
    </row>
    <row r="44" ht="30" customHeight="1" spans="1:1" x14ac:dyDescent="0.25">
      <c r="A44" s="102" t="s">
        <v>79</v>
      </c>
    </row>
    <row r="45" ht="30" customHeight="1" spans="1:1" x14ac:dyDescent="0.25">
      <c r="A45" s="102" t="s">
        <v>80</v>
      </c>
    </row>
    <row r="46" ht="30" customHeight="1" spans="1:1" x14ac:dyDescent="0.25">
      <c r="A46" s="102" t="s">
        <v>81</v>
      </c>
    </row>
    <row r="47" ht="30" customHeight="1" spans="1:1" x14ac:dyDescent="0.25">
      <c r="A47" s="102" t="s">
        <v>82</v>
      </c>
    </row>
    <row r="48" ht="30" customHeight="1" spans="1:1" x14ac:dyDescent="0.25">
      <c r="A48" s="102" t="s">
        <v>83</v>
      </c>
    </row>
    <row r="49" ht="30" customHeight="1" spans="1:1" x14ac:dyDescent="0.25">
      <c r="A49" s="102" t="s">
        <v>84</v>
      </c>
    </row>
    <row r="50" ht="30" customHeight="1" spans="1:1" x14ac:dyDescent="0.25">
      <c r="A50" s="102" t="s">
        <v>85</v>
      </c>
    </row>
    <row r="51" ht="30" customHeight="1" spans="1:1" x14ac:dyDescent="0.25">
      <c r="A51" s="102" t="s">
        <v>87</v>
      </c>
    </row>
    <row r="52" ht="30" customHeight="1" spans="1:1" x14ac:dyDescent="0.25">
      <c r="A52" s="102" t="s">
        <v>88</v>
      </c>
    </row>
    <row r="53" ht="30" customHeight="1" spans="1:1" x14ac:dyDescent="0.25">
      <c r="A53" s="102" t="s">
        <v>90</v>
      </c>
    </row>
    <row r="54" ht="30" customHeight="1" spans="1:1" x14ac:dyDescent="0.25">
      <c r="A54" s="102" t="s">
        <v>91</v>
      </c>
    </row>
    <row r="55" ht="30" customHeight="1" spans="1:1" x14ac:dyDescent="0.25">
      <c r="A55" s="102" t="s">
        <v>92</v>
      </c>
    </row>
    <row r="56" ht="30" customHeight="1" spans="1:1" x14ac:dyDescent="0.25">
      <c r="A56" s="102" t="s">
        <v>93</v>
      </c>
    </row>
    <row r="57" ht="30" customHeight="1" spans="1:1" x14ac:dyDescent="0.25">
      <c r="A57" s="102" t="s">
        <v>94</v>
      </c>
    </row>
    <row r="58" ht="30" customHeight="1" spans="1:1" x14ac:dyDescent="0.25">
      <c r="A58" s="102" t="s">
        <v>95</v>
      </c>
    </row>
    <row r="59" ht="30" customHeight="1" spans="1:1" x14ac:dyDescent="0.25">
      <c r="A59" s="102" t="s">
        <v>96</v>
      </c>
    </row>
    <row r="60" ht="30" customHeight="1" spans="1:1" x14ac:dyDescent="0.25">
      <c r="A60" s="102" t="s">
        <v>97</v>
      </c>
    </row>
    <row r="61" ht="30" customHeight="1" spans="1:1" x14ac:dyDescent="0.25">
      <c r="A61" s="102" t="s">
        <v>98</v>
      </c>
    </row>
    <row r="62" ht="30" customHeight="1" spans="1:1" x14ac:dyDescent="0.25">
      <c r="A62" s="102" t="s">
        <v>99</v>
      </c>
    </row>
    <row r="63" ht="30" customHeight="1" spans="1:1" x14ac:dyDescent="0.25">
      <c r="A63" s="102" t="s">
        <v>100</v>
      </c>
    </row>
    <row r="64" ht="30" customHeight="1" spans="1:1" x14ac:dyDescent="0.25">
      <c r="A64" s="102" t="s">
        <v>101</v>
      </c>
    </row>
    <row r="65" ht="30" customHeight="1" spans="1:1" x14ac:dyDescent="0.25">
      <c r="A65" s="102" t="s">
        <v>102</v>
      </c>
    </row>
    <row r="66" ht="30" customHeight="1" spans="1:1" x14ac:dyDescent="0.25">
      <c r="A66" s="102" t="s">
        <v>103</v>
      </c>
    </row>
    <row r="67" ht="30" customHeight="1" spans="1:1" x14ac:dyDescent="0.25">
      <c r="A67" s="102" t="s">
        <v>104</v>
      </c>
    </row>
    <row r="68" ht="30" customHeight="1" spans="1:1" x14ac:dyDescent="0.25">
      <c r="A68" s="102" t="s">
        <v>105</v>
      </c>
    </row>
    <row r="69" ht="30" customHeight="1" spans="1:1" x14ac:dyDescent="0.25">
      <c r="A69" s="102" t="s">
        <v>106</v>
      </c>
    </row>
    <row r="70" ht="30" customHeight="1" spans="1:1" x14ac:dyDescent="0.25">
      <c r="A70" s="102" t="s">
        <v>107</v>
      </c>
    </row>
    <row r="71" ht="30" customHeight="1" spans="1:1" x14ac:dyDescent="0.25">
      <c r="A71" s="102" t="s">
        <v>108</v>
      </c>
    </row>
    <row r="72" ht="30" customHeight="1" spans="1:1" x14ac:dyDescent="0.25">
      <c r="A72" s="102" t="s">
        <v>109</v>
      </c>
    </row>
    <row r="73" ht="30" customHeight="1" spans="1:1" x14ac:dyDescent="0.25">
      <c r="A73" s="102" t="s">
        <v>110</v>
      </c>
    </row>
    <row r="74" ht="30" customHeight="1" spans="1:1" x14ac:dyDescent="0.25">
      <c r="A74" s="102" t="s">
        <v>111</v>
      </c>
    </row>
    <row r="75" ht="30" customHeight="1" spans="1:1" x14ac:dyDescent="0.25">
      <c r="A75" s="102" t="s">
        <v>112</v>
      </c>
    </row>
    <row r="76" ht="30" customHeight="1" spans="1:1" x14ac:dyDescent="0.25">
      <c r="A76" s="102" t="s">
        <v>113</v>
      </c>
    </row>
    <row r="77" ht="30" customHeight="1" spans="1:1" x14ac:dyDescent="0.25">
      <c r="A77" s="102" t="s">
        <v>114</v>
      </c>
    </row>
    <row r="78" ht="30" customHeight="1" spans="1:1" x14ac:dyDescent="0.25">
      <c r="A78" s="102" t="s">
        <v>115</v>
      </c>
    </row>
    <row r="79" ht="30" customHeight="1" spans="1:1" x14ac:dyDescent="0.25">
      <c r="A79" s="102" t="s">
        <v>117</v>
      </c>
    </row>
    <row r="80" ht="30" customHeight="1" spans="1:1" x14ac:dyDescent="0.25">
      <c r="A80" s="102" t="s">
        <v>118</v>
      </c>
    </row>
    <row r="81" ht="30" customHeight="1" spans="1:1" x14ac:dyDescent="0.25">
      <c r="A81" s="102" t="s">
        <v>119</v>
      </c>
    </row>
    <row r="82" ht="30" customHeight="1" spans="1:1" x14ac:dyDescent="0.25">
      <c r="A82" s="102" t="s">
        <v>120</v>
      </c>
    </row>
    <row r="83" ht="30" customHeight="1" spans="1:1" x14ac:dyDescent="0.25">
      <c r="A83" s="102" t="s">
        <v>121</v>
      </c>
    </row>
    <row r="84" ht="30" customHeight="1" spans="1:1" x14ac:dyDescent="0.25">
      <c r="A84" s="102" t="s">
        <v>122</v>
      </c>
    </row>
    <row r="85" ht="30" customHeight="1" spans="1:1" x14ac:dyDescent="0.25">
      <c r="A85" s="102" t="s">
        <v>123</v>
      </c>
    </row>
    <row r="86" ht="30" customHeight="1" spans="1:1" x14ac:dyDescent="0.25">
      <c r="A86" s="102" t="s">
        <v>124</v>
      </c>
    </row>
    <row r="87" ht="30" customHeight="1" spans="1:1" x14ac:dyDescent="0.25">
      <c r="A87" s="102" t="s">
        <v>125</v>
      </c>
    </row>
    <row r="88" ht="30" customHeight="1" spans="1:1" x14ac:dyDescent="0.25">
      <c r="A88" s="102" t="s">
        <v>126</v>
      </c>
    </row>
    <row r="89" ht="30" customHeight="1" spans="1:1" x14ac:dyDescent="0.25">
      <c r="A89" s="102" t="s">
        <v>127</v>
      </c>
    </row>
    <row r="90" ht="30" customHeight="1" spans="1:1" x14ac:dyDescent="0.25">
      <c r="A90" s="102" t="s">
        <v>128</v>
      </c>
    </row>
    <row r="91" ht="30" customHeight="1" spans="1:1" x14ac:dyDescent="0.25">
      <c r="A91" s="102" t="s">
        <v>129</v>
      </c>
    </row>
    <row r="92" ht="30" customHeight="1" spans="1:1" x14ac:dyDescent="0.25">
      <c r="A92" s="102" t="s">
        <v>130</v>
      </c>
    </row>
    <row r="93" ht="30" customHeight="1" spans="1:1" x14ac:dyDescent="0.25">
      <c r="A93" s="102" t="s">
        <v>131</v>
      </c>
    </row>
    <row r="94" ht="30" customHeight="1" spans="1:1" x14ac:dyDescent="0.25">
      <c r="A94" s="102" t="s">
        <v>132</v>
      </c>
    </row>
    <row r="95" ht="30" customHeight="1" spans="1:1" x14ac:dyDescent="0.25">
      <c r="A95" s="102" t="s">
        <v>133</v>
      </c>
    </row>
    <row r="96" ht="30" customHeight="1" spans="1:1" x14ac:dyDescent="0.25">
      <c r="A96" s="102" t="s">
        <v>134</v>
      </c>
    </row>
    <row r="97" ht="30" customHeight="1" spans="1:1" x14ac:dyDescent="0.25">
      <c r="A97" s="102" t="s">
        <v>135</v>
      </c>
    </row>
    <row r="98" ht="30" customHeight="1" spans="1:1" x14ac:dyDescent="0.25">
      <c r="A98" s="102" t="s">
        <v>136</v>
      </c>
    </row>
    <row r="99" ht="30" customHeight="1" spans="1:1" x14ac:dyDescent="0.25">
      <c r="A99" s="102" t="s">
        <v>137</v>
      </c>
    </row>
    <row r="100" ht="30" customHeight="1" spans="1:1" x14ac:dyDescent="0.25">
      <c r="A100" s="102" t="s">
        <v>138</v>
      </c>
    </row>
    <row r="101" ht="30" customHeight="1" spans="1:1" x14ac:dyDescent="0.25">
      <c r="A101" s="102" t="s">
        <v>139</v>
      </c>
    </row>
    <row r="102" ht="30" customHeight="1" spans="1:1" x14ac:dyDescent="0.25">
      <c r="A102" s="102" t="s">
        <v>140</v>
      </c>
    </row>
    <row r="103" ht="30" customHeight="1" spans="1:1" x14ac:dyDescent="0.25">
      <c r="A103" s="102" t="s">
        <v>141</v>
      </c>
    </row>
    <row r="104" ht="30" customHeight="1" spans="1:1" x14ac:dyDescent="0.25">
      <c r="A104" s="102" t="s">
        <v>142</v>
      </c>
    </row>
    <row r="105" ht="30" customHeight="1" spans="1:1" x14ac:dyDescent="0.25">
      <c r="A105" s="102" t="s">
        <v>143</v>
      </c>
    </row>
    <row r="106" ht="30" customHeight="1" spans="1:1" x14ac:dyDescent="0.25">
      <c r="A106" s="102" t="s">
        <v>144</v>
      </c>
    </row>
    <row r="107" ht="30" customHeight="1" spans="1:1" x14ac:dyDescent="0.25">
      <c r="A107" s="102" t="s">
        <v>147</v>
      </c>
    </row>
    <row r="108" ht="30" customHeight="1" spans="1:1" x14ac:dyDescent="0.25">
      <c r="A108" s="102" t="s">
        <v>148</v>
      </c>
    </row>
    <row r="109" ht="30" customHeight="1" spans="1:1" x14ac:dyDescent="0.25">
      <c r="A109" s="102" t="s">
        <v>149</v>
      </c>
    </row>
    <row r="110" ht="30" customHeight="1" spans="1:1" x14ac:dyDescent="0.25">
      <c r="A110" s="102" t="s">
        <v>150</v>
      </c>
    </row>
    <row r="111" ht="30" customHeight="1" spans="1:1" x14ac:dyDescent="0.25">
      <c r="A111" s="102" t="s">
        <v>151</v>
      </c>
    </row>
    <row r="112" ht="30" customHeight="1" spans="1:1" x14ac:dyDescent="0.25">
      <c r="A112" s="102" t="s">
        <v>152</v>
      </c>
    </row>
    <row r="113" ht="30" customHeight="1" spans="1:1" x14ac:dyDescent="0.25">
      <c r="A113" s="102" t="s">
        <v>153</v>
      </c>
    </row>
    <row r="114" ht="30" customHeight="1" spans="1:1" x14ac:dyDescent="0.25">
      <c r="A114" s="102" t="s">
        <v>154</v>
      </c>
    </row>
    <row r="115" ht="30" customHeight="1" spans="1:1" x14ac:dyDescent="0.25">
      <c r="A115" s="102" t="s">
        <v>156</v>
      </c>
    </row>
    <row r="116" ht="30" customHeight="1" spans="1:1" x14ac:dyDescent="0.25">
      <c r="A116" s="102" t="s">
        <v>157</v>
      </c>
    </row>
    <row r="117" ht="30" customHeight="1" spans="1:1" x14ac:dyDescent="0.25">
      <c r="A117" s="102" t="s">
        <v>158</v>
      </c>
    </row>
    <row r="118" ht="30" customHeight="1" spans="1:1" x14ac:dyDescent="0.25">
      <c r="A118" s="102" t="s">
        <v>159</v>
      </c>
    </row>
    <row r="119" ht="30" customHeight="1" spans="1:1" x14ac:dyDescent="0.25">
      <c r="A119" s="102" t="s">
        <v>160</v>
      </c>
    </row>
    <row r="120" ht="30" customHeight="1" spans="1:1" x14ac:dyDescent="0.25">
      <c r="A120" s="102" t="s">
        <v>161</v>
      </c>
    </row>
    <row r="121" ht="30" customHeight="1" spans="1:1" x14ac:dyDescent="0.25">
      <c r="A121" s="102" t="s">
        <v>162</v>
      </c>
    </row>
    <row r="122" ht="30" customHeight="1" spans="1:1" x14ac:dyDescent="0.25">
      <c r="A122" s="102" t="s">
        <v>163</v>
      </c>
    </row>
    <row r="123" ht="30" customHeight="1" spans="1:1" x14ac:dyDescent="0.25">
      <c r="A123" s="102" t="s">
        <v>164</v>
      </c>
    </row>
    <row r="124" ht="30" customHeight="1" spans="1:1" x14ac:dyDescent="0.25">
      <c r="A124" s="102" t="s">
        <v>165</v>
      </c>
    </row>
    <row r="125" ht="30" customHeight="1" spans="1:1" x14ac:dyDescent="0.25">
      <c r="A125" s="102" t="s">
        <v>166</v>
      </c>
    </row>
    <row r="126" ht="30" customHeight="1" spans="1:1" x14ac:dyDescent="0.25">
      <c r="A126" s="102" t="s">
        <v>167</v>
      </c>
    </row>
    <row r="127" ht="30" customHeight="1" spans="1:1" x14ac:dyDescent="0.25">
      <c r="A127" s="102" t="s">
        <v>168</v>
      </c>
    </row>
    <row r="128" ht="30" customHeight="1" spans="1:1" x14ac:dyDescent="0.25">
      <c r="A128" s="102" t="s">
        <v>169</v>
      </c>
    </row>
    <row r="129" ht="30" customHeight="1" spans="1:1" x14ac:dyDescent="0.25">
      <c r="A129" s="102" t="s">
        <v>170</v>
      </c>
    </row>
    <row r="130" ht="30" customHeight="1" spans="1:1" x14ac:dyDescent="0.25">
      <c r="A130" s="102" t="s">
        <v>171</v>
      </c>
    </row>
    <row r="131" ht="30" customHeight="1" spans="1:1" x14ac:dyDescent="0.25">
      <c r="A131" s="102" t="s">
        <v>172</v>
      </c>
    </row>
    <row r="132" ht="30" customHeight="1" spans="1:1" x14ac:dyDescent="0.25">
      <c r="A132" s="102" t="s">
        <v>173</v>
      </c>
    </row>
    <row r="133" ht="30" customHeight="1" spans="1:1" x14ac:dyDescent="0.25">
      <c r="A133" s="102" t="s">
        <v>174</v>
      </c>
    </row>
    <row r="134" ht="30" customHeight="1" spans="1:1" x14ac:dyDescent="0.25">
      <c r="A134" s="102" t="s">
        <v>175</v>
      </c>
    </row>
    <row r="135" ht="30" customHeight="1" spans="1:1" x14ac:dyDescent="0.25">
      <c r="A135" s="102" t="s">
        <v>176</v>
      </c>
    </row>
    <row r="136" ht="30" customHeight="1" spans="1:1" x14ac:dyDescent="0.25">
      <c r="A136" s="102" t="s">
        <v>179</v>
      </c>
    </row>
    <row r="137" ht="30" customHeight="1" spans="1:1" x14ac:dyDescent="0.25">
      <c r="A137" s="102" t="s">
        <v>180</v>
      </c>
    </row>
    <row r="138" ht="30" customHeight="1" spans="1:1" x14ac:dyDescent="0.25">
      <c r="A138" s="102" t="s">
        <v>181</v>
      </c>
    </row>
    <row r="139" ht="30" customHeight="1" spans="1:1" x14ac:dyDescent="0.25">
      <c r="A139" s="102" t="s">
        <v>182</v>
      </c>
    </row>
    <row r="140" ht="30" customHeight="1" spans="1:1" x14ac:dyDescent="0.25">
      <c r="A140" s="102" t="s">
        <v>183</v>
      </c>
    </row>
    <row r="141" ht="30" customHeight="1" spans="1:1" x14ac:dyDescent="0.25">
      <c r="A141" s="102" t="s">
        <v>184</v>
      </c>
    </row>
    <row r="142" ht="30" customHeight="1" spans="1:1" x14ac:dyDescent="0.25">
      <c r="A142" s="102" t="s">
        <v>185</v>
      </c>
    </row>
    <row r="143" ht="30" customHeight="1" spans="1:1" x14ac:dyDescent="0.25">
      <c r="A143" s="102" t="s">
        <v>186</v>
      </c>
    </row>
    <row r="144" ht="30" customHeight="1" spans="1:1" x14ac:dyDescent="0.25">
      <c r="A144" s="102" t="s">
        <v>187</v>
      </c>
    </row>
    <row r="145" ht="30" customHeight="1" spans="1:1" x14ac:dyDescent="0.25">
      <c r="A145" s="102" t="s">
        <v>188</v>
      </c>
    </row>
    <row r="146" ht="30" customHeight="1" spans="1:1" x14ac:dyDescent="0.25">
      <c r="A146" s="102" t="s">
        <v>189</v>
      </c>
    </row>
    <row r="147" ht="30" customHeight="1" spans="1:1" x14ac:dyDescent="0.25">
      <c r="A147" s="102" t="s">
        <v>190</v>
      </c>
    </row>
    <row r="148" ht="30" customHeight="1" spans="1:1" x14ac:dyDescent="0.25">
      <c r="A148" s="102" t="s">
        <v>191</v>
      </c>
    </row>
    <row r="149" ht="30" customHeight="1" spans="1:1" x14ac:dyDescent="0.25">
      <c r="A149" s="102" t="s">
        <v>192</v>
      </c>
    </row>
    <row r="150" ht="30" customHeight="1" spans="1:1" x14ac:dyDescent="0.25">
      <c r="A150" s="102" t="s">
        <v>193</v>
      </c>
    </row>
    <row r="151" ht="30" customHeight="1" spans="1:1" x14ac:dyDescent="0.25">
      <c r="A151" s="102" t="s">
        <v>194</v>
      </c>
    </row>
    <row r="152" ht="30" customHeight="1" spans="1:1" x14ac:dyDescent="0.25">
      <c r="A152" s="102" t="s">
        <v>195</v>
      </c>
    </row>
    <row r="153" ht="30" customHeight="1" spans="1:1" x14ac:dyDescent="0.25">
      <c r="A153" s="102" t="s">
        <v>196</v>
      </c>
    </row>
    <row r="154" ht="30" customHeight="1" spans="1:1" x14ac:dyDescent="0.25">
      <c r="A154" s="102" t="s">
        <v>197</v>
      </c>
    </row>
    <row r="155" ht="30" customHeight="1" spans="1:1" x14ac:dyDescent="0.25">
      <c r="A155" s="102" t="s">
        <v>198</v>
      </c>
    </row>
    <row r="156" ht="30" customHeight="1" spans="1:1" x14ac:dyDescent="0.25">
      <c r="A156" s="102" t="s">
        <v>199</v>
      </c>
    </row>
    <row r="157" ht="30" customHeight="1" spans="1:1" x14ac:dyDescent="0.25">
      <c r="A157" s="102" t="s">
        <v>200</v>
      </c>
    </row>
    <row r="158" ht="30" customHeight="1" spans="1:1" x14ac:dyDescent="0.25">
      <c r="A158" s="102" t="s">
        <v>201</v>
      </c>
    </row>
    <row r="159" ht="30" customHeight="1" spans="1:1" x14ac:dyDescent="0.25">
      <c r="A159" s="102" t="s">
        <v>202</v>
      </c>
    </row>
    <row r="160" ht="30" customHeight="1" spans="1:1" x14ac:dyDescent="0.25">
      <c r="A160" s="102" t="s">
        <v>203</v>
      </c>
    </row>
    <row r="161" ht="30" customHeight="1" spans="1:1" x14ac:dyDescent="0.25">
      <c r="A161" s="102" t="s">
        <v>204</v>
      </c>
    </row>
    <row r="162" ht="30" customHeight="1" spans="1:1" x14ac:dyDescent="0.25">
      <c r="A162" s="102" t="s">
        <v>205</v>
      </c>
    </row>
    <row r="163" ht="30" customHeight="1" spans="1:1" x14ac:dyDescent="0.25">
      <c r="A163" s="102" t="s">
        <v>206</v>
      </c>
    </row>
    <row r="164" ht="30" customHeight="1" spans="1:1" x14ac:dyDescent="0.25">
      <c r="A164" s="102" t="s">
        <v>207</v>
      </c>
    </row>
    <row r="165" ht="30" customHeight="1" spans="1:1" x14ac:dyDescent="0.25">
      <c r="A165" s="102" t="s">
        <v>208</v>
      </c>
    </row>
    <row r="166" ht="30" customHeight="1" spans="1:1" x14ac:dyDescent="0.25">
      <c r="A166" s="102" t="s">
        <v>209</v>
      </c>
    </row>
    <row r="167" ht="30" customHeight="1" spans="1:1" x14ac:dyDescent="0.25">
      <c r="A167" s="102" t="s">
        <v>210</v>
      </c>
    </row>
    <row r="168" ht="30" customHeight="1" spans="1:1" x14ac:dyDescent="0.25">
      <c r="A168" s="102" t="s">
        <v>214</v>
      </c>
    </row>
    <row r="169" ht="30" customHeight="1" spans="1:1" x14ac:dyDescent="0.25">
      <c r="A169" s="102" t="s">
        <v>215</v>
      </c>
    </row>
    <row r="170" ht="30" customHeight="1" spans="1:1" x14ac:dyDescent="0.25">
      <c r="A170" s="102" t="s">
        <v>216</v>
      </c>
    </row>
    <row r="171" ht="30" customHeight="1" spans="1:1" x14ac:dyDescent="0.25">
      <c r="A171" s="102" t="s">
        <v>217</v>
      </c>
    </row>
    <row r="172" ht="30" customHeight="1" spans="1:1" x14ac:dyDescent="0.25">
      <c r="A172" s="102" t="s">
        <v>218</v>
      </c>
    </row>
    <row r="173" ht="30" customHeight="1" spans="1:1" x14ac:dyDescent="0.25">
      <c r="A173" s="102" t="s">
        <v>219</v>
      </c>
    </row>
    <row r="174" ht="30" customHeight="1" spans="1:1" x14ac:dyDescent="0.25">
      <c r="A174" s="102" t="s">
        <v>220</v>
      </c>
    </row>
    <row r="175" ht="30" customHeight="1" spans="1:1" x14ac:dyDescent="0.25">
      <c r="A175" s="102" t="s">
        <v>221</v>
      </c>
    </row>
    <row r="176" ht="30" customHeight="1" spans="1:1" x14ac:dyDescent="0.25">
      <c r="A176" s="102" t="s">
        <v>222</v>
      </c>
    </row>
    <row r="177" ht="30" customHeight="1" spans="1:1" x14ac:dyDescent="0.25">
      <c r="A177" s="102" t="s">
        <v>223</v>
      </c>
    </row>
    <row r="178" ht="30" customHeight="1" spans="1:1" x14ac:dyDescent="0.25">
      <c r="A178" s="102" t="s">
        <v>224</v>
      </c>
    </row>
    <row r="179" ht="30" customHeight="1" spans="1:1" x14ac:dyDescent="0.25">
      <c r="A179" s="102" t="s">
        <v>225</v>
      </c>
    </row>
    <row r="180" ht="30" customHeight="1" spans="1:1" x14ac:dyDescent="0.25">
      <c r="A180" s="102" t="s">
        <v>226</v>
      </c>
    </row>
    <row r="181" ht="30" customHeight="1" spans="1:1" x14ac:dyDescent="0.25">
      <c r="A181" s="102" t="s">
        <v>227</v>
      </c>
    </row>
    <row r="182" ht="30" customHeight="1" spans="1:1" x14ac:dyDescent="0.25">
      <c r="A182" s="102" t="s">
        <v>228</v>
      </c>
    </row>
    <row r="183" ht="30" customHeight="1" spans="1:1" x14ac:dyDescent="0.25">
      <c r="A183" s="102" t="s">
        <v>229</v>
      </c>
    </row>
    <row r="184" ht="30" customHeight="1" spans="1:1" x14ac:dyDescent="0.25">
      <c r="A184" s="102" t="s">
        <v>230</v>
      </c>
    </row>
    <row r="185" ht="30" customHeight="1" spans="1:1" x14ac:dyDescent="0.25">
      <c r="A185" s="102" t="s">
        <v>231</v>
      </c>
    </row>
    <row r="186" ht="30" customHeight="1" spans="1:1" x14ac:dyDescent="0.25">
      <c r="A186" s="102" t="s">
        <v>232</v>
      </c>
    </row>
    <row r="187" ht="30" customHeight="1" spans="1:1" x14ac:dyDescent="0.25">
      <c r="A187" s="102" t="s">
        <v>233</v>
      </c>
    </row>
    <row r="188" ht="30" customHeight="1" spans="1:1" x14ac:dyDescent="0.25">
      <c r="A188" s="102" t="s">
        <v>234</v>
      </c>
    </row>
    <row r="189" ht="30" customHeight="1" spans="1:1" x14ac:dyDescent="0.25">
      <c r="A189" s="102" t="s">
        <v>235</v>
      </c>
    </row>
    <row r="190" ht="30" customHeight="1" spans="1:1" x14ac:dyDescent="0.25">
      <c r="A190" s="102" t="s">
        <v>236</v>
      </c>
    </row>
    <row r="191" ht="30" customHeight="1" spans="1:1" x14ac:dyDescent="0.25">
      <c r="A191" s="102" t="s">
        <v>237</v>
      </c>
    </row>
    <row r="192" ht="30" customHeight="1" spans="1:1" x14ac:dyDescent="0.25">
      <c r="A192" s="102" t="s">
        <v>238</v>
      </c>
    </row>
    <row r="193" ht="30" customHeight="1" spans="1:1" x14ac:dyDescent="0.25">
      <c r="A193" s="102" t="s">
        <v>239</v>
      </c>
    </row>
    <row r="194" ht="30" customHeight="1" spans="1:1" x14ac:dyDescent="0.25">
      <c r="A194" s="102" t="s">
        <v>240</v>
      </c>
    </row>
    <row r="195" ht="30" customHeight="1" spans="1:1" x14ac:dyDescent="0.25">
      <c r="A195" s="102" t="s">
        <v>241</v>
      </c>
    </row>
    <row r="196" ht="30" customHeight="1" spans="1:1" x14ac:dyDescent="0.25">
      <c r="A196" s="102" t="s">
        <v>242</v>
      </c>
    </row>
    <row r="197" ht="30" customHeight="1" spans="1:1" x14ac:dyDescent="0.25">
      <c r="A197" s="102" t="s">
        <v>243</v>
      </c>
    </row>
    <row r="198" ht="30" customHeight="1" spans="1:1" x14ac:dyDescent="0.25">
      <c r="A198" s="102" t="s">
        <v>244</v>
      </c>
    </row>
    <row r="199" ht="30" customHeight="1" spans="1:1" x14ac:dyDescent="0.25">
      <c r="A199" s="102" t="s">
        <v>245</v>
      </c>
    </row>
    <row r="200" ht="30" customHeight="1" spans="1:1" x14ac:dyDescent="0.25">
      <c r="A200" s="102" t="s">
        <v>248</v>
      </c>
    </row>
    <row r="201" ht="30" customHeight="1" spans="1:1" x14ac:dyDescent="0.25">
      <c r="A201" s="102" t="s">
        <v>249</v>
      </c>
    </row>
    <row r="202" ht="30" customHeight="1" spans="1:1" x14ac:dyDescent="0.25">
      <c r="A202" s="102" t="s">
        <v>250</v>
      </c>
    </row>
    <row r="203" ht="30" customHeight="1" spans="1:1" x14ac:dyDescent="0.25">
      <c r="A203" s="102" t="s">
        <v>251</v>
      </c>
    </row>
    <row r="204" ht="30" customHeight="1" spans="1:1" x14ac:dyDescent="0.25">
      <c r="A204" s="102" t="s">
        <v>252</v>
      </c>
    </row>
    <row r="205" ht="30" customHeight="1" spans="1:1" x14ac:dyDescent="0.25">
      <c r="A205" s="102" t="s">
        <v>253</v>
      </c>
    </row>
    <row r="206" ht="30" customHeight="1" spans="1:1" x14ac:dyDescent="0.25">
      <c r="A206" s="102" t="s">
        <v>254</v>
      </c>
    </row>
    <row r="207" ht="30" customHeight="1" spans="1:1" x14ac:dyDescent="0.25">
      <c r="A207" s="102" t="s">
        <v>255</v>
      </c>
    </row>
    <row r="208" ht="30" customHeight="1" spans="1:1" x14ac:dyDescent="0.25">
      <c r="A208" s="102" t="s">
        <v>256</v>
      </c>
    </row>
    <row r="209" ht="30" customHeight="1" spans="1:1" x14ac:dyDescent="0.25">
      <c r="A209" s="102" t="s">
        <v>257</v>
      </c>
    </row>
    <row r="210" ht="30" customHeight="1" spans="1:1" x14ac:dyDescent="0.25">
      <c r="A210" s="102" t="s">
        <v>258</v>
      </c>
    </row>
    <row r="211" ht="30" customHeight="1" spans="1:1" x14ac:dyDescent="0.25">
      <c r="A211" s="102" t="s">
        <v>259</v>
      </c>
    </row>
    <row r="212" ht="30" customHeight="1" spans="1:1" x14ac:dyDescent="0.25">
      <c r="A212" s="102" t="s">
        <v>260</v>
      </c>
    </row>
    <row r="213" ht="30" customHeight="1" spans="1:1" x14ac:dyDescent="0.25">
      <c r="A213" s="102" t="s">
        <v>261</v>
      </c>
    </row>
    <row r="214" ht="30" customHeight="1" spans="1:1" x14ac:dyDescent="0.25">
      <c r="A214" s="102" t="s">
        <v>262</v>
      </c>
    </row>
    <row r="215" ht="30" customHeight="1" spans="1:1" x14ac:dyDescent="0.25">
      <c r="A215" s="102" t="s">
        <v>263</v>
      </c>
    </row>
    <row r="216" ht="30" customHeight="1" spans="1:1" x14ac:dyDescent="0.25">
      <c r="A216" s="102" t="s">
        <v>264</v>
      </c>
    </row>
    <row r="217" ht="30" customHeight="1" spans="1:1" x14ac:dyDescent="0.25">
      <c r="A217" s="102" t="s">
        <v>265</v>
      </c>
    </row>
    <row r="218" ht="30" customHeight="1" spans="1:1" x14ac:dyDescent="0.25">
      <c r="A218" s="102" t="s">
        <v>266</v>
      </c>
    </row>
    <row r="219" ht="30" customHeight="1" spans="1:1" x14ac:dyDescent="0.25">
      <c r="A219" s="102" t="s">
        <v>267</v>
      </c>
    </row>
    <row r="220" ht="30" customHeight="1" spans="1:1" x14ac:dyDescent="0.25">
      <c r="A220" s="102" t="s">
        <v>268</v>
      </c>
    </row>
    <row r="221" ht="30" customHeight="1" spans="1:1" x14ac:dyDescent="0.25">
      <c r="A221" s="102" t="s">
        <v>269</v>
      </c>
    </row>
    <row r="222" ht="30" customHeight="1" spans="1:1" x14ac:dyDescent="0.25">
      <c r="A222" s="102" t="s">
        <v>270</v>
      </c>
    </row>
    <row r="223" ht="30" customHeight="1" spans="1:1" x14ac:dyDescent="0.25">
      <c r="A223" s="102" t="s">
        <v>271</v>
      </c>
    </row>
    <row r="224" ht="30" customHeight="1" spans="1:1" x14ac:dyDescent="0.25">
      <c r="A224" s="102" t="s">
        <v>272</v>
      </c>
    </row>
    <row r="225" ht="30" customHeight="1" spans="1:1" x14ac:dyDescent="0.25">
      <c r="A225" s="102" t="s">
        <v>273</v>
      </c>
    </row>
    <row r="226" ht="30" customHeight="1" spans="1:1" x14ac:dyDescent="0.25">
      <c r="A226" s="102" t="s">
        <v>274</v>
      </c>
    </row>
    <row r="227" ht="30" customHeight="1" spans="1:1" x14ac:dyDescent="0.25">
      <c r="A227" s="102" t="s">
        <v>275</v>
      </c>
    </row>
    <row r="228" ht="30" customHeight="1" spans="1:1" x14ac:dyDescent="0.25">
      <c r="A228" s="102" t="s">
        <v>276</v>
      </c>
    </row>
    <row r="229" ht="30" customHeight="1" spans="1:1" x14ac:dyDescent="0.25">
      <c r="A229" s="102" t="s">
        <v>280</v>
      </c>
    </row>
    <row r="230" ht="30" customHeight="1" spans="1:1" x14ac:dyDescent="0.25">
      <c r="A230" s="102" t="s">
        <v>281</v>
      </c>
    </row>
    <row r="231" ht="30" customHeight="1" spans="1:1" x14ac:dyDescent="0.25">
      <c r="A231" s="102" t="s">
        <v>282</v>
      </c>
    </row>
    <row r="232" ht="30" customHeight="1" spans="1:1" x14ac:dyDescent="0.25">
      <c r="A232" s="102" t="s">
        <v>283</v>
      </c>
    </row>
    <row r="233" ht="30" customHeight="1" spans="1:1" x14ac:dyDescent="0.25">
      <c r="A233" s="102" t="s">
        <v>284</v>
      </c>
    </row>
    <row r="234" ht="30" customHeight="1" spans="1:1" x14ac:dyDescent="0.25">
      <c r="A234" s="102" t="s">
        <v>285</v>
      </c>
    </row>
    <row r="235" ht="30" customHeight="1" spans="1:1" x14ac:dyDescent="0.25">
      <c r="A235" s="102" t="s">
        <v>286</v>
      </c>
    </row>
    <row r="236" ht="30" customHeight="1" spans="1:1" x14ac:dyDescent="0.25">
      <c r="A236" s="102" t="s">
        <v>287</v>
      </c>
    </row>
    <row r="237" ht="30" customHeight="1" spans="1:1" x14ac:dyDescent="0.25">
      <c r="A237" s="102" t="s">
        <v>288</v>
      </c>
    </row>
    <row r="238" ht="30" customHeight="1" spans="1:1" x14ac:dyDescent="0.25">
      <c r="A238" s="102" t="s">
        <v>289</v>
      </c>
    </row>
    <row r="239" ht="30" customHeight="1" spans="1:1" x14ac:dyDescent="0.25">
      <c r="A239" s="102" t="s">
        <v>290</v>
      </c>
    </row>
    <row r="240" ht="30" customHeight="1" spans="1:1" x14ac:dyDescent="0.25">
      <c r="A240" s="102" t="s">
        <v>291</v>
      </c>
    </row>
    <row r="241" ht="30" customHeight="1" spans="1:1" x14ac:dyDescent="0.25">
      <c r="A241" s="102" t="s">
        <v>292</v>
      </c>
    </row>
    <row r="242" ht="30" customHeight="1" spans="1:1" x14ac:dyDescent="0.25">
      <c r="A242" s="102" t="s">
        <v>293</v>
      </c>
    </row>
    <row r="243" ht="30" customHeight="1" spans="1:1" x14ac:dyDescent="0.25">
      <c r="A243" s="102" t="s">
        <v>294</v>
      </c>
    </row>
    <row r="244" ht="30" customHeight="1" spans="1:1" x14ac:dyDescent="0.25">
      <c r="A244" s="102" t="s">
        <v>295</v>
      </c>
    </row>
    <row r="245" ht="30" customHeight="1" spans="1:1" x14ac:dyDescent="0.25">
      <c r="A245" s="102" t="s">
        <v>296</v>
      </c>
    </row>
    <row r="246" ht="30" customHeight="1" spans="1:1" x14ac:dyDescent="0.25">
      <c r="A246" s="102" t="s">
        <v>297</v>
      </c>
    </row>
    <row r="247" ht="30" customHeight="1" spans="1:1" x14ac:dyDescent="0.25">
      <c r="A247" s="102" t="s">
        <v>298</v>
      </c>
    </row>
    <row r="248" ht="30" customHeight="1" spans="1:1" x14ac:dyDescent="0.25">
      <c r="A248" s="102" t="s">
        <v>299</v>
      </c>
    </row>
    <row r="249" ht="30" customHeight="1" spans="1:1" x14ac:dyDescent="0.25">
      <c r="A249" s="102" t="s">
        <v>300</v>
      </c>
    </row>
    <row r="250" ht="30" customHeight="1" spans="1:1" x14ac:dyDescent="0.25">
      <c r="A250" s="102" t="s">
        <v>301</v>
      </c>
    </row>
    <row r="251" ht="30" customHeight="1" spans="1:1" x14ac:dyDescent="0.25">
      <c r="A251" s="102" t="s">
        <v>302</v>
      </c>
    </row>
    <row r="252" ht="30" customHeight="1" spans="1:1" x14ac:dyDescent="0.25">
      <c r="A252" s="102" t="s">
        <v>303</v>
      </c>
    </row>
    <row r="253" ht="30" customHeight="1" spans="1:1" x14ac:dyDescent="0.25">
      <c r="A253" s="102" t="s">
        <v>304</v>
      </c>
    </row>
    <row r="254" ht="30" customHeight="1" spans="1:1" x14ac:dyDescent="0.25">
      <c r="A254" s="102" t="s">
        <v>305</v>
      </c>
    </row>
    <row r="255" ht="30" customHeight="1" spans="1:1" x14ac:dyDescent="0.25">
      <c r="A255" s="102" t="s">
        <v>306</v>
      </c>
    </row>
    <row r="256" ht="30" customHeight="1" spans="1:1" x14ac:dyDescent="0.25">
      <c r="A256" s="102" t="s">
        <v>307</v>
      </c>
    </row>
    <row r="257" ht="30" customHeight="1" spans="1:1" x14ac:dyDescent="0.25">
      <c r="A257" s="102" t="s">
        <v>308</v>
      </c>
    </row>
    <row r="258" ht="30" customHeight="1" spans="1:1" x14ac:dyDescent="0.25">
      <c r="A258" s="102" t="s">
        <v>310</v>
      </c>
    </row>
    <row r="259" ht="30" customHeight="1" spans="1:1" x14ac:dyDescent="0.25">
      <c r="A259" s="102" t="s">
        <v>311</v>
      </c>
    </row>
    <row r="260" ht="30" customHeight="1" spans="1:1" x14ac:dyDescent="0.25">
      <c r="A260" s="102" t="s">
        <v>312</v>
      </c>
    </row>
    <row r="261" ht="30" customHeight="1" spans="1:1" x14ac:dyDescent="0.25">
      <c r="A261" s="102" t="s">
        <v>313</v>
      </c>
    </row>
    <row r="262" ht="30" customHeight="1" spans="1:1" x14ac:dyDescent="0.25">
      <c r="A262" s="102" t="s">
        <v>314</v>
      </c>
    </row>
    <row r="263" ht="30" customHeight="1" spans="1:1" x14ac:dyDescent="0.25">
      <c r="A263" s="102" t="s">
        <v>315</v>
      </c>
    </row>
    <row r="264" ht="30" customHeight="1" spans="1:1" x14ac:dyDescent="0.25">
      <c r="A264" s="102" t="s">
        <v>316</v>
      </c>
    </row>
    <row r="265" ht="30" customHeight="1" spans="1:1" x14ac:dyDescent="0.25">
      <c r="A265" s="102" t="s">
        <v>317</v>
      </c>
    </row>
    <row r="266" ht="30" customHeight="1" spans="1:1" x14ac:dyDescent="0.25">
      <c r="A266" s="102" t="s">
        <v>318</v>
      </c>
    </row>
    <row r="267" ht="30" customHeight="1" spans="1:1" x14ac:dyDescent="0.25">
      <c r="A267" s="102" t="s">
        <v>319</v>
      </c>
    </row>
    <row r="268" ht="30" customHeight="1" spans="1:1" x14ac:dyDescent="0.25">
      <c r="A268" s="102" t="s">
        <v>320</v>
      </c>
    </row>
    <row r="269" ht="30" customHeight="1" spans="1:1" x14ac:dyDescent="0.25">
      <c r="A269" s="102" t="s">
        <v>321</v>
      </c>
    </row>
    <row r="270" ht="30" customHeight="1" spans="1:1" x14ac:dyDescent="0.25">
      <c r="A270" s="102" t="s">
        <v>322</v>
      </c>
    </row>
    <row r="271" ht="30" customHeight="1" spans="1:1" x14ac:dyDescent="0.25">
      <c r="A271" s="102" t="s">
        <v>324</v>
      </c>
    </row>
    <row r="272" ht="30" customHeight="1" spans="1:1" x14ac:dyDescent="0.25">
      <c r="A272" s="102" t="s">
        <v>325</v>
      </c>
    </row>
    <row r="273" ht="30" customHeight="1" spans="1:1" x14ac:dyDescent="0.25">
      <c r="A273" s="102" t="s">
        <v>326</v>
      </c>
    </row>
    <row r="274" ht="30" customHeight="1" spans="1:1" x14ac:dyDescent="0.25">
      <c r="A274" s="102" t="s">
        <v>327</v>
      </c>
    </row>
    <row r="275" ht="30" customHeight="1" spans="1:1" x14ac:dyDescent="0.25">
      <c r="A275" s="102" t="s">
        <v>328</v>
      </c>
    </row>
    <row r="276" ht="30" customHeight="1" spans="1:1" x14ac:dyDescent="0.25">
      <c r="A276" s="102" t="s">
        <v>329</v>
      </c>
    </row>
    <row r="277" ht="30" customHeight="1" spans="1:1" x14ac:dyDescent="0.25">
      <c r="A277" s="102" t="s">
        <v>330</v>
      </c>
    </row>
    <row r="278" ht="30" customHeight="1" spans="1:1" x14ac:dyDescent="0.25">
      <c r="A278" s="102" t="s">
        <v>331</v>
      </c>
    </row>
    <row r="279" ht="30" customHeight="1" spans="1:1" x14ac:dyDescent="0.25">
      <c r="A279" s="102" t="s">
        <v>332</v>
      </c>
    </row>
    <row r="280" ht="30" customHeight="1" spans="1:1" x14ac:dyDescent="0.25">
      <c r="A280" s="102" t="s">
        <v>333</v>
      </c>
    </row>
    <row r="281" ht="30" customHeight="1" spans="1:1" x14ac:dyDescent="0.25">
      <c r="A281" s="102" t="s">
        <v>334</v>
      </c>
    </row>
    <row r="282" ht="30" customHeight="1" spans="1:1" x14ac:dyDescent="0.25">
      <c r="A282" s="102" t="s">
        <v>335</v>
      </c>
    </row>
    <row r="283" ht="30" customHeight="1" spans="1:1" x14ac:dyDescent="0.25">
      <c r="A283" s="102" t="s">
        <v>336</v>
      </c>
    </row>
    <row r="284" ht="30" customHeight="1" spans="1:1" x14ac:dyDescent="0.25">
      <c r="A284" s="102" t="s">
        <v>337</v>
      </c>
    </row>
    <row r="285" ht="30" customHeight="1" spans="1:1" x14ac:dyDescent="0.25">
      <c r="A285" s="102" t="s">
        <v>338</v>
      </c>
    </row>
    <row r="286" ht="30" customHeight="1" spans="1:1" x14ac:dyDescent="0.25">
      <c r="A286" s="102" t="s">
        <v>339</v>
      </c>
    </row>
    <row r="287" ht="30" customHeight="1" spans="1:1" x14ac:dyDescent="0.25">
      <c r="A287" s="102" t="s">
        <v>342</v>
      </c>
    </row>
    <row r="288" ht="30" customHeight="1" spans="1:1" x14ac:dyDescent="0.25">
      <c r="A288" s="102" t="s">
        <v>343</v>
      </c>
    </row>
    <row r="289" ht="30" customHeight="1" spans="1:1" x14ac:dyDescent="0.25">
      <c r="A289" s="102" t="s">
        <v>344</v>
      </c>
    </row>
    <row r="290" ht="30" customHeight="1" spans="1:1" x14ac:dyDescent="0.25">
      <c r="A290" s="102" t="s">
        <v>345</v>
      </c>
    </row>
    <row r="291" ht="30" customHeight="1" spans="1:1" x14ac:dyDescent="0.25">
      <c r="A291" s="102" t="s">
        <v>346</v>
      </c>
    </row>
    <row r="292" ht="30" customHeight="1" spans="1:1" x14ac:dyDescent="0.25">
      <c r="A292" s="102" t="s">
        <v>347</v>
      </c>
    </row>
    <row r="293" ht="30" customHeight="1" spans="1:1" x14ac:dyDescent="0.25">
      <c r="A293" s="102" t="s">
        <v>348</v>
      </c>
    </row>
    <row r="294" ht="30" customHeight="1" spans="1:1" x14ac:dyDescent="0.25">
      <c r="A294" s="102" t="s">
        <v>349</v>
      </c>
    </row>
    <row r="295" ht="30" customHeight="1" spans="1:1" x14ac:dyDescent="0.25">
      <c r="A295" s="102" t="s">
        <v>350</v>
      </c>
    </row>
    <row r="296" ht="30" customHeight="1" spans="1:1" x14ac:dyDescent="0.25">
      <c r="A296" s="102" t="s">
        <v>351</v>
      </c>
    </row>
    <row r="297" ht="30" customHeight="1" spans="1:1" x14ac:dyDescent="0.25">
      <c r="A297" s="102" t="s">
        <v>352</v>
      </c>
    </row>
    <row r="298" ht="30" customHeight="1" spans="1:1" x14ac:dyDescent="0.25">
      <c r="A298" s="102" t="s">
        <v>353</v>
      </c>
    </row>
    <row r="299" ht="30" customHeight="1" spans="1:1" x14ac:dyDescent="0.25">
      <c r="A299" s="102" t="s">
        <v>354</v>
      </c>
    </row>
    <row r="300" ht="30" customHeight="1" spans="1:1" x14ac:dyDescent="0.25">
      <c r="A300" s="102" t="s">
        <v>355</v>
      </c>
    </row>
    <row r="301" ht="30" customHeight="1" spans="1:1" x14ac:dyDescent="0.25">
      <c r="A301" s="102" t="s">
        <v>356</v>
      </c>
    </row>
    <row r="302" ht="30" customHeight="1" spans="1:1" x14ac:dyDescent="0.25">
      <c r="A302" s="102" t="s">
        <v>357</v>
      </c>
    </row>
    <row r="303" ht="30" customHeight="1" spans="1:1" x14ac:dyDescent="0.25">
      <c r="A303" s="102" t="s">
        <v>358</v>
      </c>
    </row>
    <row r="304" ht="30" customHeight="1" spans="1:1" x14ac:dyDescent="0.25">
      <c r="A304" s="102" t="s">
        <v>359</v>
      </c>
    </row>
    <row r="305" ht="30" customHeight="1" spans="1:1" x14ac:dyDescent="0.25">
      <c r="A305" s="102" t="s">
        <v>360</v>
      </c>
    </row>
    <row r="306" ht="30" customHeight="1" spans="1:1" x14ac:dyDescent="0.25">
      <c r="A306" s="102" t="s">
        <v>361</v>
      </c>
    </row>
    <row r="307" ht="30" customHeight="1" spans="1:1" x14ac:dyDescent="0.25">
      <c r="A307" s="102" t="s">
        <v>362</v>
      </c>
    </row>
    <row r="308" ht="30" customHeight="1" spans="1:1" x14ac:dyDescent="0.25">
      <c r="A308" s="102" t="s">
        <v>363</v>
      </c>
    </row>
    <row r="309" ht="30" customHeight="1" spans="1:1" x14ac:dyDescent="0.25">
      <c r="A309" s="102" t="s">
        <v>364</v>
      </c>
    </row>
    <row r="310" ht="30" customHeight="1" spans="1:1" x14ac:dyDescent="0.25">
      <c r="A310" s="102" t="s">
        <v>365</v>
      </c>
    </row>
    <row r="311" ht="30" customHeight="1" spans="1:1" x14ac:dyDescent="0.25">
      <c r="A311" s="102" t="s">
        <v>366</v>
      </c>
    </row>
    <row r="312" ht="30" customHeight="1" spans="1:1" x14ac:dyDescent="0.25">
      <c r="A312" s="102" t="s">
        <v>367</v>
      </c>
    </row>
    <row r="313" ht="30" customHeight="1" spans="1:1" x14ac:dyDescent="0.25">
      <c r="A313" s="102" t="s">
        <v>368</v>
      </c>
    </row>
    <row r="314" ht="30" customHeight="1" spans="1:1" x14ac:dyDescent="0.25">
      <c r="A314" s="102" t="s">
        <v>369</v>
      </c>
    </row>
    <row r="315" ht="30" customHeight="1" spans="1:1" x14ac:dyDescent="0.25">
      <c r="A315" s="102" t="s">
        <v>370</v>
      </c>
    </row>
    <row r="316" ht="30" customHeight="1" spans="1:1" x14ac:dyDescent="0.25">
      <c r="A316" s="102" t="s">
        <v>373</v>
      </c>
    </row>
    <row r="317" ht="30" customHeight="1" spans="1:1" x14ac:dyDescent="0.25">
      <c r="A317" s="102" t="s">
        <v>374</v>
      </c>
    </row>
    <row r="318" ht="30" customHeight="1" spans="1:1" x14ac:dyDescent="0.25">
      <c r="A318" s="102" t="s">
        <v>375</v>
      </c>
    </row>
    <row r="319" ht="30" customHeight="1" spans="1:1" x14ac:dyDescent="0.25">
      <c r="A319" s="102" t="s">
        <v>376</v>
      </c>
    </row>
    <row r="320" ht="30" customHeight="1" spans="1:1" x14ac:dyDescent="0.25">
      <c r="A320" s="102" t="s">
        <v>377</v>
      </c>
    </row>
    <row r="321" ht="30" customHeight="1" spans="1:1" x14ac:dyDescent="0.25">
      <c r="A321" s="102" t="s">
        <v>378</v>
      </c>
    </row>
    <row r="322" ht="30" customHeight="1" spans="1:1" x14ac:dyDescent="0.25">
      <c r="A322" s="102" t="s">
        <v>379</v>
      </c>
    </row>
    <row r="323" ht="30" customHeight="1" spans="1:1" x14ac:dyDescent="0.25">
      <c r="A323" s="102" t="s">
        <v>380</v>
      </c>
    </row>
    <row r="324" ht="30" customHeight="1" spans="1:1" x14ac:dyDescent="0.25">
      <c r="A324" s="102" t="s">
        <v>381</v>
      </c>
    </row>
    <row r="325" ht="30" customHeight="1" spans="1:1" x14ac:dyDescent="0.25">
      <c r="A325" s="102" t="s">
        <v>382</v>
      </c>
    </row>
    <row r="326" ht="30" customHeight="1" spans="1:1" x14ac:dyDescent="0.25">
      <c r="A326" s="102" t="s">
        <v>383</v>
      </c>
    </row>
    <row r="327" ht="30" customHeight="1" spans="1:1" x14ac:dyDescent="0.25">
      <c r="A327" s="102" t="s">
        <v>384</v>
      </c>
    </row>
    <row r="328" ht="30" customHeight="1" spans="1:1" x14ac:dyDescent="0.25">
      <c r="A328" s="102" t="s">
        <v>385</v>
      </c>
    </row>
    <row r="329" ht="30" customHeight="1" spans="1:1" x14ac:dyDescent="0.25">
      <c r="A329" s="102" t="s">
        <v>386</v>
      </c>
    </row>
    <row r="330" ht="30" customHeight="1" spans="1:1" x14ac:dyDescent="0.25">
      <c r="A330" s="102" t="s">
        <v>387</v>
      </c>
    </row>
    <row r="331" ht="30" customHeight="1" spans="1:1" x14ac:dyDescent="0.25">
      <c r="A331" s="102" t="s">
        <v>389</v>
      </c>
    </row>
    <row r="332" ht="30" customHeight="1" spans="1:1" x14ac:dyDescent="0.25">
      <c r="A332" s="102" t="s">
        <v>390</v>
      </c>
    </row>
    <row r="333" ht="30" customHeight="1" spans="1:1" x14ac:dyDescent="0.25">
      <c r="A333" s="102" t="s">
        <v>391</v>
      </c>
    </row>
    <row r="334" ht="30" customHeight="1" spans="1:1" x14ac:dyDescent="0.25">
      <c r="A334" s="102" t="s">
        <v>392</v>
      </c>
    </row>
    <row r="335" ht="30" customHeight="1" spans="1:1" x14ac:dyDescent="0.25">
      <c r="A335" s="102" t="s">
        <v>393</v>
      </c>
    </row>
    <row r="336" ht="30" customHeight="1" spans="1:1" x14ac:dyDescent="0.25">
      <c r="A336" s="102" t="s">
        <v>394</v>
      </c>
    </row>
    <row r="337" ht="30" customHeight="1" spans="1:1" x14ac:dyDescent="0.25">
      <c r="A337" s="102" t="s">
        <v>395</v>
      </c>
    </row>
    <row r="338" ht="30" customHeight="1" spans="1:1" x14ac:dyDescent="0.25">
      <c r="A338" s="102" t="s">
        <v>396</v>
      </c>
    </row>
    <row r="339" ht="30" customHeight="1" spans="1:1" x14ac:dyDescent="0.25">
      <c r="A339" s="102" t="s">
        <v>397</v>
      </c>
    </row>
    <row r="340" ht="30" customHeight="1" spans="1:1" x14ac:dyDescent="0.25">
      <c r="A340" s="102" t="s">
        <v>398</v>
      </c>
    </row>
    <row r="341" ht="30" customHeight="1" spans="1:1" x14ac:dyDescent="0.25">
      <c r="A341" s="102" t="s">
        <v>759</v>
      </c>
    </row>
    <row r="342" ht="30" customHeight="1" spans="1:1" x14ac:dyDescent="0.25">
      <c r="A342" s="102" t="s">
        <v>399</v>
      </c>
    </row>
    <row r="343" ht="30" customHeight="1" spans="1:1" x14ac:dyDescent="0.25">
      <c r="A343" s="102" t="s">
        <v>760</v>
      </c>
    </row>
    <row r="344" ht="30" customHeight="1" spans="1:1" x14ac:dyDescent="0.25">
      <c r="A344" s="102" t="s">
        <v>400</v>
      </c>
    </row>
    <row r="345" ht="30" customHeight="1" spans="1:1" x14ac:dyDescent="0.25">
      <c r="A345" s="102" t="s">
        <v>761</v>
      </c>
    </row>
    <row r="346" ht="30" customHeight="1" spans="1:1" x14ac:dyDescent="0.25">
      <c r="A346" s="102" t="s">
        <v>403</v>
      </c>
    </row>
    <row r="347" ht="30" customHeight="1" spans="1:1" x14ac:dyDescent="0.25">
      <c r="A347" s="102" t="s">
        <v>404</v>
      </c>
    </row>
    <row r="348" ht="30" customHeight="1" spans="1:1" x14ac:dyDescent="0.25">
      <c r="A348" s="102" t="s">
        <v>405</v>
      </c>
    </row>
    <row r="349" ht="30" customHeight="1" spans="1:1" x14ac:dyDescent="0.25">
      <c r="A349" s="102" t="s">
        <v>406</v>
      </c>
    </row>
    <row r="350" ht="30" customHeight="1" spans="1:1" x14ac:dyDescent="0.25">
      <c r="A350" s="102" t="s">
        <v>407</v>
      </c>
    </row>
    <row r="351" ht="30" customHeight="1" spans="1:1" x14ac:dyDescent="0.25">
      <c r="A351" s="102" t="s">
        <v>408</v>
      </c>
    </row>
    <row r="352" ht="30" customHeight="1" spans="1:1" x14ac:dyDescent="0.25">
      <c r="A352" s="102" t="s">
        <v>409</v>
      </c>
    </row>
    <row r="353" ht="30" customHeight="1" spans="1:1" x14ac:dyDescent="0.25">
      <c r="A353" s="102" t="s">
        <v>410</v>
      </c>
    </row>
    <row r="354" ht="30" customHeight="1" spans="1:1" x14ac:dyDescent="0.25">
      <c r="A354" s="102" t="s">
        <v>411</v>
      </c>
    </row>
    <row r="355" ht="30" customHeight="1" spans="1:1" x14ac:dyDescent="0.25">
      <c r="A355" s="102" t="s">
        <v>412</v>
      </c>
    </row>
    <row r="356" ht="30" customHeight="1" spans="1:1" x14ac:dyDescent="0.25">
      <c r="A356" s="102" t="s">
        <v>413</v>
      </c>
    </row>
    <row r="357" ht="30" customHeight="1" spans="1:1" x14ac:dyDescent="0.25">
      <c r="A357" s="102" t="s">
        <v>414</v>
      </c>
    </row>
    <row r="358" ht="30" customHeight="1" spans="1:1" x14ac:dyDescent="0.25">
      <c r="A358" s="102" t="s">
        <v>415</v>
      </c>
    </row>
    <row r="359" ht="30" customHeight="1" spans="1:1" x14ac:dyDescent="0.25">
      <c r="A359" s="102" t="s">
        <v>416</v>
      </c>
    </row>
    <row r="360" ht="30" customHeight="1" spans="1:1" x14ac:dyDescent="0.25">
      <c r="A360" s="102" t="s">
        <v>417</v>
      </c>
    </row>
    <row r="361" ht="30" customHeight="1" spans="1:1" x14ac:dyDescent="0.25">
      <c r="A361" s="102" t="s">
        <v>418</v>
      </c>
    </row>
    <row r="362" ht="30" customHeight="1" spans="1:1" x14ac:dyDescent="0.25">
      <c r="A362" s="102" t="s">
        <v>420</v>
      </c>
    </row>
    <row r="363" ht="30" customHeight="1" spans="1:1" x14ac:dyDescent="0.25">
      <c r="A363" s="102" t="s">
        <v>421</v>
      </c>
    </row>
    <row r="364" ht="30" customHeight="1" spans="1:1" x14ac:dyDescent="0.25">
      <c r="A364" s="102" t="s">
        <v>422</v>
      </c>
    </row>
    <row r="365" ht="30" customHeight="1" spans="1:1" x14ac:dyDescent="0.25">
      <c r="A365" s="102" t="s">
        <v>423</v>
      </c>
    </row>
    <row r="366" ht="30" customHeight="1" spans="1:1" x14ac:dyDescent="0.25">
      <c r="A366" s="102" t="s">
        <v>424</v>
      </c>
    </row>
    <row r="367" ht="30" customHeight="1" spans="1:1" x14ac:dyDescent="0.25">
      <c r="A367" s="102" t="s">
        <v>425</v>
      </c>
    </row>
    <row r="368" ht="30" customHeight="1" spans="1:1" x14ac:dyDescent="0.25">
      <c r="A368" s="102" t="s">
        <v>427</v>
      </c>
    </row>
    <row r="369" ht="30" customHeight="1" spans="1:1" x14ac:dyDescent="0.25">
      <c r="A369" s="102" t="s">
        <v>428</v>
      </c>
    </row>
    <row r="370" ht="30" customHeight="1" spans="1:1" x14ac:dyDescent="0.25">
      <c r="A370" s="102" t="s">
        <v>429</v>
      </c>
    </row>
    <row r="371" ht="30" customHeight="1" spans="1:1" x14ac:dyDescent="0.25">
      <c r="A371" s="102" t="s">
        <v>430</v>
      </c>
    </row>
    <row r="372" ht="30" customHeight="1" spans="1:1" x14ac:dyDescent="0.25">
      <c r="A372" s="102" t="s">
        <v>432</v>
      </c>
    </row>
    <row r="373" ht="30" customHeight="1" spans="1:1" x14ac:dyDescent="0.25">
      <c r="A373" s="102" t="s">
        <v>433</v>
      </c>
    </row>
    <row r="374" ht="30" customHeight="1" spans="1:1" x14ac:dyDescent="0.25">
      <c r="A374" s="102" t="s">
        <v>434</v>
      </c>
    </row>
    <row r="375" ht="30" customHeight="1" spans="1:1" x14ac:dyDescent="0.25">
      <c r="A375" s="102" t="s">
        <v>435</v>
      </c>
    </row>
    <row r="376" ht="30" customHeight="1" spans="1:1" x14ac:dyDescent="0.25">
      <c r="A376" s="102" t="s">
        <v>436</v>
      </c>
    </row>
    <row r="377" ht="30" customHeight="1" spans="1:1" x14ac:dyDescent="0.25">
      <c r="A377" s="102" t="s">
        <v>437</v>
      </c>
    </row>
    <row r="378" ht="30" customHeight="1" spans="1:1" x14ac:dyDescent="0.25">
      <c r="A378" s="102" t="s">
        <v>438</v>
      </c>
    </row>
    <row r="379" ht="30" customHeight="1" spans="1:1" x14ac:dyDescent="0.25">
      <c r="A379" s="102" t="s">
        <v>439</v>
      </c>
    </row>
    <row r="380" ht="30" customHeight="1" spans="1:1" x14ac:dyDescent="0.25">
      <c r="A380" s="102" t="s">
        <v>440</v>
      </c>
    </row>
    <row r="381" ht="30" customHeight="1" spans="1:1" x14ac:dyDescent="0.25">
      <c r="A381" s="102" t="s">
        <v>441</v>
      </c>
    </row>
    <row r="382" ht="30" customHeight="1" spans="1:1" x14ac:dyDescent="0.25">
      <c r="A382" s="102" t="s">
        <v>442</v>
      </c>
    </row>
    <row r="383" ht="30" customHeight="1" spans="1:1" x14ac:dyDescent="0.25">
      <c r="A383" s="102" t="s">
        <v>443</v>
      </c>
    </row>
    <row r="384" ht="30" customHeight="1" spans="1:1" x14ac:dyDescent="0.25">
      <c r="A384" s="102" t="s">
        <v>444</v>
      </c>
    </row>
    <row r="385" ht="30" customHeight="1" spans="1:1" x14ac:dyDescent="0.25">
      <c r="A385" s="102" t="s">
        <v>445</v>
      </c>
    </row>
    <row r="386" ht="30" customHeight="1" spans="1:1" x14ac:dyDescent="0.25">
      <c r="A386" s="102" t="s">
        <v>446</v>
      </c>
    </row>
    <row r="387" ht="30" customHeight="1" spans="1:1" x14ac:dyDescent="0.25">
      <c r="A387" s="102" t="s">
        <v>447</v>
      </c>
    </row>
    <row r="388" ht="30" customHeight="1" spans="1:1" x14ac:dyDescent="0.25">
      <c r="A388" s="102" t="s">
        <v>448</v>
      </c>
    </row>
    <row r="389" ht="30" customHeight="1" spans="1:1" x14ac:dyDescent="0.25">
      <c r="A389" s="102" t="s">
        <v>449</v>
      </c>
    </row>
    <row r="390" ht="30" customHeight="1" spans="1:1" x14ac:dyDescent="0.25">
      <c r="A390" s="102" t="s">
        <v>450</v>
      </c>
    </row>
    <row r="391" ht="30" customHeight="1" spans="1:1" x14ac:dyDescent="0.25">
      <c r="A391" s="102" t="s">
        <v>451</v>
      </c>
    </row>
    <row r="392" ht="30" customHeight="1" spans="1:1" x14ac:dyDescent="0.25">
      <c r="A392" s="102" t="s">
        <v>452</v>
      </c>
    </row>
    <row r="393" ht="30" customHeight="1" spans="1:1" x14ac:dyDescent="0.25">
      <c r="A393" s="102" t="s">
        <v>453</v>
      </c>
    </row>
    <row r="394" ht="30" customHeight="1" spans="1:1" x14ac:dyDescent="0.25">
      <c r="A394" s="102" t="s">
        <v>454</v>
      </c>
    </row>
    <row r="395" ht="30" customHeight="1" spans="1:1" x14ac:dyDescent="0.25">
      <c r="A395" s="102" t="s">
        <v>455</v>
      </c>
    </row>
    <row r="396" ht="30" customHeight="1" spans="1:1" x14ac:dyDescent="0.25">
      <c r="A396" s="102" t="s">
        <v>456</v>
      </c>
    </row>
    <row r="397" ht="30" customHeight="1" spans="1:1" x14ac:dyDescent="0.25">
      <c r="A397" s="102" t="s">
        <v>458</v>
      </c>
    </row>
    <row r="398" ht="30" customHeight="1" spans="1:1" x14ac:dyDescent="0.25">
      <c r="A398" s="102" t="s">
        <v>459</v>
      </c>
    </row>
    <row r="399" ht="30" customHeight="1" spans="1:1" x14ac:dyDescent="0.25">
      <c r="A399" s="102" t="s">
        <v>460</v>
      </c>
    </row>
    <row r="400" ht="30" customHeight="1" spans="1:1" x14ac:dyDescent="0.25">
      <c r="A400" s="102" t="s">
        <v>461</v>
      </c>
    </row>
    <row r="401" ht="30" customHeight="1" spans="1:1" x14ac:dyDescent="0.25">
      <c r="A401" s="102" t="s">
        <v>462</v>
      </c>
    </row>
    <row r="402" ht="30" customHeight="1" spans="1:1" x14ac:dyDescent="0.25">
      <c r="A402" s="102" t="s">
        <v>463</v>
      </c>
    </row>
    <row r="403" ht="30" customHeight="1" spans="1:1" x14ac:dyDescent="0.25">
      <c r="A403" s="102" t="s">
        <v>464</v>
      </c>
    </row>
    <row r="404" ht="30" customHeight="1" spans="1:1" x14ac:dyDescent="0.25">
      <c r="A404" s="102" t="s">
        <v>465</v>
      </c>
    </row>
    <row r="405" ht="30" customHeight="1" spans="1:1" x14ac:dyDescent="0.25">
      <c r="A405" s="102" t="s">
        <v>466</v>
      </c>
    </row>
    <row r="406" ht="30" customHeight="1" spans="1:1" x14ac:dyDescent="0.25">
      <c r="A406" s="102" t="s">
        <v>467</v>
      </c>
    </row>
    <row r="407" ht="30" customHeight="1" spans="1:1" x14ac:dyDescent="0.25">
      <c r="A407" s="102" t="s">
        <v>468</v>
      </c>
    </row>
    <row r="408" ht="30" customHeight="1" spans="1:1" x14ac:dyDescent="0.25">
      <c r="A408" s="102" t="s">
        <v>469</v>
      </c>
    </row>
    <row r="409" ht="30" customHeight="1" spans="1:1" x14ac:dyDescent="0.25">
      <c r="A409" s="102" t="s">
        <v>762</v>
      </c>
    </row>
    <row r="410" ht="30" customHeight="1" spans="1:1" x14ac:dyDescent="0.25">
      <c r="A410" s="102" t="s">
        <v>763</v>
      </c>
    </row>
    <row r="411" ht="30" customHeight="1" spans="1:1" x14ac:dyDescent="0.25">
      <c r="A411" s="102" t="s">
        <v>764</v>
      </c>
    </row>
    <row r="412" ht="30" customHeight="1" spans="1:1" x14ac:dyDescent="0.25">
      <c r="A412" s="102" t="s">
        <v>765</v>
      </c>
    </row>
    <row r="413" ht="30" customHeight="1" spans="1:1" x14ac:dyDescent="0.25">
      <c r="A413" s="102" t="s">
        <v>766</v>
      </c>
    </row>
    <row r="414" ht="30" customHeight="1" spans="1:1" x14ac:dyDescent="0.25">
      <c r="A414" s="102" t="s">
        <v>767</v>
      </c>
    </row>
    <row r="415" ht="30" customHeight="1" spans="1:1" x14ac:dyDescent="0.25">
      <c r="A415" s="102" t="s">
        <v>768</v>
      </c>
    </row>
    <row r="416" ht="30" customHeight="1" spans="1:1" x14ac:dyDescent="0.25">
      <c r="A416" s="102" t="s">
        <v>769</v>
      </c>
    </row>
    <row r="417" ht="30" customHeight="1" spans="1:1" x14ac:dyDescent="0.25">
      <c r="A417" s="102" t="s">
        <v>770</v>
      </c>
    </row>
    <row r="418" ht="30" customHeight="1" spans="1:1" x14ac:dyDescent="0.25">
      <c r="A418" s="102" t="s">
        <v>771</v>
      </c>
    </row>
    <row r="419" ht="30" customHeight="1" spans="1:1" x14ac:dyDescent="0.25">
      <c r="A419" s="102" t="s">
        <v>772</v>
      </c>
    </row>
    <row r="420" ht="30" customHeight="1" spans="1:1" x14ac:dyDescent="0.25">
      <c r="A420" s="102" t="s">
        <v>773</v>
      </c>
    </row>
    <row r="421" ht="30" customHeight="1" spans="1:1" x14ac:dyDescent="0.25">
      <c r="A421" s="102" t="s">
        <v>774</v>
      </c>
    </row>
    <row r="422" ht="30" customHeight="1" spans="1:1" x14ac:dyDescent="0.25">
      <c r="A422" s="102" t="s">
        <v>775</v>
      </c>
    </row>
    <row r="423" ht="30" customHeight="1" spans="1:1" x14ac:dyDescent="0.25">
      <c r="A423" s="102" t="s">
        <v>776</v>
      </c>
    </row>
    <row r="424" ht="30" customHeight="1" spans="1:1" x14ac:dyDescent="0.25">
      <c r="A424" s="102" t="s">
        <v>777</v>
      </c>
    </row>
    <row r="425" ht="30" customHeight="1" spans="1:1" x14ac:dyDescent="0.25">
      <c r="A425" s="102" t="s">
        <v>778</v>
      </c>
    </row>
    <row r="426" ht="30" customHeight="1" spans="1:1" x14ac:dyDescent="0.25">
      <c r="A426" s="102" t="s">
        <v>779</v>
      </c>
    </row>
    <row r="427" ht="30" customHeight="1" spans="1:1" x14ac:dyDescent="0.25">
      <c r="A427" s="102" t="s">
        <v>780</v>
      </c>
    </row>
    <row r="428" ht="30" customHeight="1" spans="1:1" x14ac:dyDescent="0.25">
      <c r="A428" s="102" t="s">
        <v>781</v>
      </c>
    </row>
    <row r="429" ht="30" customHeight="1" spans="1:1" x14ac:dyDescent="0.25">
      <c r="A429" s="102" t="s">
        <v>782</v>
      </c>
    </row>
    <row r="430" ht="30" customHeight="1" spans="1:1" x14ac:dyDescent="0.25">
      <c r="A430" s="102" t="s">
        <v>783</v>
      </c>
    </row>
  </sheetData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BIDV</vt:lpstr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cp:lastPrinted>2018-09-22T05:03:00Z</cp:lastPrinted>
  <dcterms:created xsi:type="dcterms:W3CDTF">2018-03-05T01:14:00Z</dcterms:created>
  <dcterms:modified xsi:type="dcterms:W3CDTF">2023-12-08T17:20:40Z</dcterms:modified>
</cp:coreProperties>
</file>