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BIDV" sheetId="4" r:id="rId1"/>
    <sheet name="Sheet1" sheetId="5" r:id="rId2"/>
    <sheet name="Sheet2" sheetId="6" r:id="rId3"/>
  </sheets>
  <definedNames>
    <definedName name="_xlnm.Print_Area" localSheetId="0">BIDV!$A$1:$K$480</definedName>
  </definedNames>
  <calcPr calcId="144525" calcMode="manual" iterate="1" iterateCount="100" iterateDelta="0.001"/>
</workbook>
</file>

<file path=xl/sharedStrings.xml><?xml version="1.0" encoding="utf-8"?>
<sst xmlns="http://schemas.openxmlformats.org/spreadsheetml/2006/main" count="1178" uniqueCount="784">
  <si>
    <t>Mẫu số/Sample No:                  CT001/KH</t>
  </si>
  <si>
    <r>
      <rPr>
        <sz val="9"/>
        <color theme="1"/>
        <rFont val="VNI-Couri"/>
        <charset val="134"/>
      </rPr>
      <t xml:space="preserve"> </t>
    </r>
    <r>
      <rPr>
        <b/>
        <sz val="9"/>
        <color theme="1"/>
        <rFont val="VNI-Couri"/>
        <charset val="134"/>
      </rPr>
      <t>NGÂN HÀNG TMCP ĐẦU TƯ VÀ PHÁT TRIỂN VIỆT NAM               
 Bank for investment and Development of VietNam JSC</t>
    </r>
  </si>
  <si>
    <t>Ngày giờ in/Prt Date time:        19/01/2024   14:28:34</t>
  </si>
  <si>
    <t xml:space="preserve"> Chi nhánh/Branch:        NHTMCP DT&amp;PTVN-CN PHU DIEN</t>
  </si>
  <si>
    <t>Số:         /BC 03a</t>
  </si>
  <si>
    <t>SAO KÊ TÀI KHOẢN TIỀN GỬI KHÁCH HÀNG/ACCOUNT STATEMENT</t>
  </si>
  <si>
    <r>
      <rPr>
        <b/>
        <sz val="9"/>
        <color theme="1"/>
        <rFont val="VNI-Couri"/>
        <charset val="134"/>
      </rPr>
      <t xml:space="preserve">                                                    Từ ngày</t>
    </r>
    <r>
      <rPr>
        <i/>
        <sz val="9"/>
        <color theme="1"/>
        <rFont val="VNI-Couri"/>
        <charset val="134"/>
      </rPr>
      <t>/From Date:</t>
    </r>
    <r>
      <rPr>
        <b/>
        <sz val="9"/>
        <color theme="1"/>
        <rFont val="VNI-Couri"/>
        <charset val="134"/>
      </rPr>
      <t xml:space="preserve">          </t>
    </r>
    <r>
      <rPr>
        <sz val="9"/>
        <color theme="1"/>
        <rFont val="VNI-Couri"/>
        <charset val="134"/>
      </rPr>
      <t xml:space="preserve">01/10/2023      </t>
    </r>
    <r>
      <rPr>
        <b/>
        <sz val="9"/>
        <color theme="1"/>
        <rFont val="VNI-Couri"/>
        <charset val="134"/>
      </rPr>
      <t xml:space="preserve">                   Đến ngày</t>
    </r>
    <r>
      <rPr>
        <i/>
        <sz val="9"/>
        <color theme="1"/>
        <rFont val="VNI-Couri"/>
        <charset val="134"/>
      </rPr>
      <t xml:space="preserve">/To date: </t>
    </r>
    <r>
      <rPr>
        <b/>
        <sz val="9"/>
        <color theme="1"/>
        <rFont val="VNI-Couri"/>
        <charset val="134"/>
      </rPr>
      <t xml:space="preserve">        </t>
    </r>
    <r>
      <rPr>
        <sz val="9"/>
        <color theme="1"/>
        <rFont val="VNI-Couri"/>
        <charset val="134"/>
      </rPr>
      <t xml:space="preserve"> 18/01/2024</t>
    </r>
  </si>
  <si>
    <r>
      <rPr>
        <b/>
        <sz val="9"/>
        <color theme="1"/>
        <rFont val="VNI-Couri"/>
        <charset val="134"/>
      </rPr>
      <t>Khách hàng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Customer</t>
    </r>
  </si>
  <si>
    <t>NGUYEN THI QUY</t>
  </si>
  <si>
    <r>
      <rPr>
        <b/>
        <sz val="9"/>
        <color theme="1"/>
        <rFont val="VNI-Couri"/>
        <charset val="134"/>
      </rPr>
      <t xml:space="preserve">                              Địa chỉ/
                              </t>
    </r>
    <r>
      <rPr>
        <i/>
        <sz val="9"/>
        <color theme="1"/>
        <rFont val="VNI-Couri"/>
        <charset val="134"/>
      </rPr>
      <t>Address:</t>
    </r>
  </si>
  <si>
    <t>XOM 8 BAO THANH YEN THANH    /,NGHE AN</t>
  </si>
  <si>
    <r>
      <rPr>
        <b/>
        <sz val="9"/>
        <color theme="1"/>
        <rFont val="VNI-Couri"/>
        <charset val="134"/>
      </rPr>
      <t>Mã KH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Cif No</t>
    </r>
  </si>
  <si>
    <t>16172000</t>
  </si>
  <si>
    <r>
      <rPr>
        <b/>
        <sz val="9"/>
        <color theme="1"/>
        <rFont val="VNI-Couri"/>
        <charset val="134"/>
      </rPr>
      <t>Tên tài khoản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Account name:</t>
    </r>
  </si>
  <si>
    <r>
      <rPr>
        <b/>
        <sz val="9"/>
        <color theme="1"/>
        <rFont val="VNI-Couri"/>
        <charset val="134"/>
      </rPr>
      <t xml:space="preserve">                              Loại tiền tệ/
                              </t>
    </r>
    <r>
      <rPr>
        <i/>
        <sz val="9"/>
        <color theme="1"/>
        <rFont val="VNI-Couri"/>
        <charset val="134"/>
      </rPr>
      <t>Currency:</t>
    </r>
  </si>
  <si>
    <t>VND</t>
  </si>
  <si>
    <r>
      <rPr>
        <b/>
        <sz val="9"/>
        <color theme="1"/>
        <rFont val="VNI-Couri"/>
        <charset val="134"/>
      </rPr>
      <t>Số tài khoản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Account No:</t>
    </r>
  </si>
  <si>
    <t>5120957994</t>
  </si>
  <si>
    <t>(Số tài khoản cũ /   Old Account No:</t>
  </si>
  <si>
    <t>51210000957994)</t>
  </si>
  <si>
    <r>
      <rPr>
        <b/>
        <sz val="9"/>
        <color theme="1"/>
        <rFont val="VNI-Couri"/>
        <charset val="134"/>
      </rPr>
      <t>STT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(No)</t>
    </r>
  </si>
  <si>
    <r>
      <rPr>
        <b/>
        <sz val="9"/>
        <color theme="1"/>
        <rFont val="VNI-Couri"/>
        <charset val="134"/>
      </rPr>
      <t xml:space="preserve">Ngày giao dịch </t>
    </r>
    <r>
      <rPr>
        <i/>
        <sz val="9"/>
        <color theme="1"/>
        <rFont val="VNI-Couri"/>
        <charset val="134"/>
      </rPr>
      <t>(Trans.Date)</t>
    </r>
  </si>
  <si>
    <r>
      <rPr>
        <b/>
        <sz val="9"/>
        <color theme="1"/>
        <rFont val="VNI-Couri"/>
        <charset val="134"/>
      </rPr>
      <t>Ngày hiệu
 lực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(EFD.Date)</t>
    </r>
  </si>
  <si>
    <r>
      <rPr>
        <b/>
        <sz val="9"/>
        <color theme="1"/>
        <rFont val="VNI-Couri"/>
        <charset val="134"/>
      </rPr>
      <t>Mã giao 
dịch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(Trans.Code)</t>
    </r>
  </si>
  <si>
    <r>
      <rPr>
        <b/>
        <sz val="9"/>
        <color theme="1"/>
        <rFont val="VNI-Couri"/>
        <charset val="134"/>
      </rPr>
      <t xml:space="preserve">Phát sinh nợ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(Debit amount)</t>
    </r>
  </si>
  <si>
    <r>
      <rPr>
        <b/>
        <sz val="9"/>
        <rFont val="VNI-Couri"/>
        <charset val="134"/>
      </rPr>
      <t>Phát sinh có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(Credit amount)</t>
    </r>
  </si>
  <si>
    <r>
      <rPr>
        <b/>
        <sz val="9"/>
        <color theme="1"/>
        <rFont val="VNI-Couri"/>
        <charset val="134"/>
      </rPr>
      <t>Số dư</t>
    </r>
    <r>
      <rPr>
        <sz val="9"/>
        <color theme="1"/>
        <rFont val="VNI-Couri"/>
        <charset val="134"/>
      </rPr>
      <t xml:space="preserve">
                            (</t>
    </r>
    <r>
      <rPr>
        <i/>
        <sz val="9"/>
        <color theme="1"/>
        <rFont val="VNI-Couri"/>
        <charset val="134"/>
      </rPr>
      <t>Balance)</t>
    </r>
  </si>
  <si>
    <r>
      <rPr>
        <b/>
        <sz val="9"/>
        <color theme="1"/>
        <rFont val="VNI-Couri"/>
        <charset val="134"/>
      </rPr>
      <t>Số chứng
 từ</t>
    </r>
    <r>
      <rPr>
        <sz val="9"/>
        <color theme="1"/>
        <rFont val="VNI-Couri"/>
        <charset val="134"/>
      </rPr>
      <t xml:space="preserve">
SEQ No.</t>
    </r>
  </si>
  <si>
    <r>
      <rPr>
        <b/>
        <sz val="9"/>
        <color theme="1"/>
        <rFont val="VNI-Couri"/>
        <charset val="134"/>
      </rPr>
      <t>Mã GDV</t>
    </r>
    <r>
      <rPr>
        <sz val="9"/>
        <color theme="1"/>
        <rFont val="VNI-Couri"/>
        <charset val="134"/>
      </rPr>
      <t xml:space="preserve">               
                            </t>
    </r>
    <r>
      <rPr>
        <i/>
        <sz val="9"/>
        <color theme="1"/>
        <rFont val="VNI-Couri"/>
        <charset val="134"/>
      </rPr>
      <t>Teller ID</t>
    </r>
  </si>
  <si>
    <r>
      <rPr>
        <b/>
        <sz val="9"/>
        <color theme="1"/>
        <rFont val="VNI-Couri"/>
        <charset val="134"/>
      </rPr>
      <t>Mã CN</t>
    </r>
    <r>
      <rPr>
        <i/>
        <sz val="9"/>
        <color theme="1"/>
        <rFont val="VNI-Couri"/>
        <charset val="134"/>
      </rPr>
      <t xml:space="preserve"> 
                                        Branch</t>
    </r>
  </si>
  <si>
    <r>
      <rPr>
        <b/>
        <sz val="9"/>
        <rFont val="VNI-Couri"/>
        <charset val="134"/>
      </rPr>
      <t xml:space="preserve">Diễn giải 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(Txn. Description)</t>
    </r>
  </si>
  <si>
    <r>
      <rPr>
        <b/>
        <sz val="9"/>
        <color theme="1"/>
        <rFont val="VNI-Couri"/>
        <charset val="134"/>
      </rPr>
      <t xml:space="preserve">Số dư đầu kỳ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 xml:space="preserve">                                                                                          
(Opening balance)</t>
    </r>
  </si>
  <si>
    <t>01/10/2023 16:54:31</t>
  </si>
  <si>
    <t>01/10/2023 19:13:42</t>
  </si>
  <si>
    <t>02/10/2023 06:25:18</t>
  </si>
  <si>
    <t>02/10/2023 08:11:37</t>
  </si>
  <si>
    <t>02/10/2023 10:44:50</t>
  </si>
  <si>
    <t>02/10/2023 15:45:21</t>
  </si>
  <si>
    <t>02/10/2023 17:30:47</t>
  </si>
  <si>
    <t>02/10/2023 18:52:10</t>
  </si>
  <si>
    <t>03/10/2023 08:35:47</t>
  </si>
  <si>
    <t>03/10/2023 08:40:04</t>
  </si>
  <si>
    <t>03/10/2023 08:54:51</t>
  </si>
  <si>
    <t>03/10/2023 16:43:47</t>
  </si>
  <si>
    <t>04/10/2023 06:48:48</t>
  </si>
  <si>
    <t>Tfr A/c: 73010000400981
NGUYEN THI TRONG Chuyen tien mua quan ao</t>
  </si>
  <si>
    <t>04/10/2023 11:37:52</t>
  </si>
  <si>
    <t>04/10/2023 18:21:28</t>
  </si>
  <si>
    <t>05/10/2023 06:06:54</t>
  </si>
  <si>
    <t>05/10/2023 13:25:04</t>
  </si>
  <si>
    <t>05/10/2023 13:47:00</t>
  </si>
  <si>
    <t>05/10/2023 14:09:49</t>
  </si>
  <si>
    <t>05/10/2023 14:20:36</t>
  </si>
  <si>
    <t xml:space="preserve">Chứng từ này được in/chuyển đổi trực tiếp từ hệ thống In sao kê tài khoản khách hàng của BIDV.                                                                              </t>
  </si>
  <si>
    <t xml:space="preserve">  Trang /Page No 1 of 15</t>
  </si>
  <si>
    <t>06/10/2023 14:28:29</t>
  </si>
  <si>
    <t>06/10/2023 15:06:15</t>
  </si>
  <si>
    <t>07/10/2023 12:28:01</t>
  </si>
  <si>
    <t>07/10/2023 13:05:52</t>
  </si>
  <si>
    <t>07/10/2023 13:50:06</t>
  </si>
  <si>
    <t>07/10/2023 13:55:21</t>
  </si>
  <si>
    <t>Tfr A/c: 73015000006698
Chuyen tien</t>
  </si>
  <si>
    <t>07/10/2023 17:27:24</t>
  </si>
  <si>
    <t>08/10/2023 06:17:33</t>
  </si>
  <si>
    <t>08/10/2023 11:52:44</t>
  </si>
  <si>
    <t>08/10/2023 16:44:08</t>
  </si>
  <si>
    <t>08/10/2023 17:06:06</t>
  </si>
  <si>
    <t>09/10/2023 06:23:51</t>
  </si>
  <si>
    <t>09/10/2023 10:35:21</t>
  </si>
  <si>
    <t>09/10/2023 11:04:59</t>
  </si>
  <si>
    <t>09/10/2023 18:02:07</t>
  </si>
  <si>
    <t>10/10/2023 09:01:23</t>
  </si>
  <si>
    <t>10/10/2023 14:57:10</t>
  </si>
  <si>
    <t>10/10/2023 15:13:02</t>
  </si>
  <si>
    <t>10/10/2023 16:17:18</t>
  </si>
  <si>
    <t>10/10/2023 20:52:40</t>
  </si>
  <si>
    <t>13/10/2023 16:36:32</t>
  </si>
  <si>
    <t>13/10/2023 18:29:10</t>
  </si>
  <si>
    <t>13/10/2023 18:31:05</t>
  </si>
  <si>
    <t>13/10/2023 20:57:24</t>
  </si>
  <si>
    <t>14/10/2023 06:16:22</t>
  </si>
  <si>
    <t>14/10/2023 07:30:41</t>
  </si>
  <si>
    <t>14/10/2023 08:22:40</t>
  </si>
  <si>
    <t>14/10/2023 15:47:49</t>
  </si>
  <si>
    <t>14/10/2023 18:42:24</t>
  </si>
  <si>
    <t>16/10/2023 07:17:19</t>
  </si>
  <si>
    <t>Trang /Page No 2 of 15</t>
  </si>
  <si>
    <t>16/10/2023 11:45:18</t>
  </si>
  <si>
    <t>16/10/2023 13:04:59</t>
  </si>
  <si>
    <t>PHI BSMS T10.2023.MA KH16172000</t>
  </si>
  <si>
    <t>16/10/2023 15:47:27</t>
  </si>
  <si>
    <t>16/10/2023 19:37:20</t>
  </si>
  <si>
    <t>17/10/2023 06:05:16</t>
  </si>
  <si>
    <t>17/10/2023 09:05:39</t>
  </si>
  <si>
    <t>17/10/2023 09:17:44</t>
  </si>
  <si>
    <t>17/10/2023 12:06:55</t>
  </si>
  <si>
    <t>17/10/2023 17:05:43</t>
  </si>
  <si>
    <t>17/10/2023 17:27:36</t>
  </si>
  <si>
    <t>17/10/2023 20:04:45</t>
  </si>
  <si>
    <t>18/10/2023 09:57:38</t>
  </si>
  <si>
    <t>18/10/2023 16:48:39</t>
  </si>
  <si>
    <t>18/10/2023 20:57:27</t>
  </si>
  <si>
    <t>19/10/2023 13:35:38</t>
  </si>
  <si>
    <t>19/10/2023 15:21:54</t>
  </si>
  <si>
    <t>19/10/2023 15:56:53</t>
  </si>
  <si>
    <t>19/10/2023 16:13:01</t>
  </si>
  <si>
    <t>19/10/2023 20:39:31</t>
  </si>
  <si>
    <t>20/10/2023 13:06:59</t>
  </si>
  <si>
    <t>20/10/2023 13:34:49</t>
  </si>
  <si>
    <t>20/10/2023 14:08:02</t>
  </si>
  <si>
    <t>20/10/2023 15:03:36</t>
  </si>
  <si>
    <t>20/10/2023 18:27:37</t>
  </si>
  <si>
    <t>21/10/2023 12:21:03</t>
  </si>
  <si>
    <t>21/10/2023 15:37:54</t>
  </si>
  <si>
    <t>21/10/2023 18:16:33</t>
  </si>
  <si>
    <t>21/10/2023 19:37:11</t>
  </si>
  <si>
    <r>
      <rPr>
        <i/>
        <sz val="9"/>
        <color theme="1"/>
        <rFont val="VNI-Couri"/>
        <charset val="134"/>
      </rPr>
      <t xml:space="preserve"> </t>
    </r>
    <r>
      <rPr>
        <sz val="9"/>
        <color theme="1"/>
        <rFont val="VNI-Couri"/>
        <charset val="134"/>
      </rPr>
      <t>Trang /Page No 3 of 15</t>
    </r>
  </si>
  <si>
    <t>21/10/2023 19:56:02</t>
  </si>
  <si>
    <t>22/10/2023 08:46:08</t>
  </si>
  <si>
    <t>22/10/2023 11:50:35</t>
  </si>
  <si>
    <t>22/10/2023 12:17:18</t>
  </si>
  <si>
    <t>22/10/2023 12:55:31</t>
  </si>
  <si>
    <t>22/10/2023 14:46:19</t>
  </si>
  <si>
    <t>23/10/2023 06:43:21</t>
  </si>
  <si>
    <t>23/10/2023 08:23:37</t>
  </si>
  <si>
    <t>23/10/2023 08:47:20</t>
  </si>
  <si>
    <t>23/10/2023 14:40:07</t>
  </si>
  <si>
    <t>24/10/2023 07:26:42</t>
  </si>
  <si>
    <t>24/10/2023 08:25:13</t>
  </si>
  <si>
    <t>24/10/2023 12:20:01</t>
  </si>
  <si>
    <t>24/10/2023 14:32:59</t>
  </si>
  <si>
    <t>24/10/2023 15:45:26</t>
  </si>
  <si>
    <t>25/10/2023 06:10:34</t>
  </si>
  <si>
    <t>25/10/2023 08:40:21</t>
  </si>
  <si>
    <t>26/10/2023 13:48:54</t>
  </si>
  <si>
    <t>26/10/2023 14:42:18</t>
  </si>
  <si>
    <t>26/10/2023 17:29:23</t>
  </si>
  <si>
    <t>26/10/2023 17:58:11</t>
  </si>
  <si>
    <t>26/10/2023 19:02:37</t>
  </si>
  <si>
    <t>27/10/2023 10:54:47</t>
  </si>
  <si>
    <t>27/10/2023 18:07:41</t>
  </si>
  <si>
    <t>27/10/2023 18:41:00</t>
  </si>
  <si>
    <t>28/10/2023 06:00:40</t>
  </si>
  <si>
    <t>28/10/2023 07:41:27</t>
  </si>
  <si>
    <t>28/10/2023 09:41:02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</si>
  <si>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</t>
    </r>
    <r>
      <rPr>
        <sz val="9"/>
        <color theme="1"/>
        <rFont val="VNI-Couri"/>
        <charset val="134"/>
      </rPr>
      <t xml:space="preserve">                    </t>
    </r>
  </si>
  <si>
    <t>Trang /Page No 4 of 15</t>
  </si>
  <si>
    <t>28/10/2023 13:07:30</t>
  </si>
  <si>
    <t>28/10/2023 13:32:54</t>
  </si>
  <si>
    <t>28/10/2023 15:28:01</t>
  </si>
  <si>
    <t>29/10/2023 09:22:36</t>
  </si>
  <si>
    <t>29/10/2023 13:45:41</t>
  </si>
  <si>
    <t>30/10/2023 09:36:07</t>
  </si>
  <si>
    <t>30/10/2023 20:46:23</t>
  </si>
  <si>
    <t>31/10/2023 10:17:06</t>
  </si>
  <si>
    <t>Thanh toan lai thang 10/2023</t>
  </si>
  <si>
    <t>31/10/2023 11:26:50</t>
  </si>
  <si>
    <t>31/10/2023 15:26:08</t>
  </si>
  <si>
    <t>31/10/2023 17:15:41</t>
  </si>
  <si>
    <t>01/11/2023 07:29:18</t>
  </si>
  <si>
    <t>01/11/2023 09:50:22</t>
  </si>
  <si>
    <t>01/11/2023 15:54:01</t>
  </si>
  <si>
    <t>01/11/2023 19:15:36</t>
  </si>
  <si>
    <t>02/11/2023 07:47:36</t>
  </si>
  <si>
    <t>02/11/2023 08:13:19</t>
  </si>
  <si>
    <t>02/11/2023 08:42:36</t>
  </si>
  <si>
    <t>02/11/2023 16:24:18</t>
  </si>
  <si>
    <t>02/11/2023 16:48:53</t>
  </si>
  <si>
    <t>02/11/2023 17:07:00</t>
  </si>
  <si>
    <t>03/11/2023 07:15:07</t>
  </si>
  <si>
    <t>03/11/2023 09:39:40</t>
  </si>
  <si>
    <t>03/11/2023 12:16:41</t>
  </si>
  <si>
    <t>03/11/2023 15:58:37</t>
  </si>
  <si>
    <t>03/11/2023 16:46:48</t>
  </si>
  <si>
    <t>04/11/2023 16:03:50</t>
  </si>
  <si>
    <t>05/11/2023 12:20:13</t>
  </si>
  <si>
    <t>05/11/2023 16:32:28</t>
  </si>
  <si>
    <t xml:space="preserve">Chứng từ này được in/chuyển đổi trực tiếp từ hệ thống In sao kê tài khoản khách hàng của BIDV.                                                                               </t>
  </si>
  <si>
    <t xml:space="preserve"> Trang /Page No 5 of 15</t>
  </si>
  <si>
    <t>05/11/2023 18:40:16</t>
  </si>
  <si>
    <t>05/11/2023 19:50:18</t>
  </si>
  <si>
    <t>06/11/2023 07:39:39</t>
  </si>
  <si>
    <t>06/11/2023 08:01:35</t>
  </si>
  <si>
    <t>06/11/2023 15:48:55</t>
  </si>
  <si>
    <t>06/11/2023 20:43:19</t>
  </si>
  <si>
    <t>07/11/2023 06:08:51</t>
  </si>
  <si>
    <t>07/11/2023 12:24:56</t>
  </si>
  <si>
    <t>07/11/2023 16:06:56</t>
  </si>
  <si>
    <t>07/11/2023 17:11:17</t>
  </si>
  <si>
    <t>07/11/2023 17:54:24</t>
  </si>
  <si>
    <t>08/11/2023 06:25:03</t>
  </si>
  <si>
    <t>08/11/2023 06:55:39</t>
  </si>
  <si>
    <t>08/11/2023 17:31:56</t>
  </si>
  <si>
    <t>08/11/2023 19:50:33</t>
  </si>
  <si>
    <t>09/11/2023 06:42:35</t>
  </si>
  <si>
    <t>09/11/2023 12:34:42</t>
  </si>
  <si>
    <t>09/11/2023 15:50:07</t>
  </si>
  <si>
    <t>10/11/2023 06:55:40</t>
  </si>
  <si>
    <t>10/11/2023 10:12:34</t>
  </si>
  <si>
    <t>10/11/2023 14:46:31</t>
  </si>
  <si>
    <t>11/11/2023 08:44:58</t>
  </si>
  <si>
    <t>11/11/2023 08:57:36</t>
  </si>
  <si>
    <t>11/11/2023 19:50:07</t>
  </si>
  <si>
    <t>12/11/2023 09:03:12</t>
  </si>
  <si>
    <t>12/11/2023 18:55:21</t>
  </si>
  <si>
    <t>13/11/2023 06:12:04</t>
  </si>
  <si>
    <t>13/11/2023 11:20:20</t>
  </si>
  <si>
    <t>13/11/2023 13:10:58</t>
  </si>
  <si>
    <t>14/11/2023 16:58:59</t>
  </si>
  <si>
    <t>15/11/2023 18:32:01</t>
  </si>
  <si>
    <t>15/11/2023 19:41:30</t>
  </si>
  <si>
    <t>PHI BSMS T11.2023.MA KH16172000</t>
  </si>
  <si>
    <t xml:space="preserve">Chứng từ này được in/chuyển đổi trực tiếp từ hệ thống In sao kê tài khoản khách hàng của BIDV.                                                                            </t>
  </si>
  <si>
    <t xml:space="preserve"> Trang /Page No 6 of 15</t>
  </si>
  <si>
    <t>15/11/2023 19:45:18</t>
  </si>
  <si>
    <t>16/11/2023 13:09:13</t>
  </si>
  <si>
    <t>16/11/2023 14:58:33</t>
  </si>
  <si>
    <t>16/11/2023 16:31:30</t>
  </si>
  <si>
    <t>17/11/2023 07:56:56</t>
  </si>
  <si>
    <t>17/11/2023 11:33:10</t>
  </si>
  <si>
    <t>17/11/2023 12:05:24</t>
  </si>
  <si>
    <t>18/11/2023 19:42:18</t>
  </si>
  <si>
    <t>19/11/2023 08:29:52</t>
  </si>
  <si>
    <t>19/11/2023 12:13:55</t>
  </si>
  <si>
    <t>19/11/2023 15:22:56</t>
  </si>
  <si>
    <t>19/11/2023 17:14:28</t>
  </si>
  <si>
    <t>20/11/2023 06:52:59</t>
  </si>
  <si>
    <t>20/11/2023 08:30:31</t>
  </si>
  <si>
    <t>20/11/2023 20:49:48</t>
  </si>
  <si>
    <t>21/11/2023 12:18:33</t>
  </si>
  <si>
    <t>21/11/2023 15:10:38</t>
  </si>
  <si>
    <t>21/11/2023 16:59:41</t>
  </si>
  <si>
    <t>21/11/2023 18:09:22</t>
  </si>
  <si>
    <t>21/11/2023 19:39:10</t>
  </si>
  <si>
    <t>22/11/2023 15:46:40</t>
  </si>
  <si>
    <t>23/11/2023 09:10:43</t>
  </si>
  <si>
    <t>23/11/2023 09:58:56</t>
  </si>
  <si>
    <t>23/11/2023 12:12:08</t>
  </si>
  <si>
    <t>23/11/2023 15:51:02</t>
  </si>
  <si>
    <t>23/11/2023 18:31:22</t>
  </si>
  <si>
    <t>24/11/2023 08:44:08</t>
  </si>
  <si>
    <t>24/11/2023 08:53:27</t>
  </si>
  <si>
    <t>24/11/2023 08:57:55</t>
  </si>
  <si>
    <t>24/11/2023 09:03:18</t>
  </si>
  <si>
    <t>24/11/2023 16:22:12</t>
  </si>
  <si>
    <t>24/11/2023 19:21:52</t>
  </si>
  <si>
    <t xml:space="preserve">Chứng từ này được in/chuyển đổi trực tiếp từ hệ thống In sao kê tài khoản khách hàng của BIDV.                                                                                </t>
  </si>
  <si>
    <t>Trang /Page No 7 of 15</t>
  </si>
  <si>
    <t>25/11/2023 11:03:01</t>
  </si>
  <si>
    <t>25/11/2023 12:00:31</t>
  </si>
  <si>
    <t>25/11/2023 19:28:23</t>
  </si>
  <si>
    <t>26/11/2023 09:37:06</t>
  </si>
  <si>
    <t>26/11/2023 11:23:03</t>
  </si>
  <si>
    <t>26/11/2023 11:33:44</t>
  </si>
  <si>
    <t>26/11/2023 13:25:00</t>
  </si>
  <si>
    <t>26/11/2023 15:01:36</t>
  </si>
  <si>
    <t>26/11/2023 19:25:51</t>
  </si>
  <si>
    <t>27/11/2023 10:53:08</t>
  </si>
  <si>
    <t>27/11/2023 11:04:12</t>
  </si>
  <si>
    <t>27/11/2023 12:29:43</t>
  </si>
  <si>
    <t>27/11/2023 13:37:10</t>
  </si>
  <si>
    <t>28/11/2023 12:22:43</t>
  </si>
  <si>
    <t>28/11/2023 12:46:18</t>
  </si>
  <si>
    <t>28/11/2023 14:22:49</t>
  </si>
  <si>
    <t>28/11/2023 16:13:49</t>
  </si>
  <si>
    <t>28/11/2023 16:20:15</t>
  </si>
  <si>
    <t>28/11/2023 17:57:43</t>
  </si>
  <si>
    <t>28/11/2023 18:03:41</t>
  </si>
  <si>
    <t>28/11/2023 18:15:00</t>
  </si>
  <si>
    <t>29/11/2023 06:23:11</t>
  </si>
  <si>
    <t>29/11/2023 10:19:33</t>
  </si>
  <si>
    <t>29/11/2023 11:04:53</t>
  </si>
  <si>
    <t>29/11/2023 17:53:26</t>
  </si>
  <si>
    <t>30/11/2023 08:18:33</t>
  </si>
  <si>
    <t>30/11/2023 09:28:54</t>
  </si>
  <si>
    <t>30/11/2023 11:10:03</t>
  </si>
  <si>
    <t>30/11/2023 12:16:53</t>
  </si>
  <si>
    <t>Thanh toan lai thang 11/2023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</si>
  <si>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                   </t>
    </r>
    <r>
      <rPr>
        <sz val="9"/>
        <color theme="1"/>
        <rFont val="VNI-Couri"/>
        <charset val="134"/>
      </rPr>
      <t xml:space="preserve"> </t>
    </r>
  </si>
  <si>
    <t>Trang /Page No 8 of 15</t>
  </si>
  <si>
    <t>30/11/2023 13:04:12</t>
  </si>
  <si>
    <t>30/11/2023 16:59:10</t>
  </si>
  <si>
    <t>01/12/2023 07:31:08</t>
  </si>
  <si>
    <t>02/12/2023 06:37:13</t>
  </si>
  <si>
    <t>02/12/2023 16:24:11</t>
  </si>
  <si>
    <t>02/12/2023 16:55:11</t>
  </si>
  <si>
    <t>02/12/2023 17:58:21</t>
  </si>
  <si>
    <t>02/12/2023 18:48:45</t>
  </si>
  <si>
    <t>02/12/2023 19:22:56</t>
  </si>
  <si>
    <t>03/12/2023 20:13:39</t>
  </si>
  <si>
    <t>04/12/2023 13:24:59</t>
  </si>
  <si>
    <t>04/12/2023 13:35:09</t>
  </si>
  <si>
    <t>04/12/2023 15:14:07</t>
  </si>
  <si>
    <t>04/12/2023 19:08:38</t>
  </si>
  <si>
    <t>05/12/2023 08:19:32</t>
  </si>
  <si>
    <t>06/12/2023 06:38:46</t>
  </si>
  <si>
    <t>06/12/2023 06:54:03</t>
  </si>
  <si>
    <t>08/12/2023 17:35:54</t>
  </si>
  <si>
    <t>08/12/2023 18:13:18</t>
  </si>
  <si>
    <t>08/12/2023 19:58:39</t>
  </si>
  <si>
    <t>09/12/2023 07:21:21</t>
  </si>
  <si>
    <t>09/12/2023 11:00:30</t>
  </si>
  <si>
    <t>11/12/2023 12:20:35</t>
  </si>
  <si>
    <t>11/12/2023 13:47:59</t>
  </si>
  <si>
    <t>12/12/2023 08:16:58</t>
  </si>
  <si>
    <t>12/12/2023 10:20:50</t>
  </si>
  <si>
    <t>12/12/2023 13:50:47</t>
  </si>
  <si>
    <t>12/12/2023 14:47:43</t>
  </si>
  <si>
    <t>13/12/2023 08:40:42</t>
  </si>
  <si>
    <t>Trang /Page No 9 of 15</t>
  </si>
  <si>
    <t>13/12/2023 10:54:58</t>
  </si>
  <si>
    <t>13/12/2023 15:29:34</t>
  </si>
  <si>
    <t>14/12/2023 08:05:55</t>
  </si>
  <si>
    <t>14/12/2023 10:09:39</t>
  </si>
  <si>
    <t>14/12/2023 11:06:30</t>
  </si>
  <si>
    <t>14/12/2023 13:23:52</t>
  </si>
  <si>
    <t>14/12/2023 15:51:34</t>
  </si>
  <si>
    <t>15/12/2023 08:05:27</t>
  </si>
  <si>
    <t>15/12/2023 08:33:32</t>
  </si>
  <si>
    <t>15/12/2023 09:40:23</t>
  </si>
  <si>
    <t>15/12/2023 09:50:05</t>
  </si>
  <si>
    <t>15/12/2023 13:17:51</t>
  </si>
  <si>
    <t>15/12/2023 13:26:55</t>
  </si>
  <si>
    <t>PHI BSMS T12.2023.MA KH16172000</t>
  </si>
  <si>
    <t>15/12/2023 14:17:46</t>
  </si>
  <si>
    <t>15/12/2023 17:11:31</t>
  </si>
  <si>
    <t>16/12/2023 13:07:12</t>
  </si>
  <si>
    <t>16/12/2023 14:51:39</t>
  </si>
  <si>
    <t>17/12/2023 12:14:14</t>
  </si>
  <si>
    <t>17/12/2023 14:50:18</t>
  </si>
  <si>
    <t>17/12/2023 15:06:17</t>
  </si>
  <si>
    <t>17/12/2023 20:22:14</t>
  </si>
  <si>
    <t>18/12/2023 09:39:19</t>
  </si>
  <si>
    <t>18/12/2023 09:52:44</t>
  </si>
  <si>
    <t>18/12/2023 14:24:49</t>
  </si>
  <si>
    <t>18/12/2023 17:15:13</t>
  </si>
  <si>
    <t>18/12/2023 17:46:47</t>
  </si>
  <si>
    <t>19/12/2023 08:27:04</t>
  </si>
  <si>
    <t>19/12/2023 18:31:34</t>
  </si>
  <si>
    <t>19/12/2023 18:35:35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</si>
  <si>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</t>
    </r>
    <r>
      <rPr>
        <sz val="9"/>
        <color theme="1"/>
        <rFont val="VNI-Couri"/>
        <charset val="134"/>
      </rPr>
      <t xml:space="preserve">                       </t>
    </r>
  </si>
  <si>
    <t xml:space="preserve"> Trang /Page No 10 of 15</t>
  </si>
  <si>
    <t>20/12/2023 11:07:14</t>
  </si>
  <si>
    <t>20/12/2023 11:34:51</t>
  </si>
  <si>
    <t>20/12/2023 17:53:03</t>
  </si>
  <si>
    <t>21/12/2023 08:19:42</t>
  </si>
  <si>
    <t>21/12/2023 08:48:38</t>
  </si>
  <si>
    <t>21/12/2023 10:03:18</t>
  </si>
  <si>
    <t>21/12/2023 11:31:36</t>
  </si>
  <si>
    <t>21/12/2023 11:47:10</t>
  </si>
  <si>
    <t>21/12/2023 16:08:41</t>
  </si>
  <si>
    <t>21/12/2023 19:09:47</t>
  </si>
  <si>
    <t>21/12/2023 19:42:29</t>
  </si>
  <si>
    <t>21/12/2023 20:59:32</t>
  </si>
  <si>
    <t>22/12/2023 14:32:38</t>
  </si>
  <si>
    <t>22/12/2023 16:09:30</t>
  </si>
  <si>
    <t>22/12/2023 16:44:07</t>
  </si>
  <si>
    <t>23/12/2023 09:01:52</t>
  </si>
  <si>
    <t>23/12/2023 10:14:40</t>
  </si>
  <si>
    <t>23/12/2023 13:20:47</t>
  </si>
  <si>
    <t>23/12/2023 14:42:08</t>
  </si>
  <si>
    <t>23/12/2023 19:40:23</t>
  </si>
  <si>
    <t>24/12/2023 11:14:16</t>
  </si>
  <si>
    <t>24/12/2023 16:16:11</t>
  </si>
  <si>
    <t>24/12/2023 17:57:31</t>
  </si>
  <si>
    <t>25/12/2023 11:46:16</t>
  </si>
  <si>
    <t>25/12/2023 12:57:17</t>
  </si>
  <si>
    <t>25/12/2023 13:56:53</t>
  </si>
  <si>
    <t>25/12/2023 20:10:49</t>
  </si>
  <si>
    <t>25/12/2023 20:55:07</t>
  </si>
  <si>
    <t>26/12/2023 15:15:50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</si>
  <si>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</t>
    </r>
    <r>
      <rPr>
        <sz val="9"/>
        <color theme="1"/>
        <rFont val="VNI-Couri"/>
        <charset val="134"/>
      </rPr>
      <t xml:space="preserve">                      </t>
    </r>
  </si>
  <si>
    <t>Trang /Page No 11 of 15</t>
  </si>
  <si>
    <t>26/12/2023 15:31:51</t>
  </si>
  <si>
    <t>26/12/2023 18:31:03</t>
  </si>
  <si>
    <t>27/12/2023 10:22:45</t>
  </si>
  <si>
    <t>27/12/2023 17:02:44</t>
  </si>
  <si>
    <t>27/12/2023 19:32:39</t>
  </si>
  <si>
    <t>28/12/2023 07:42:30</t>
  </si>
  <si>
    <t>28/12/2023 09:27:07</t>
  </si>
  <si>
    <t>28/12/2023 09:33:01</t>
  </si>
  <si>
    <t>28/12/2023 13:10:00</t>
  </si>
  <si>
    <t>28/12/2023 17:51:51</t>
  </si>
  <si>
    <t>29/12/2023 13:07:31</t>
  </si>
  <si>
    <t>29/12/2023 19:36:01</t>
  </si>
  <si>
    <t>30/12/2023 13:46:58</t>
  </si>
  <si>
    <t>30/12/2023 16:15:57</t>
  </si>
  <si>
    <t>31/12/2023 08:29:32</t>
  </si>
  <si>
    <t>Thanh toan lai thang 12/2023</t>
  </si>
  <si>
    <t>31/12/2023 09:47:27</t>
  </si>
  <si>
    <t>31/12/2023 14:12:01</t>
  </si>
  <si>
    <t>31/12/2023 16:16:31</t>
  </si>
  <si>
    <t>31/12/2023 17:52:59</t>
  </si>
  <si>
    <t>01/01/2024 07:15:41</t>
  </si>
  <si>
    <t>01/01/2024 07:17:25</t>
  </si>
  <si>
    <t>01/01/2024 08:25:52</t>
  </si>
  <si>
    <t>01/01/2024 12:24:45</t>
  </si>
  <si>
    <t>01/01/2024 17:04:04</t>
  </si>
  <si>
    <t>01/01/2024 18:22:57</t>
  </si>
  <si>
    <t>02/01/2024 11:44:00</t>
  </si>
  <si>
    <t>02/01/2024 14:01:54</t>
  </si>
  <si>
    <t xml:space="preserve">Chứng từ này được in/chuyển đổi trực tiếp từ hệ thống In sao kê tài khoản khách hàng của BIDV.                                                                                  </t>
  </si>
  <si>
    <t>Trang /Page No 12 of 15</t>
  </si>
  <si>
    <t>02/01/2024 18:13:23</t>
  </si>
  <si>
    <t>02/01/2024 18:44:12</t>
  </si>
  <si>
    <t>02/01/2024 18:47:44</t>
  </si>
  <si>
    <t>02/01/2024 19:18:17</t>
  </si>
  <si>
    <t>03/01/2024 10:16:15</t>
  </si>
  <si>
    <t>03/01/2024 10:34:30</t>
  </si>
  <si>
    <t>03/01/2024 12:04:50</t>
  </si>
  <si>
    <t>03/01/2024 16:32:50</t>
  </si>
  <si>
    <t>03/01/2024 17:23:57</t>
  </si>
  <si>
    <t>03/01/2024 17:56:57</t>
  </si>
  <si>
    <t>04/01/2024 10:11:13</t>
  </si>
  <si>
    <t>05/01/2024 08:56:45</t>
  </si>
  <si>
    <t>05/01/2024 11:52:53</t>
  </si>
  <si>
    <t>05/01/2024 13:40:28</t>
  </si>
  <si>
    <t>05/01/2024 15:44:21</t>
  </si>
  <si>
    <t>05/01/2024 18:32:19</t>
  </si>
  <si>
    <t>GD REF 055YehW-7mwTsebvJ EC 055YehW-7mwTsebvJ TTHD23112351992334 REM Tfr Ac</t>
  </si>
  <si>
    <t>06/01/2024 06:27:47</t>
  </si>
  <si>
    <t>06/01/2024 11:39:11</t>
  </si>
  <si>
    <t>06/01/2024 13:42:07</t>
  </si>
  <si>
    <t>06/01/2024 15:12:40</t>
  </si>
  <si>
    <t>06/01/2024 19:22:34</t>
  </si>
  <si>
    <t>07/01/2024 09:18:47</t>
  </si>
  <si>
    <t>PHI BSMS T1.2024.MA KH16172000</t>
  </si>
  <si>
    <t>08/01/2024 08:14:57</t>
  </si>
  <si>
    <t>08/01/2024 11:44:00</t>
  </si>
  <si>
    <t>08/01/2024 14:23:58</t>
  </si>
  <si>
    <t>09/01/2024 06:19:34</t>
  </si>
  <si>
    <t>Trang /Page No 13 of 15</t>
  </si>
  <si>
    <t>09/01/2024 09:39:51</t>
  </si>
  <si>
    <t>09/01/2024 16:51:16</t>
  </si>
  <si>
    <t>10/01/2024 09:23:37</t>
  </si>
  <si>
    <t>10/01/2024 17:38:51</t>
  </si>
  <si>
    <t>10/01/2024 17:50:04</t>
  </si>
  <si>
    <t>10/01/2024 20:11:35</t>
  </si>
  <si>
    <t>11/01/2024 06:30:09</t>
  </si>
  <si>
    <t>11/01/2024 11:18:07</t>
  </si>
  <si>
    <t>11/01/2024 13:29:24</t>
  </si>
  <si>
    <t>11/01/2024 16:10:10</t>
  </si>
  <si>
    <t>11/01/2024 19:45:47</t>
  </si>
  <si>
    <t>12/01/2024 06:11:23</t>
  </si>
  <si>
    <t>12/01/2024 06:46:24</t>
  </si>
  <si>
    <t>12/01/2024 11:42:54</t>
  </si>
  <si>
    <t>12/01/2024 12:27:40</t>
  </si>
  <si>
    <t>12/01/2024 16:11:23</t>
  </si>
  <si>
    <t>12/01/2024 19:23:27</t>
  </si>
  <si>
    <t>13/01/2024 06:21:28</t>
  </si>
  <si>
    <t>13/01/2024 13:05:03</t>
  </si>
  <si>
    <t>13/01/2024 17:47:34</t>
  </si>
  <si>
    <t>13/01/2024 19:47:28</t>
  </si>
  <si>
    <t>14/01/2024 06:14:51</t>
  </si>
  <si>
    <t>14/01/2024 07:32:47</t>
  </si>
  <si>
    <t>14/01/2024 18:01:32</t>
  </si>
  <si>
    <t>14/01/2024 19:37:46</t>
  </si>
  <si>
    <t xml:space="preserve">  Trang /Page No 14 of 15</t>
  </si>
  <si>
    <t>14/01/2024 20:45:30</t>
  </si>
  <si>
    <t>15/01/2024 16:14:04</t>
  </si>
  <si>
    <t>15/01/2024 20:56:22</t>
  </si>
  <si>
    <t>16/01/2024 07:02:37</t>
  </si>
  <si>
    <t>16/01/2024 13:08:08</t>
  </si>
  <si>
    <t>16/01/2024 17:01:49</t>
  </si>
  <si>
    <t>17/01/2024 07:27:01</t>
  </si>
  <si>
    <t>17/01/2024 09:59:10</t>
  </si>
  <si>
    <t>17/01/2024 13:17:02</t>
  </si>
  <si>
    <t>17/01/2024 14:30:29</t>
  </si>
  <si>
    <t>17/01/2024 19:37:05</t>
  </si>
  <si>
    <t>18/01/2024 06:34:32</t>
  </si>
  <si>
    <r>
      <rPr>
        <b/>
        <sz val="9"/>
        <color theme="1"/>
        <rFont val="VNI-Couri"/>
        <charset val="134"/>
      </rPr>
      <t xml:space="preserve">Cộng phát sinh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(Total Amount)</t>
    </r>
  </si>
  <si>
    <r>
      <rPr>
        <b/>
        <sz val="9"/>
        <color theme="1"/>
        <rFont val="VNI-Couri"/>
        <charset val="134"/>
      </rPr>
      <t xml:space="preserve">Số dư cuối kỳ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(Closing balance)</t>
    </r>
  </si>
  <si>
    <t>Trong đó</t>
  </si>
  <si>
    <r>
      <rPr>
        <b/>
        <sz val="9"/>
        <rFont val="VNI-Couri"/>
        <charset val="134"/>
      </rPr>
      <t>Số dư khả dụng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(Available Balance)</t>
    </r>
  </si>
  <si>
    <r>
      <rPr>
        <b/>
        <sz val="9"/>
        <color theme="1"/>
        <rFont val="VNI-Couri"/>
        <charset val="134"/>
      </rPr>
      <t xml:space="preserve">Hạn mức thấu chi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(Overdraft limit)</t>
    </r>
  </si>
  <si>
    <r>
      <rPr>
        <b/>
        <sz val="9"/>
        <rFont val="VNI-Couri"/>
        <charset val="134"/>
      </rPr>
      <t xml:space="preserve">Số dư phong tỏa 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(Hold amount)</t>
    </r>
  </si>
  <si>
    <r>
      <rPr>
        <b/>
        <sz val="9"/>
        <color theme="1"/>
        <rFont val="VNI-Couri"/>
        <charset val="134"/>
      </rPr>
      <t xml:space="preserve">Số dư sổ cái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(Ledger Balance)</t>
    </r>
  </si>
  <si>
    <t>Người tạo:</t>
  </si>
  <si>
    <t>Ký bởi: Ngân hàng Thương mại Cổ phần</t>
  </si>
  <si>
    <t>Đầu tư và phát triển Việt Nam - Chi nhánh</t>
  </si>
  <si>
    <t>Phủ Diễn</t>
  </si>
  <si>
    <t>Thời gian ký: 19/01/2024   14:28:34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</si>
  <si>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</t>
    </r>
    <r>
      <rPr>
        <sz val="9"/>
        <color theme="1"/>
        <rFont val="VNI-Couri"/>
        <charset val="134"/>
      </rPr>
      <t xml:space="preserve">                                                                        </t>
    </r>
  </si>
  <si>
    <t>Trang /Page No 15 of 15</t>
  </si>
  <si>
    <t>BUI HUYEN TRANG</t>
  </si>
  <si>
    <t>IBVCB :</t>
  </si>
  <si>
    <t>MB.</t>
  </si>
  <si>
    <t>TRAN VAN TU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</si>
  <si>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</si>
  <si>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</si>
  <si>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</si>
  <si>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</si>
  <si>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</si>
  <si>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</si>
  <si>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</si>
  <si>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</si>
  <si>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</si>
  <si>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</si>
  <si>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</si>
  <si>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</si>
  <si>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</si>
  <si>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</si>
  <si>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</si>
  <si>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</si>
  <si>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</si>
  <si>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</si>
  <si>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</si>
  <si>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</si>
  <si>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</si>
  <si>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</si>
  <si>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</si>
  <si>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</si>
  <si>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</si>
  <si>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</si>
  <si>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</si>
  <si>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</si>
  <si>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</si>
  <si>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</si>
  <si>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</si>
  <si>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</si>
  <si>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</si>
  <si>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</si>
  <si>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</si>
  <si>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</si>
  <si>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</si>
  <si>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</si>
  <si>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</si>
  <si>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</si>
  <si>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</si>
  <si>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</si>
  <si>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</si>
  <si>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</si>
  <si>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</si>
  <si>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</si>
  <si>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</si>
  <si>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</si>
  <si>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</si>
  <si>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</si>
  <si>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</si>
  <si>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</si>
  <si>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</si>
  <si>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</si>
  <si>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</si>
  <si>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</si>
  <si>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</si>
  <si>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</si>
  <si>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</si>
  <si>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</si>
  <si>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</si>
  <si>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</si>
  <si>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</si>
  <si>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</si>
  <si>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</si>
  <si>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</si>
  <si>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</si>
  <si>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</si>
  <si>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</si>
  <si>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</si>
  <si>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</si>
  <si>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</si>
  <si>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</si>
  <si>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</si>
  <si>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</si>
  <si>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</si>
  <si>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</si>
  <si>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</si>
  <si>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</si>
  <si>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</si>
  <si>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</si>
  <si>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</si>
  <si>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</si>
  <si>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</si>
  <si>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</si>
  <si>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</si>
  <si>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</si>
  <si>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</si>
  <si>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</si>
  <si>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</si>
  <si>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</si>
  <si>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</si>
  <si>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</si>
  <si>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</si>
  <si>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</si>
  <si>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</si>
  <si>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</si>
  <si>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</si>
  <si>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</si>
  <si>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</si>
  <si>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</si>
  <si>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</si>
  <si>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</si>
  <si>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</si>
  <si>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</si>
  <si>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</si>
  <si>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</si>
  <si>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</si>
  <si>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</si>
  <si>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</si>
  <si>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</si>
  <si>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</si>
  <si>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</si>
  <si>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</si>
  <si>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</si>
  <si>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</si>
  <si>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</si>
  <si>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</si>
  <si>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</si>
  <si>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</si>
  <si>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</si>
  <si>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</si>
  <si>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</si>
  <si>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</si>
  <si>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</si>
  <si>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</si>
  <si>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</si>
  <si>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</si>
  <si>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</si>
  <si>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</si>
  <si>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</si>
  <si>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</si>
  <si>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</si>
  <si>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</si>
  <si>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</si>
  <si>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</si>
  <si>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</si>
  <si>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</si>
  <si>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</si>
  <si>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</si>
  <si>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</si>
  <si>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</si>
  <si>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</si>
  <si>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</si>
  <si>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</si>
  <si>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</si>
  <si>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</si>
  <si>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</si>
  <si>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</si>
  <si>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</si>
  <si>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</si>
  <si>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</si>
  <si>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</si>
  <si>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</si>
  <si>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</si>
  <si>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</si>
  <si>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</si>
  <si>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</si>
  <si>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</si>
  <si>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</si>
  <si>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</si>
  <si>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</si>
  <si>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</si>
  <si>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</si>
  <si>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</si>
  <si>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</si>
  <si>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</si>
  <si>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</si>
  <si>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</si>
  <si>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</si>
  <si>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</si>
  <si>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</si>
  <si>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</si>
  <si>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</si>
  <si>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</si>
  <si>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</si>
  <si>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0"/>
      </rPr>
      <t>NGUYEN DUC THANG</t>
    </r>
  </si>
  <si>
    <r>
      <rPr>
        <sz val="12"/>
        <rFont val="Times New Roman"/>
        <charset val="0"/>
      </rPr>
      <t>LE MINH DUONG</t>
    </r>
  </si>
  <si>
    <r>
      <rPr>
        <sz val="12"/>
        <rFont val="Times New Roman"/>
        <charset val="0"/>
      </rPr>
      <t>HA TRONG THANG</t>
    </r>
  </si>
  <si>
    <r>
      <rPr>
        <sz val="12"/>
        <rFont val="Times New Roman"/>
        <charset val="0"/>
      </rPr>
      <t>DANG NGOC TRUNG</t>
    </r>
  </si>
  <si>
    <r>
      <rPr>
        <sz val="12"/>
        <rFont val="Times New Roman"/>
        <charset val="0"/>
      </rPr>
      <t>DANG VIET ANH</t>
    </r>
  </si>
  <si>
    <r>
      <rPr>
        <sz val="12"/>
        <rFont val="Times New Roman"/>
        <charset val="0"/>
      </rPr>
      <t>TRAN VAN TUONG</t>
    </r>
  </si>
  <si>
    <r>
      <rPr>
        <sz val="12"/>
        <rFont val="Times New Roman"/>
        <charset val="0"/>
      </rPr>
      <t>NGUYEN VAN QUYEN</t>
    </r>
  </si>
  <si>
    <r>
      <rPr>
        <sz val="12"/>
        <rFont val="Times New Roman"/>
        <charset val="0"/>
      </rPr>
      <t>TA NGOC CUONG</t>
    </r>
  </si>
  <si>
    <r>
      <rPr>
        <sz val="12"/>
        <rFont val="Times New Roman"/>
        <charset val="0"/>
      </rPr>
      <t>SU NGOC MANH</t>
    </r>
  </si>
  <si>
    <r>
      <rPr>
        <sz val="12"/>
        <rFont val="Times New Roman"/>
        <charset val="0"/>
      </rPr>
      <t>DINH THI NHU QUYNH</t>
    </r>
  </si>
  <si>
    <r>
      <rPr>
        <sz val="12"/>
        <rFont val="Times New Roman"/>
        <charset val="0"/>
      </rPr>
      <t>TRAN ANH MINH</t>
    </r>
  </si>
  <si>
    <r>
      <rPr>
        <sz val="12"/>
        <rFont val="Times New Roman"/>
        <charset val="0"/>
      </rPr>
      <t>PHAN THI YEN</t>
    </r>
  </si>
  <si>
    <r>
      <rPr>
        <sz val="12"/>
        <rFont val="Times New Roman"/>
        <charset val="0"/>
      </rPr>
      <t>NGUYEN DINH TRUONG</t>
    </r>
  </si>
  <si>
    <r>
      <rPr>
        <sz val="12"/>
        <rFont val="Times New Roman"/>
        <charset val="0"/>
      </rPr>
      <t>NGUYEN KHAC TAI</t>
    </r>
  </si>
  <si>
    <t>DANG NGOC HAI</t>
  </si>
  <si>
    <r>
      <rPr>
        <sz val="12"/>
        <rFont val="Times New Roman"/>
        <charset val="0"/>
      </rPr>
      <t>LUU THANH KIEN</t>
    </r>
  </si>
  <si>
    <r>
      <rPr>
        <sz val="12"/>
        <rFont val="Times New Roman"/>
        <charset val="0"/>
      </rPr>
      <t>NGUYEN VAN DUC</t>
    </r>
  </si>
  <si>
    <r>
      <rPr>
        <sz val="12"/>
        <rFont val="Times New Roman"/>
        <charset val="0"/>
      </rPr>
      <t>TRAN TIEN DAT</t>
    </r>
  </si>
  <si>
    <r>
      <rPr>
        <sz val="12"/>
        <rFont val="Times New Roman"/>
        <charset val="0"/>
      </rPr>
      <t>NGUYEN TAN</t>
    </r>
  </si>
  <si>
    <r>
      <rPr>
        <sz val="12"/>
        <rFont val="Times New Roman"/>
        <charset val="0"/>
      </rPr>
      <t>NGUYEN DINH TU ANH</t>
    </r>
  </si>
  <si>
    <r>
      <rPr>
        <sz val="12"/>
        <rFont val="Times New Roman"/>
        <charset val="0"/>
      </rPr>
      <t>DINH CONG HAU</t>
    </r>
  </si>
  <si>
    <r>
      <rPr>
        <sz val="12"/>
        <rFont val="Times New Roman"/>
        <charset val="0"/>
      </rPr>
      <t>DO QUANG MINH</t>
    </r>
  </si>
  <si>
    <r>
      <rPr>
        <sz val="12"/>
        <rFont val="Times New Roman"/>
        <charset val="0"/>
      </rPr>
      <t>TRAN TRI VY</t>
    </r>
  </si>
  <si>
    <r>
      <rPr>
        <sz val="12"/>
        <rFont val="Times New Roman"/>
        <charset val="0"/>
      </rPr>
      <t>NGUYEN QUANG VINH</t>
    </r>
  </si>
  <si>
    <r>
      <rPr>
        <sz val="12"/>
        <rFont val="Times New Roman"/>
        <charset val="0"/>
      </rPr>
      <t>VO VINH QUANG</t>
    </r>
  </si>
  <si>
    <r>
      <rPr>
        <sz val="12"/>
        <rFont val="Times New Roman"/>
        <charset val="0"/>
      </rPr>
      <t>NGUYEN TIEN THINH</t>
    </r>
  </si>
  <si>
    <r>
      <rPr>
        <sz val="12"/>
        <rFont val="Times New Roman"/>
        <charset val="0"/>
      </rPr>
      <t>NGUYEN NGOC TUAN</t>
    </r>
  </si>
  <si>
    <r>
      <rPr>
        <sz val="12"/>
        <rFont val="Times New Roman"/>
        <charset val="0"/>
      </rPr>
      <t>TRAN NGOC VIET</t>
    </r>
  </si>
  <si>
    <r>
      <rPr>
        <sz val="12"/>
        <rFont val="Times New Roman"/>
        <charset val="0"/>
      </rPr>
      <t>PHUNG MINH LUONG</t>
    </r>
  </si>
  <si>
    <r>
      <rPr>
        <sz val="12"/>
        <rFont val="Times New Roman"/>
        <charset val="0"/>
      </rPr>
      <t>DINH TRUNG KIEN</t>
    </r>
  </si>
  <si>
    <r>
      <rPr>
        <sz val="12"/>
        <rFont val="Times New Roman"/>
        <charset val="0"/>
      </rPr>
      <t>NGUYEN QUANG TRUNG</t>
    </r>
  </si>
  <si>
    <r>
      <rPr>
        <sz val="12"/>
        <rFont val="Times New Roman"/>
        <charset val="0"/>
      </rPr>
      <t>LUU XUAN THANH</t>
    </r>
  </si>
  <si>
    <r>
      <rPr>
        <sz val="12"/>
        <rFont val="Times New Roman"/>
        <charset val="0"/>
      </rPr>
      <t>TRIEU QUANG SANG</t>
    </r>
  </si>
  <si>
    <r>
      <rPr>
        <sz val="12"/>
        <rFont val="Times New Roman"/>
        <charset val="0"/>
      </rPr>
      <t>MA VAN QUANG</t>
    </r>
  </si>
  <si>
    <r>
      <rPr>
        <sz val="12"/>
        <rFont val="Times New Roman"/>
        <charset val="0"/>
      </rPr>
      <t>COC THANH NAM</t>
    </r>
  </si>
  <si>
    <r>
      <rPr>
        <sz val="12"/>
        <rFont val="Times New Roman"/>
        <charset val="0"/>
      </rPr>
      <t>LE VAN TAM</t>
    </r>
  </si>
  <si>
    <r>
      <rPr>
        <sz val="12"/>
        <rFont val="Times New Roman"/>
        <charset val="0"/>
      </rPr>
      <t>TRAN CONG HUAN</t>
    </r>
  </si>
  <si>
    <r>
      <rPr>
        <sz val="12"/>
        <rFont val="Times New Roman"/>
        <charset val="0"/>
      </rPr>
      <t>DO TIEN DAT</t>
    </r>
  </si>
  <si>
    <r>
      <rPr>
        <sz val="12"/>
        <rFont val="Times New Roman"/>
        <charset val="0"/>
      </rPr>
      <t>DINH XUAN TRUONG</t>
    </r>
  </si>
  <si>
    <r>
      <rPr>
        <sz val="12"/>
        <rFont val="Times New Roman"/>
        <charset val="0"/>
      </rPr>
      <t>TRINH CONG HUY</t>
    </r>
  </si>
  <si>
    <t>PHAM HUU HOANG</t>
  </si>
  <si>
    <r>
      <rPr>
        <sz val="12"/>
        <rFont val="Times New Roman"/>
        <charset val="0"/>
      </rPr>
      <t>DINH THE AN</t>
    </r>
  </si>
  <si>
    <t>NGUYEN NAM NINH</t>
  </si>
  <si>
    <r>
      <rPr>
        <sz val="12"/>
        <rFont val="Times New Roman"/>
        <charset val="0"/>
      </rPr>
      <t>VU VAN BAC</t>
    </r>
  </si>
  <si>
    <r>
      <rPr>
        <sz val="12"/>
        <rFont val="Times New Roman"/>
        <charset val="0"/>
      </rPr>
      <t>LE NGOC QUY</t>
    </r>
  </si>
  <si>
    <r>
      <rPr>
        <sz val="12"/>
        <rFont val="Times New Roman"/>
        <charset val="0"/>
      </rPr>
      <t>LE TUAN DAT</t>
    </r>
  </si>
  <si>
    <r>
      <rPr>
        <sz val="12"/>
        <rFont val="Times New Roman"/>
        <charset val="0"/>
      </rPr>
      <t>NGUYEN QUANG LINH</t>
    </r>
  </si>
  <si>
    <r>
      <rPr>
        <sz val="12"/>
        <rFont val="Times New Roman"/>
        <charset val="0"/>
      </rPr>
      <t>LAI MINH PHUONG</t>
    </r>
  </si>
  <si>
    <r>
      <rPr>
        <sz val="12"/>
        <rFont val="Times New Roman"/>
        <charset val="0"/>
      </rPr>
      <t>NGUYEN BA MANH</t>
    </r>
  </si>
  <si>
    <r>
      <rPr>
        <sz val="12"/>
        <rFont val="Times New Roman"/>
        <charset val="0"/>
      </rPr>
      <t>TRAN ANH DUNG</t>
    </r>
  </si>
  <si>
    <r>
      <rPr>
        <sz val="12"/>
        <rFont val="Times New Roman"/>
        <charset val="0"/>
      </rPr>
      <t>TRAN THO HOANG</t>
    </r>
  </si>
  <si>
    <r>
      <rPr>
        <sz val="12"/>
        <rFont val="Times New Roman"/>
        <charset val="0"/>
      </rPr>
      <t>BUI MINH DUC</t>
    </r>
  </si>
  <si>
    <r>
      <rPr>
        <sz val="12"/>
        <rFont val="Times New Roman"/>
        <charset val="0"/>
      </rPr>
      <t>NGUYEN MINH QUAN</t>
    </r>
  </si>
  <si>
    <r>
      <rPr>
        <sz val="12"/>
        <rFont val="Times New Roman"/>
        <charset val="0"/>
      </rPr>
      <t>MA CONG NAM</t>
    </r>
  </si>
  <si>
    <r>
      <rPr>
        <sz val="12"/>
        <rFont val="Times New Roman"/>
        <charset val="0"/>
      </rPr>
      <t>BUI VIET HA</t>
    </r>
  </si>
  <si>
    <r>
      <rPr>
        <sz val="12"/>
        <rFont val="Times New Roman"/>
        <charset val="0"/>
      </rPr>
      <t>NGUYEN THANH LONG</t>
    </r>
  </si>
  <si>
    <r>
      <rPr>
        <sz val="12"/>
        <rFont val="Times New Roman"/>
        <charset val="0"/>
      </rPr>
      <t>NGUYEN DUC CHUNG</t>
    </r>
  </si>
  <si>
    <r>
      <rPr>
        <sz val="12"/>
        <rFont val="Times New Roman"/>
        <charset val="0"/>
      </rPr>
      <t>NGUYEN PHU HUNG</t>
    </r>
  </si>
  <si>
    <r>
      <rPr>
        <sz val="12"/>
        <rFont val="Times New Roman"/>
        <charset val="0"/>
      </rPr>
      <t>NGUYEN HOAI NAM</t>
    </r>
  </si>
  <si>
    <r>
      <rPr>
        <sz val="12"/>
        <rFont val="Times New Roman"/>
        <charset val="0"/>
      </rPr>
      <t>NGUYEN TRONG SINH</t>
    </r>
  </si>
  <si>
    <r>
      <rPr>
        <sz val="12"/>
        <rFont val="Times New Roman"/>
        <charset val="0"/>
      </rPr>
      <t>HOANG QUOC VIET</t>
    </r>
  </si>
  <si>
    <r>
      <rPr>
        <sz val="12"/>
        <rFont val="Times New Roman"/>
        <charset val="0"/>
      </rPr>
      <t>TRAN DUC HOAT</t>
    </r>
  </si>
  <si>
    <r>
      <rPr>
        <sz val="12"/>
        <rFont val="Times New Roman"/>
        <charset val="0"/>
      </rPr>
      <t>LE VAN TRONG</t>
    </r>
  </si>
  <si>
    <r>
      <rPr>
        <sz val="12"/>
        <rFont val="Times New Roman"/>
        <charset val="0"/>
      </rPr>
      <t>LE MINH TUAN</t>
    </r>
  </si>
  <si>
    <r>
      <rPr>
        <sz val="12"/>
        <rFont val="Times New Roman"/>
        <charset val="0"/>
      </rPr>
      <t>LUONG THE PHONG</t>
    </r>
  </si>
  <si>
    <r>
      <rPr>
        <sz val="12"/>
        <rFont val="Times New Roman"/>
        <charset val="0"/>
      </rPr>
      <t>LE MANH THUONG</t>
    </r>
  </si>
  <si>
    <r>
      <rPr>
        <sz val="12"/>
        <rFont val="Times New Roman"/>
        <charset val="0"/>
      </rPr>
      <t>BUI TUAN NGOC</t>
    </r>
  </si>
  <si>
    <r>
      <rPr>
        <sz val="12"/>
        <rFont val="Times New Roman"/>
        <charset val="0"/>
      </rPr>
      <t>PHAM THI THOA</t>
    </r>
  </si>
  <si>
    <r>
      <rPr>
        <sz val="12"/>
        <rFont val="Times New Roman"/>
        <charset val="0"/>
      </rPr>
      <t>LE VIET HIEU</t>
    </r>
  </si>
  <si>
    <r>
      <rPr>
        <sz val="12"/>
        <rFont val="Times New Roman"/>
        <charset val="0"/>
      </rPr>
      <t>NGUYEN THE NAM</t>
    </r>
  </si>
  <si>
    <r>
      <rPr>
        <sz val="12"/>
        <rFont val="Times New Roman"/>
        <charset val="0"/>
      </rPr>
      <t>DINH KHAC NAM</t>
    </r>
  </si>
  <si>
    <r>
      <rPr>
        <sz val="12"/>
        <rFont val="Times New Roman"/>
        <charset val="0"/>
      </rPr>
      <t>NGUYEN TIEN THANH</t>
    </r>
  </si>
  <si>
    <r>
      <rPr>
        <sz val="12"/>
        <rFont val="Times New Roman"/>
        <charset val="0"/>
      </rPr>
      <t>VU VAN DUC</t>
    </r>
  </si>
  <si>
    <r>
      <rPr>
        <sz val="12"/>
        <rFont val="Times New Roman"/>
        <charset val="0"/>
      </rPr>
      <t>LE VAN TUAN</t>
    </r>
  </si>
  <si>
    <r>
      <rPr>
        <sz val="12"/>
        <rFont val="Times New Roman"/>
        <charset val="0"/>
      </rPr>
      <t>LE QUANG DUC</t>
    </r>
  </si>
  <si>
    <t>01/10/2023 06:08:33</t>
  </si>
  <si>
    <t>01/10/2023 15:38:10</t>
  </si>
  <si>
    <t>01/10/2023 16:40:37</t>
  </si>
  <si>
    <t>01/10/2023 20:54:41</t>
  </si>
  <si>
    <t>02/10/2023 07:32:59</t>
  </si>
  <si>
    <t>02/10/2023 13:47:32</t>
  </si>
  <si>
    <t>02/10/2023 15:54:07</t>
  </si>
  <si>
    <t>02/10/2023 20:51:31</t>
  </si>
  <si>
    <t>03/10/2023 08:11:39</t>
  </si>
  <si>
    <t>03/10/2023 16:34:27</t>
  </si>
  <si>
    <t>03/10/2023 18:43:55</t>
  </si>
  <si>
    <t>03/10/2023 19:48:32</t>
  </si>
  <si>
    <t>04/10/2023 07:04:03</t>
  </si>
  <si>
    <t>05/10/2023 06:32:29</t>
  </si>
  <si>
    <t>05/10/2023 09:29:36</t>
  </si>
  <si>
    <t>05/10/2023 09:35:54</t>
  </si>
  <si>
    <t>05/10/2023 10:10:17</t>
  </si>
  <si>
    <t>05/10/2023 12:53:06</t>
  </si>
  <si>
    <t>05/10/2023 18:30:33</t>
  </si>
  <si>
    <t>06/10/2023 14:09:43</t>
  </si>
  <si>
    <t>01/01/2024 19:03:35</t>
  </si>
  <si>
    <t>02/01/2024 11:51:45</t>
  </si>
  <si>
    <t>02/01/2024 16:33:32</t>
  </si>
  <si>
    <t>18/01/2024 07:36:16</t>
  </si>
  <si>
    <t>18/01/2024 15:40:52</t>
  </si>
  <si>
    <t>18/01/2024 19:06:11</t>
  </si>
  <si>
    <t>18/01/2024 19:53:37</t>
  </si>
  <si>
    <t>19/01/2024 16:46:38</t>
  </si>
  <si>
    <t>19/01/2024 17:37:18</t>
  </si>
  <si>
    <t>19/01/2024 19:25:45</t>
  </si>
  <si>
    <t>20/01/2024 07:51:11</t>
  </si>
  <si>
    <t>20/01/2024 08:39:55</t>
  </si>
  <si>
    <t>20/01/2024 10:18:25</t>
  </si>
  <si>
    <t>20/01/2024 12:18:36</t>
  </si>
  <si>
    <t>20/01/2024 19:14:09</t>
  </si>
  <si>
    <t>21/01/2024 06:56:49</t>
  </si>
  <si>
    <t>21/01/2024 11:36:16</t>
  </si>
  <si>
    <t>21/01/2024 19:36:01</t>
  </si>
  <si>
    <t>22/01/2024 09:47:20</t>
  </si>
  <si>
    <t>23/01/2024 13:49:04</t>
  </si>
  <si>
    <t>23/01/2024 18:12:04</t>
  </si>
  <si>
    <t>24/01/2024 07:56:33</t>
  </si>
  <si>
    <t>24/01/2024 09:12:48</t>
  </si>
  <si>
    <t>24/01/2024 20:07:33</t>
  </si>
  <si>
    <t>25/01/2024 16:41:47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</si>
</sst>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m/yyyy"/>
  </numFmts>
  <fonts count="36"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0"/>
    </font>
    <font>
      <sz val="12"/>
      <name val="Times New Roman"/>
      <charset val="0"/>
    </font>
    <font>
      <sz val="9"/>
      <color theme="1"/>
      <name val="VNI-Couri"/>
      <charset val="134"/>
    </font>
    <font>
      <sz val="9"/>
      <name val="VNI-Couri"/>
      <charset val="134"/>
    </font>
    <font>
      <b/>
      <sz val="9"/>
      <color theme="1"/>
      <name val="VNI-Couri"/>
      <charset val="134"/>
    </font>
    <font>
      <b/>
      <sz val="12"/>
      <color theme="1"/>
      <name val="VNI-Couri"/>
      <charset val="134"/>
    </font>
    <font>
      <b/>
      <sz val="12"/>
      <name val="VNI-Couri"/>
      <charset val="134"/>
    </font>
    <font>
      <b/>
      <sz val="9"/>
      <name val="VNI-Couri"/>
      <charset val="134"/>
    </font>
    <font>
      <i/>
      <sz val="9"/>
      <color theme="1"/>
      <name val="VNI-Couri"/>
      <charset val="134"/>
    </font>
    <font>
      <sz val="9"/>
      <color theme="1"/>
      <name val="Calibri"/>
      <charset val="134"/>
      <scheme val="minor"/>
    </font>
    <font>
      <sz val="9"/>
      <color rgb="FF050505"/>
      <name val="Segoe UI Historic"/>
      <charset val="163"/>
    </font>
    <font>
      <sz val="10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9"/>
      <name val="VNI-Cou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6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15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4" fontId="5" fillId="0" borderId="0" xfId="0" applyNumberFormat="1" applyFont="1" applyAlignment="1">
      <alignment vertical="center"/>
    </xf>
    <xf numFmtId="4" fontId="5" fillId="2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6" fillId="2" borderId="0" xfId="0" applyNumberFormat="1" applyFont="1" applyFill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6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4" fontId="6" fillId="0" borderId="0" xfId="0" applyNumberFormat="1" applyFont="1" applyFill="1" applyAlignment="1">
      <alignment vertical="center"/>
    </xf>
    <xf numFmtId="178" fontId="5" fillId="0" borderId="0" xfId="0" applyNumberFormat="1" applyFont="1" applyAlignment="1">
      <alignment vertical="center" wrapText="1"/>
    </xf>
    <xf numFmtId="178" fontId="6" fillId="0" borderId="0" xfId="0" applyNumberFormat="1" applyFont="1" applyFill="1" applyAlignment="1">
      <alignment vertical="center" wrapText="1"/>
    </xf>
    <xf numFmtId="178" fontId="5" fillId="0" borderId="0" xfId="0" applyNumberFormat="1" applyFont="1" applyAlignment="1">
      <alignment horizontal="left" vertical="center" wrapText="1"/>
    </xf>
    <xf numFmtId="178" fontId="6" fillId="0" borderId="0" xfId="0" applyNumberFormat="1" applyFont="1" applyFill="1" applyAlignment="1">
      <alignment horizontal="left" vertical="center" wrapText="1"/>
    </xf>
    <xf numFmtId="4" fontId="7" fillId="0" borderId="0" xfId="0" applyNumberFormat="1" applyFont="1" applyAlignment="1">
      <alignment horizontal="center" vertical="center" wrapText="1"/>
    </xf>
    <xf numFmtId="178" fontId="7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178" fontId="6" fillId="0" borderId="0" xfId="0" applyNumberFormat="1" applyFont="1" applyFill="1" applyAlignment="1">
      <alignment horizontal="left" vertical="center"/>
    </xf>
    <xf numFmtId="4" fontId="5" fillId="0" borderId="0" xfId="0" applyNumberFormat="1" applyFont="1" applyAlignment="1"/>
    <xf numFmtId="4" fontId="6" fillId="0" borderId="0" xfId="0" applyNumberFormat="1" applyFont="1" applyFill="1" applyAlignment="1"/>
    <xf numFmtId="4" fontId="5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horizontal="center" vertical="center" wrapText="1"/>
    </xf>
    <xf numFmtId="4" fontId="9" fillId="0" borderId="0" xfId="0" applyNumberFormat="1" applyFont="1" applyFill="1" applyAlignment="1">
      <alignment horizontal="center" vertical="center" wrapText="1"/>
    </xf>
    <xf numFmtId="4" fontId="7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178" fontId="7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10" fillId="0" borderId="0" xfId="0" applyNumberFormat="1" applyFont="1" applyFill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10" fillId="0" borderId="0" xfId="0" applyNumberFormat="1" applyFont="1" applyFill="1" applyAlignment="1">
      <alignment horizontal="left" vertical="center" wrapText="1"/>
    </xf>
    <xf numFmtId="178" fontId="11" fillId="0" borderId="0" xfId="0" applyNumberFormat="1" applyFont="1" applyAlignment="1">
      <alignment horizontal="left" vertical="top" wrapText="1"/>
    </xf>
    <xf numFmtId="178" fontId="5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4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right" vertical="center"/>
    </xf>
    <xf numFmtId="4" fontId="6" fillId="0" borderId="1" xfId="0" applyNumberFormat="1" applyFont="1" applyFill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vertical="center"/>
    </xf>
    <xf numFmtId="178" fontId="6" fillId="0" borderId="1" xfId="0" applyNumberFormat="1" applyFont="1" applyFill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left" vertical="center" wrapText="1"/>
    </xf>
    <xf numFmtId="4" fontId="6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4" fontId="5" fillId="0" borderId="1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4" fontId="6" fillId="0" borderId="1" xfId="0" applyNumberFormat="1" applyFont="1" applyBorder="1" applyAlignment="1">
      <alignment vertical="center" wrapText="1"/>
    </xf>
    <xf numFmtId="4" fontId="5" fillId="0" borderId="0" xfId="0" applyNumberFormat="1" applyFont="1" applyAlignment="1">
      <alignment horizontal="left" vertical="center"/>
    </xf>
    <xf numFmtId="0" fontId="11" fillId="0" borderId="0" xfId="0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4" fontId="6" fillId="2" borderId="1" xfId="0" applyNumberFormat="1" applyFont="1" applyFill="1" applyBorder="1" applyAlignment="1">
      <alignment horizontal="righ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right" vertical="center"/>
    </xf>
    <xf numFmtId="4" fontId="5" fillId="0" borderId="0" xfId="0" applyNumberFormat="1" applyFont="1" applyAlignment="1">
      <alignment horizontal="justify" vertical="justify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5" fillId="2" borderId="0" xfId="0" applyNumberFormat="1" applyFont="1" applyFill="1" applyAlignment="1">
      <alignment horizontal="justify" vertical="justify" wrapText="1"/>
    </xf>
    <xf numFmtId="4" fontId="5" fillId="0" borderId="0" xfId="0" applyNumberFormat="1" applyFont="1" applyAlignment="1">
      <alignment horizontal="justify" vertical="justify"/>
    </xf>
    <xf numFmtId="0" fontId="11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vertical="top" wrapText="1"/>
    </xf>
    <xf numFmtId="0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right" vertical="center"/>
    </xf>
    <xf numFmtId="0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vertical="center" wrapText="1"/>
    </xf>
    <xf numFmtId="0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right" vertical="center"/>
    </xf>
    <xf numFmtId="4" fontId="6" fillId="0" borderId="3" xfId="0" applyNumberFormat="1" applyFont="1" applyFill="1" applyBorder="1" applyAlignment="1">
      <alignment horizontal="right" vertical="center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right" vertical="center"/>
    </xf>
    <xf numFmtId="4" fontId="6" fillId="0" borderId="2" xfId="0" applyNumberFormat="1" applyFont="1" applyFill="1" applyBorder="1" applyAlignment="1">
      <alignment horizontal="right" vertical="center"/>
    </xf>
    <xf numFmtId="0" fontId="5" fillId="0" borderId="2" xfId="0" applyNumberFormat="1" applyFont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6" fillId="0" borderId="3" xfId="0" applyNumberFormat="1" applyFont="1" applyBorder="1" applyAlignment="1">
      <alignment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vertical="center" wrapText="1"/>
    </xf>
    <xf numFmtId="4" fontId="6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4" fontId="10" fillId="0" borderId="1" xfId="0" applyNumberFormat="1" applyFont="1" applyFill="1" applyBorder="1" applyAlignment="1">
      <alignment horizontal="right" vertical="center"/>
    </xf>
    <xf numFmtId="4" fontId="7" fillId="2" borderId="1" xfId="0" applyNumberFormat="1" applyFont="1" applyFill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left" vertical="top" wrapText="1"/>
    </xf>
    <xf numFmtId="4" fontId="5" fillId="0" borderId="1" xfId="0" applyNumberFormat="1" applyFont="1" applyBorder="1" applyAlignment="1">
      <alignment horizontal="left" vertical="top"/>
    </xf>
    <xf numFmtId="4" fontId="7" fillId="0" borderId="1" xfId="0" applyNumberFormat="1" applyFont="1" applyBorder="1" applyAlignment="1">
      <alignment vertical="center"/>
    </xf>
    <xf numFmtId="4" fontId="10" fillId="0" borderId="1" xfId="0" applyNumberFormat="1" applyFont="1" applyFill="1" applyBorder="1" applyAlignment="1">
      <alignment vertical="center"/>
    </xf>
    <xf numFmtId="4" fontId="7" fillId="0" borderId="1" xfId="0" applyNumberFormat="1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left" vertical="center"/>
    </xf>
    <xf numFmtId="4" fontId="6" fillId="0" borderId="1" xfId="0" applyNumberFormat="1" applyFont="1" applyFill="1" applyBorder="1" applyAlignment="1">
      <alignment horizontal="left" vertical="center"/>
    </xf>
    <xf numFmtId="4" fontId="7" fillId="0" borderId="1" xfId="0" applyNumberFormat="1" applyFont="1" applyBorder="1" applyAlignment="1">
      <alignment horizontal="left" vertical="center"/>
    </xf>
    <xf numFmtId="4" fontId="7" fillId="0" borderId="4" xfId="0" applyNumberFormat="1" applyFont="1" applyBorder="1" applyAlignment="1">
      <alignment horizontal="left" vertical="center" wrapText="1"/>
    </xf>
    <xf numFmtId="4" fontId="7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" fontId="7" fillId="0" borderId="5" xfId="0" applyNumberFormat="1" applyFont="1" applyBorder="1" applyAlignment="1">
      <alignment horizontal="left" vertical="center" wrapText="1"/>
    </xf>
    <xf numFmtId="4" fontId="10" fillId="0" borderId="4" xfId="0" applyNumberFormat="1" applyFont="1" applyBorder="1" applyAlignment="1">
      <alignment horizontal="right" vertical="center"/>
    </xf>
    <xf numFmtId="4" fontId="10" fillId="0" borderId="5" xfId="0" applyNumberFormat="1" applyFont="1" applyBorder="1" applyAlignment="1">
      <alignment horizontal="right" vertical="center"/>
    </xf>
    <xf numFmtId="0" fontId="5" fillId="0" borderId="0" xfId="0" applyNumberFormat="1" applyFont="1" applyAlignment="1">
      <alignment vertical="center"/>
    </xf>
    <xf numFmtId="4" fontId="14" fillId="0" borderId="0" xfId="0" applyNumberFormat="1" applyFont="1" applyFill="1" applyAlignment="1">
      <alignment vertical="center"/>
    </xf>
    <xf numFmtId="4" fontId="15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714375</xdr:colOff>
      <xdr:row>10</xdr:row>
      <xdr:rowOff>114300</xdr:rowOff>
    </xdr:from>
    <xdr:to>
      <xdr:col>4</xdr:col>
      <xdr:colOff>180975</xdr:colOff>
      <xdr:row>10</xdr:row>
      <xdr:rowOff>114300</xdr:rowOff>
    </xdr:to>
    <xdr:cxnSp>
      <xdr:nvCxnSpPr>
        <xdr:cNvPr id="3" name="Straight Connector 2"/>
        <xdr:cNvCxnSpPr/>
      </xdr:nvCxnSpPr>
      <xdr:spPr>
        <a:xfrm>
          <a:off x="1746885" y="1473200"/>
          <a:ext cx="952500" cy="0"/>
        </a:xfrm>
        <a:prstGeom prst="line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90"/>
  <sheetViews>
    <sheetView tabSelected="1" view="pageBreakPreview" zoomScale="80" zoomScaleNormal="100" topLeftCell="A99" workbookViewId="0">
      <selection activeCell="F104" sqref="F104"/>
    </sheetView>
  </sheetViews>
  <sheetFormatPr defaultColWidth="9.14285714285714" defaultRowHeight="12"/>
  <cols>
    <col min="1" max="1" width="4.45714285714286" style="9" customWidth="1"/>
    <col min="2" max="2" width="11.6" style="15" customWidth="1"/>
    <col min="3" max="3" width="10.1428571428571" style="16" customWidth="1"/>
    <col min="4" max="4" width="11.5714285714286" style="9" customWidth="1"/>
    <col min="5" max="5" width="18.8571428571429" style="9" customWidth="1"/>
    <col min="6" max="6" width="18.4285714285714" style="17" customWidth="1"/>
    <col min="7" max="7" width="18.4285714285714" style="9" customWidth="1"/>
    <col min="8" max="8" width="13.0285714285714" style="9" customWidth="1"/>
    <col min="9" max="9" width="15.2857142857143" style="9" customWidth="1"/>
    <col min="10" max="10" width="9.28571428571429" style="9" customWidth="1"/>
    <col min="11" max="11" width="27.2857142857143" style="14" customWidth="1"/>
    <col min="12" max="12" width="36.2857142857143" style="9" customWidth="1"/>
    <col min="13" max="16384" width="9.14285714285714" style="9"/>
  </cols>
  <sheetData>
    <row r="1" spans="2:12">
      <c r="B1" s="18"/>
      <c r="C1" s="18"/>
      <c r="D1" s="18"/>
      <c r="E1" s="18"/>
      <c r="F1" s="19"/>
      <c r="G1" s="18"/>
      <c r="L1" s="28"/>
    </row>
    <row r="2" spans="2:12">
      <c r="B2" s="18"/>
      <c r="L2" s="28"/>
    </row>
    <row r="3" ht="6" customHeight="1" spans="2:12">
      <c r="B3" s="18"/>
      <c r="L3" s="28"/>
    </row>
    <row r="5" spans="9:10">
      <c r="I5" s="28"/>
      <c r="J5" s="28"/>
    </row>
    <row r="6" spans="9:9">
      <c r="I6" s="9" t="s">
        <v>0</v>
      </c>
    </row>
    <row r="7" ht="18" customHeight="1" spans="3:13">
      <c r="C7" s="20" t="s">
        <v>1</v>
      </c>
      <c r="D7" s="20"/>
      <c r="E7" s="20"/>
      <c r="F7" s="21"/>
      <c r="G7" s="20"/>
      <c r="H7" s="20"/>
      <c r="I7" s="9" t="s">
        <v>2</v>
      </c>
      <c r="L7" s="28"/>
      <c r="M7" s="28"/>
    </row>
    <row r="8" ht="8" customHeight="1" spans="3:8">
      <c r="C8" s="20"/>
      <c r="D8" s="20"/>
      <c r="E8" s="20"/>
      <c r="F8" s="21"/>
      <c r="G8" s="20"/>
      <c r="H8" s="20"/>
    </row>
    <row r="9" ht="7" customHeight="1" spans="1:11">
      <c r="A9" s="22"/>
      <c r="B9" s="22"/>
      <c r="C9" s="20"/>
      <c r="D9" s="20"/>
      <c r="E9" s="20"/>
      <c r="F9" s="21"/>
      <c r="G9" s="20"/>
      <c r="H9" s="20"/>
      <c r="I9" s="22"/>
      <c r="J9" s="22"/>
      <c r="K9" s="65"/>
    </row>
    <row r="10" ht="8" customHeight="1" spans="1:11">
      <c r="A10" s="22"/>
      <c r="B10" s="22"/>
      <c r="C10" s="23" t="s">
        <v>3</v>
      </c>
      <c r="D10" s="24"/>
      <c r="E10" s="24"/>
      <c r="F10" s="25"/>
      <c r="G10" s="24"/>
      <c r="H10" s="24"/>
      <c r="I10" s="22"/>
      <c r="J10" s="22"/>
      <c r="K10" s="65"/>
    </row>
    <row r="11" ht="10" customHeight="1" spans="1:11">
      <c r="A11" s="22"/>
      <c r="B11" s="22"/>
      <c r="C11" s="24"/>
      <c r="D11" s="24"/>
      <c r="E11" s="24"/>
      <c r="F11" s="25"/>
      <c r="G11" s="24"/>
      <c r="H11" s="24"/>
      <c r="I11" s="22"/>
      <c r="J11" s="22"/>
      <c r="K11" s="65"/>
    </row>
    <row r="12" ht="17" customHeight="1" spans="1:11">
      <c r="A12" s="22"/>
      <c r="B12" s="22"/>
      <c r="E12" s="26" t="s">
        <v>4</v>
      </c>
      <c r="F12" s="27"/>
      <c r="G12" s="28"/>
      <c r="H12" s="28"/>
      <c r="I12" s="22"/>
      <c r="J12" s="22"/>
      <c r="K12" s="65"/>
    </row>
    <row r="13" ht="31" customHeight="1" spans="1:11">
      <c r="A13" s="29" t="s">
        <v>5</v>
      </c>
      <c r="B13" s="29"/>
      <c r="C13" s="29"/>
      <c r="D13" s="29"/>
      <c r="E13" s="29"/>
      <c r="F13" s="30"/>
      <c r="G13" s="29"/>
      <c r="H13" s="29"/>
      <c r="I13" s="29"/>
      <c r="J13" s="29"/>
      <c r="K13" s="66"/>
    </row>
    <row r="14" spans="1:11">
      <c r="A14" s="31"/>
      <c r="B14" s="22" t="s">
        <v>6</v>
      </c>
      <c r="C14" s="22"/>
      <c r="D14" s="22"/>
      <c r="E14" s="22"/>
      <c r="F14" s="22"/>
      <c r="G14" s="22"/>
      <c r="H14" s="22"/>
      <c r="I14" s="22"/>
      <c r="J14" s="22"/>
      <c r="K14" s="31"/>
    </row>
    <row r="15" spans="2:11">
      <c r="B15" s="32"/>
      <c r="C15" s="33"/>
      <c r="D15" s="34"/>
      <c r="E15" s="34"/>
      <c r="F15" s="35"/>
      <c r="G15" s="34"/>
      <c r="H15" s="34"/>
      <c r="I15" s="34"/>
      <c r="J15" s="34"/>
      <c r="K15" s="67"/>
    </row>
    <row r="16" ht="18" customHeight="1" spans="1:11">
      <c r="A16" s="36" t="s">
        <v>7</v>
      </c>
      <c r="B16" s="20"/>
      <c r="C16" s="20"/>
      <c r="D16" s="34"/>
      <c r="E16" s="37" t="s">
        <v>8</v>
      </c>
      <c r="F16" s="38"/>
      <c r="G16" s="37" t="s">
        <v>9</v>
      </c>
      <c r="H16" s="37"/>
      <c r="I16" s="68" t="s">
        <v>10</v>
      </c>
      <c r="J16" s="68"/>
      <c r="K16" s="69"/>
    </row>
    <row r="17" ht="15" customHeight="1" spans="1:16">
      <c r="A17" s="36" t="s">
        <v>11</v>
      </c>
      <c r="B17" s="20"/>
      <c r="C17" s="20"/>
      <c r="D17" s="34"/>
      <c r="E17" s="39" t="s">
        <v>12</v>
      </c>
      <c r="F17" s="40"/>
      <c r="G17" s="37"/>
      <c r="H17" s="37"/>
      <c r="I17" s="68"/>
      <c r="J17" s="68"/>
      <c r="K17" s="69"/>
      <c r="M17" s="28"/>
      <c r="N17" s="70"/>
      <c r="O17" s="70"/>
      <c r="P17" s="70"/>
    </row>
    <row r="18" ht="16" customHeight="1" spans="1:16">
      <c r="A18" s="36" t="s">
        <v>13</v>
      </c>
      <c r="B18" s="20"/>
      <c r="C18" s="20"/>
      <c r="D18" s="20"/>
      <c r="E18" s="37" t="s">
        <v>8</v>
      </c>
      <c r="F18" s="38"/>
      <c r="G18" s="37" t="s">
        <v>14</v>
      </c>
      <c r="H18" s="37"/>
      <c r="I18" s="68" t="s">
        <v>15</v>
      </c>
      <c r="J18" s="68"/>
      <c r="K18" s="69"/>
      <c r="M18" s="28"/>
      <c r="N18" s="70"/>
      <c r="O18" s="70"/>
      <c r="P18" s="70"/>
    </row>
    <row r="19" ht="19" customHeight="1" spans="1:16">
      <c r="A19" s="36" t="s">
        <v>16</v>
      </c>
      <c r="B19" s="20"/>
      <c r="C19" s="20"/>
      <c r="D19" s="20"/>
      <c r="E19" s="39" t="s">
        <v>17</v>
      </c>
      <c r="F19" s="40"/>
      <c r="G19" s="37"/>
      <c r="H19" s="37"/>
      <c r="I19" s="68"/>
      <c r="J19" s="68"/>
      <c r="K19" s="69"/>
      <c r="M19" s="28"/>
      <c r="N19" s="70"/>
      <c r="O19" s="70"/>
      <c r="P19" s="70"/>
    </row>
    <row r="20" ht="26" customHeight="1" spans="1:16">
      <c r="A20" s="41" t="s">
        <v>18</v>
      </c>
      <c r="B20" s="42"/>
      <c r="C20" s="42"/>
      <c r="D20" s="42"/>
      <c r="E20" s="43" t="s">
        <v>19</v>
      </c>
      <c r="F20" s="44"/>
      <c r="G20" s="34"/>
      <c r="H20" s="34"/>
      <c r="I20" s="34"/>
      <c r="M20" s="28"/>
      <c r="N20" s="70"/>
      <c r="O20" s="70"/>
      <c r="P20" s="70"/>
    </row>
    <row r="21" ht="42" customHeight="1" spans="1:16">
      <c r="A21" s="45" t="s">
        <v>20</v>
      </c>
      <c r="B21" s="46" t="s">
        <v>21</v>
      </c>
      <c r="C21" s="47" t="s">
        <v>22</v>
      </c>
      <c r="D21" s="45" t="s">
        <v>23</v>
      </c>
      <c r="E21" s="45" t="s">
        <v>24</v>
      </c>
      <c r="F21" s="48" t="s">
        <v>25</v>
      </c>
      <c r="G21" s="45" t="s">
        <v>26</v>
      </c>
      <c r="H21" s="45" t="s">
        <v>27</v>
      </c>
      <c r="I21" s="45" t="s">
        <v>28</v>
      </c>
      <c r="J21" s="45" t="s">
        <v>29</v>
      </c>
      <c r="K21" s="71" t="s">
        <v>30</v>
      </c>
      <c r="L21" s="28"/>
      <c r="M21" s="28"/>
      <c r="N21" s="70"/>
      <c r="O21" s="70"/>
      <c r="P21" s="70"/>
    </row>
    <row r="22" ht="41" customHeight="1" spans="1:16">
      <c r="A22" s="49" t="s">
        <v>31</v>
      </c>
      <c r="B22" s="50"/>
      <c r="C22" s="50"/>
      <c r="D22" s="50"/>
      <c r="E22" s="50"/>
      <c r="F22" s="51"/>
      <c r="G22" s="52">
        <v>68757120</v>
      </c>
      <c r="H22" s="53"/>
      <c r="I22" s="53"/>
      <c r="J22" s="53"/>
      <c r="K22" s="72"/>
      <c r="L22" s="28"/>
      <c r="M22" s="28"/>
      <c r="N22" s="70"/>
      <c r="O22" s="70"/>
      <c r="P22" s="70"/>
    </row>
    <row r="23" ht="35" customHeight="1" spans="1:12">
      <c r="A23" s="54">
        <v>1</v>
      </c>
      <c r="B23" s="55" t="s">
        <v>32</v>
      </c>
      <c r="C23" s="56" t="str">
        <f>LEFT(B23,FIND(" ",B23)-1)</f>
        <v>01/10/2023</v>
      </c>
      <c r="D23" s="54">
        <f ca="1">RANDBETWEEN(1000,9999)</f>
        <v>2485</v>
      </c>
      <c r="E23" s="57">
        <f ca="1" t="shared" ref="E23:E29" si="0">ROUND(RANDBETWEEN(10000,12000000),-3)</f>
        <v>6459000</v>
      </c>
      <c r="F23" s="58"/>
      <c r="G23" s="57">
        <f ca="1" t="shared" ref="G23:G50" si="1">G22-E23+F23</f>
        <v>62298120</v>
      </c>
      <c r="H23" s="59">
        <f ca="1">RANDBETWEEN(100,999999999)</f>
        <v>897240139</v>
      </c>
      <c r="I23" s="54">
        <f ca="1">RANDBETWEEN(100000000,999999999)</f>
        <v>891328795</v>
      </c>
      <c r="J23" s="54" t="str">
        <f ca="1">CHOOSE(RANDBETWEEN(1,2),"990","512")</f>
        <v>512</v>
      </c>
      <c r="K23" s="73" t="str">
        <f ca="1">_xlfn.CONCAT(RANDBETWEEN(1000000000,9999999999)," NGUYEN THI QUY Chuyen tien")</f>
        <v>9789491814 NGUYEN THI QUY Chuyen tien</v>
      </c>
      <c r="L23" s="74"/>
    </row>
    <row r="24" ht="35" customHeight="1" spans="1:11">
      <c r="A24" s="54">
        <v>2</v>
      </c>
      <c r="B24" s="55" t="s">
        <v>33</v>
      </c>
      <c r="C24" s="56" t="str">
        <f t="shared" ref="C24:C54" si="2">LEFT(B24,FIND(" ",B24)-1)</f>
        <v>01/10/2023</v>
      </c>
      <c r="D24" s="54">
        <f ca="1">RANDBETWEEN(1000,9999)</f>
        <v>2043</v>
      </c>
      <c r="E24" s="57">
        <f ca="1" t="shared" si="0"/>
        <v>4935000</v>
      </c>
      <c r="F24" s="58"/>
      <c r="G24" s="57">
        <f ca="1" t="shared" si="1"/>
        <v>57363120</v>
      </c>
      <c r="H24" s="59">
        <f ca="1">RANDBETWEEN(100,999)</f>
        <v>672</v>
      </c>
      <c r="I24" s="75" t="str">
        <f ca="1">_xlfn.CONCAT(RANDBETWEEN(100,999),CHAR(RANDBETWEEN(65,90)),CHAR(RANDBETWEEN(65,90)),CHAR(RANDBETWEEN(65,90)),CHAR(RANDBETWEEN(65,90)),CHAR(RANDBETWEEN(65,90)),RANDBETWEEN(1,9))</f>
        <v>906KTGLD4</v>
      </c>
      <c r="J24" s="54" t="str">
        <f ca="1" t="shared" ref="J24:J42" si="3">CHOOSE(RANDBETWEEN(1,2),"990","512")</f>
        <v>512</v>
      </c>
      <c r="K24" s="73" t="str">
        <f ca="1">_xlfn.CONCAT(RANDBETWEEN(1000000000,9999999999)," NGUYEN THI QUY Chuyen tien")</f>
        <v>6809844038 NGUYEN THI QUY Chuyen tien</v>
      </c>
    </row>
    <row r="25" ht="45" customHeight="1" spans="1:12">
      <c r="A25" s="54">
        <v>3</v>
      </c>
      <c r="B25" s="55" t="s">
        <v>34</v>
      </c>
      <c r="C25" s="56" t="str">
        <f t="shared" si="2"/>
        <v>02/10/2023</v>
      </c>
      <c r="D25" s="54">
        <f ca="1" t="shared" ref="D25:D42" si="4">RANDBETWEEN(1000,9999)</f>
        <v>2596</v>
      </c>
      <c r="E25" s="57"/>
      <c r="F25" s="58">
        <f ca="1" t="shared" ref="F25:F32" si="5">ROUND(RANDBETWEEN(10000,12000000),-3)</f>
        <v>6155000</v>
      </c>
      <c r="G25" s="57">
        <f ca="1" t="shared" si="1"/>
        <v>63518120</v>
      </c>
      <c r="H25" s="59">
        <f ca="1">RANDBETWEEN(1000,9999)</f>
        <v>2330</v>
      </c>
      <c r="I25" s="75" t="str">
        <f ca="1">_xlfn.CONCAT(CHAR(RANDBETWEEN(65,90)),CHAR(RANDBETWEEN(65,90)),RANDBETWEEN(100000,999999))</f>
        <v>PI354552</v>
      </c>
      <c r="J25" s="54" t="str">
        <f ca="1" t="shared" si="3"/>
        <v>512</v>
      </c>
      <c r="K25" s="73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TKThe :4827532543334 tai Sacombank.; NGUYEN DUC HAI chuyen khoan</v>
      </c>
      <c r="L25" s="76"/>
    </row>
    <row r="26" ht="45" customHeight="1" spans="1:11">
      <c r="A26" s="54">
        <v>4</v>
      </c>
      <c r="B26" s="55" t="s">
        <v>35</v>
      </c>
      <c r="C26" s="56" t="str">
        <f t="shared" si="2"/>
        <v>02/10/2023</v>
      </c>
      <c r="D26" s="54">
        <f ca="1" t="shared" si="4"/>
        <v>4341</v>
      </c>
      <c r="E26" s="57"/>
      <c r="F26" s="58">
        <f ca="1" t="shared" si="5"/>
        <v>10685000</v>
      </c>
      <c r="G26" s="57">
        <f ca="1" t="shared" si="1"/>
        <v>74203120</v>
      </c>
      <c r="H26" s="59">
        <f ca="1">RANDBETWEEN(10000,99999)</f>
        <v>26780</v>
      </c>
      <c r="I26" s="77" t="str">
        <f ca="1">_xlfn.CONCAT(RANDBETWEEN(1000,9999),CHAR(RANDBETWEEN(65,90)),CHAR(RANDBETWEEN(65,90)),CHAR(RANDBETWEEN(65,90)),CHAR(RANDBETWEEN(65,90)),CHAR(RANDBETWEEN(65,90)),CHAR(RANDBETWEEN(65,90)))</f>
        <v>5461YHNMIV</v>
      </c>
      <c r="J26" s="54" t="str">
        <f ca="1" t="shared" si="3"/>
        <v>512</v>
      </c>
      <c r="K26" s="73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TKThe :4846016139266 tai VCB.; HA MANH THANH chuyen khoan</v>
      </c>
    </row>
    <row r="27" ht="45" customHeight="1" spans="1:11">
      <c r="A27" s="54">
        <v>5</v>
      </c>
      <c r="B27" s="55" t="s">
        <v>36</v>
      </c>
      <c r="C27" s="56" t="str">
        <f t="shared" si="2"/>
        <v>02/10/2023</v>
      </c>
      <c r="D27" s="54">
        <f ca="1" t="shared" si="4"/>
        <v>2663</v>
      </c>
      <c r="E27" s="57">
        <f ca="1" t="shared" si="0"/>
        <v>7806000</v>
      </c>
      <c r="F27" s="58"/>
      <c r="G27" s="57">
        <f ca="1" t="shared" si="1"/>
        <v>66397120</v>
      </c>
      <c r="H27" s="59">
        <f ca="1">RANDBETWEEN(100000,999999)</f>
        <v>435444</v>
      </c>
      <c r="I27" s="77" t="str">
        <f ca="1">_xlfn.CONCAT(RANDBETWEEN(1000,9999),CHAR(RANDBETWEEN(65,90)),CHAR(RANDBETWEEN(65,90)),CHAR(RANDBETWEEN(65,90)),CHAR(RANDBETWEEN(65,90)),CHAR(RANDBETWEEN(65,90)),CHAR(RANDBETWEEN(65,90)))</f>
        <v>9230EHGBSO</v>
      </c>
      <c r="J27" s="54" t="str">
        <f ca="1" t="shared" si="3"/>
        <v>512</v>
      </c>
      <c r="K27" s="73" t="str">
        <f ca="1">_xlfn.CONCAT(INDEX(Sheet1!F1:F4,RANDBETWEEN(1,COUNTA(Sheet1!F1:F4))),RANDBETWEEN(1000000000000,9999999999999)," tai ",INDEX(Sheet1!H1:H7,RANDBETWEEN(1,COUNTA(Sheet1!H1:H7))),"; ND NGUYEN THI QUY"," chuyen tien")</f>
        <v>IBVCB :1659838820490 tai VCB.; ND NGUYEN THI QUY chuyen tien</v>
      </c>
    </row>
    <row r="28" ht="45" customHeight="1" spans="1:12">
      <c r="A28" s="54">
        <v>6</v>
      </c>
      <c r="B28" s="55" t="s">
        <v>37</v>
      </c>
      <c r="C28" s="56" t="str">
        <f t="shared" si="2"/>
        <v>02/10/2023</v>
      </c>
      <c r="D28" s="54">
        <f ca="1" t="shared" si="4"/>
        <v>1376</v>
      </c>
      <c r="E28" s="57">
        <f ca="1" t="shared" si="0"/>
        <v>11782000</v>
      </c>
      <c r="F28" s="58"/>
      <c r="G28" s="57">
        <f ca="1" t="shared" si="1"/>
        <v>54615120</v>
      </c>
      <c r="H28" s="59">
        <f ca="1">RANDBETWEEN(10000000,99999999)</f>
        <v>67741556</v>
      </c>
      <c r="I28" s="77" t="str">
        <f ca="1">_xlfn.CONCAT(RANDBETWEEN(1000,9999),CHAR(RANDBETWEEN(65,90)),CHAR(RANDBETWEEN(65,90)),CHAR(RANDBETWEEN(65,90)),CHAR(RANDBETWEEN(65,90)),CHAR(RANDBETWEEN(65,90)),CHAR(RANDBETWEEN(65,90)))</f>
        <v>8098JDOKZV</v>
      </c>
      <c r="J28" s="54" t="str">
        <f ca="1" t="shared" si="3"/>
        <v>512</v>
      </c>
      <c r="K28" s="73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MBVCB :8477885831349 tai Agribank.; NGUYEN THI MY HIEN chuyen khoan</v>
      </c>
      <c r="L28" s="76"/>
    </row>
    <row r="29" ht="45" customHeight="1" spans="1:12">
      <c r="A29" s="54">
        <v>7</v>
      </c>
      <c r="B29" s="55" t="s">
        <v>38</v>
      </c>
      <c r="C29" s="56" t="str">
        <f t="shared" si="2"/>
        <v>02/10/2023</v>
      </c>
      <c r="D29" s="54">
        <f ca="1" t="shared" si="4"/>
        <v>8818</v>
      </c>
      <c r="E29" s="57">
        <f ca="1" t="shared" si="0"/>
        <v>1949000</v>
      </c>
      <c r="F29" s="58"/>
      <c r="G29" s="57">
        <f ca="1" t="shared" si="1"/>
        <v>52666120</v>
      </c>
      <c r="H29" s="59">
        <f ca="1">RANDBETWEEN(100,999999999)</f>
        <v>457070005</v>
      </c>
      <c r="I29" s="54">
        <f ca="1">RANDBETWEEN(100000000,999999999)</f>
        <v>740754035</v>
      </c>
      <c r="J29" s="54" t="str">
        <f ca="1" t="shared" si="3"/>
        <v>990</v>
      </c>
      <c r="K29" s="73" t="str">
        <f ca="1">_xlfn.CONCAT(INDEX(Sheet1!F1:F4,RANDBETWEEN(1,COUNTA(Sheet1!F1:F4))),RANDBETWEEN(1000000000000,9999999999999)," tai ",INDEX(Sheet1!H1:H7,RANDBETWEEN(1,COUNTA(Sheet1!H1:H7))),"; ND NGUYEN THI QUY"," chuyen tien")</f>
        <v>IBVCB :8712882118115 tai VCB.; ND NGUYEN THI QUY chuyen tien</v>
      </c>
      <c r="L29" s="76"/>
    </row>
    <row r="30" ht="45" customHeight="1" spans="1:11">
      <c r="A30" s="54">
        <v>8</v>
      </c>
      <c r="B30" s="55" t="s">
        <v>39</v>
      </c>
      <c r="C30" s="56" t="str">
        <f t="shared" si="2"/>
        <v>02/10/2023</v>
      </c>
      <c r="D30" s="54">
        <f ca="1" t="shared" si="4"/>
        <v>9951</v>
      </c>
      <c r="E30" s="57"/>
      <c r="F30" s="58">
        <f ca="1" t="shared" si="5"/>
        <v>9094000</v>
      </c>
      <c r="G30" s="57">
        <f ca="1" t="shared" si="1"/>
        <v>61760120</v>
      </c>
      <c r="H30" s="59">
        <f ca="1">RANDBETWEEN(100,999)</f>
        <v>470</v>
      </c>
      <c r="I30" s="54">
        <f ca="1">RANDBETWEEN(100000000,999999999)</f>
        <v>849319041</v>
      </c>
      <c r="J30" s="54" t="str">
        <f ca="1" t="shared" si="3"/>
        <v>512</v>
      </c>
      <c r="K30" s="73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MB-TKThe :5697313748223 tai MB.; NGUYEN DUC MANH chuyen khoan</v>
      </c>
    </row>
    <row r="31" ht="45" customHeight="1" spans="1:11">
      <c r="A31" s="54">
        <v>9</v>
      </c>
      <c r="B31" s="55" t="s">
        <v>40</v>
      </c>
      <c r="C31" s="56" t="str">
        <f t="shared" si="2"/>
        <v>03/10/2023</v>
      </c>
      <c r="D31" s="54">
        <f ca="1" t="shared" si="4"/>
        <v>7357</v>
      </c>
      <c r="E31" s="57"/>
      <c r="F31" s="58">
        <f ca="1" t="shared" si="5"/>
        <v>3270000</v>
      </c>
      <c r="G31" s="57">
        <f ca="1" t="shared" si="1"/>
        <v>65030120</v>
      </c>
      <c r="H31" s="59">
        <f ca="1">RANDBETWEEN(100,999999999)</f>
        <v>990638098</v>
      </c>
      <c r="I31" s="54">
        <f ca="1">RANDBETWEEN(100000000,999999999)</f>
        <v>592824869</v>
      </c>
      <c r="J31" s="54" t="str">
        <f ca="1" t="shared" si="3"/>
        <v>512</v>
      </c>
      <c r="K31" s="73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TKThe :2306538678875 tai VPBank.; NGUYEN DUC DIEN chuyen khoan</v>
      </c>
    </row>
    <row r="32" ht="45" customHeight="1" spans="1:11">
      <c r="A32" s="54">
        <v>10</v>
      </c>
      <c r="B32" s="55" t="s">
        <v>41</v>
      </c>
      <c r="C32" s="56" t="str">
        <f t="shared" si="2"/>
        <v>03/10/2023</v>
      </c>
      <c r="D32" s="54">
        <f ca="1" t="shared" si="4"/>
        <v>9828</v>
      </c>
      <c r="E32" s="57"/>
      <c r="F32" s="58">
        <f ca="1" t="shared" si="5"/>
        <v>95000</v>
      </c>
      <c r="G32" s="57">
        <f ca="1" t="shared" si="1"/>
        <v>65125120</v>
      </c>
      <c r="H32" s="59">
        <f ca="1">RANDBETWEEN(100,999999999)</f>
        <v>285679135</v>
      </c>
      <c r="I32" s="54">
        <f ca="1">RANDBETWEEN(100000000,999999999)</f>
        <v>517510569</v>
      </c>
      <c r="J32" s="54" t="str">
        <f ca="1" t="shared" si="3"/>
        <v>990</v>
      </c>
      <c r="K32" s="73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TKThe :1746813471125 tai VCB.; NGUYEN MANH TUNG chuyen khoan</v>
      </c>
    </row>
    <row r="33" ht="45" customHeight="1" spans="1:11">
      <c r="A33" s="54">
        <v>11</v>
      </c>
      <c r="B33" s="55" t="s">
        <v>42</v>
      </c>
      <c r="C33" s="56" t="str">
        <f t="shared" si="2"/>
        <v>03/10/2023</v>
      </c>
      <c r="D33" s="54">
        <f ca="1" t="shared" si="4"/>
        <v>6949</v>
      </c>
      <c r="E33" s="57">
        <f ca="1">ROUND(RANDBETWEEN(10000,12000000),-3)</f>
        <v>10442000</v>
      </c>
      <c r="F33" s="58"/>
      <c r="G33" s="57">
        <f ca="1" t="shared" si="1"/>
        <v>54683120</v>
      </c>
      <c r="H33" s="59">
        <f ca="1">RANDBETWEEN(10000000,99999999)</f>
        <v>33596583</v>
      </c>
      <c r="I33" s="54">
        <f ca="1">RANDBETWEEN(100000000,999999999)</f>
        <v>506788767</v>
      </c>
      <c r="J33" s="54" t="str">
        <f ca="1" t="shared" si="3"/>
        <v>512</v>
      </c>
      <c r="K33" s="73" t="str">
        <f ca="1">_xlfn.CONCAT(INDEX(Sheet1!F4:F7,RANDBETWEEN(1,COUNTA(Sheet1!F4:F7))),RANDBETWEEN(1000000000000,9999999999999)," tai ",INDEX(Sheet1!H4:H10,RANDBETWEEN(1,COUNTA(Sheet1!H4:H10))),"; NGUYEN THI QUY"," chuyen tien")</f>
        <v>MB-TKThe :5663989374008 tai Sacombank.; NGUYEN THI QUY chuyen tien</v>
      </c>
    </row>
    <row r="34" ht="45" customHeight="1" spans="1:11">
      <c r="A34" s="54">
        <v>12</v>
      </c>
      <c r="B34" s="55" t="s">
        <v>43</v>
      </c>
      <c r="C34" s="56" t="str">
        <f t="shared" si="2"/>
        <v>03/10/2023</v>
      </c>
      <c r="D34" s="54">
        <f ca="1" t="shared" si="4"/>
        <v>6957</v>
      </c>
      <c r="E34" s="57"/>
      <c r="F34" s="58">
        <f ca="1" t="shared" ref="F34:F39" si="6">ROUND(RANDBETWEEN(10000,12000000),-3)</f>
        <v>11607000</v>
      </c>
      <c r="G34" s="57">
        <f ca="1" t="shared" si="1"/>
        <v>66290120</v>
      </c>
      <c r="H34" s="59">
        <f ca="1">RANDBETWEEN(100,999999999)</f>
        <v>570392953</v>
      </c>
      <c r="I34" s="77" t="str">
        <f ca="1">_xlfn.CONCAT(RANDBETWEEN(1000,9999),CHAR(RANDBETWEEN(65,90)),CHAR(RANDBETWEEN(65,90)),CHAR(RANDBETWEEN(65,90)),CHAR(RANDBETWEEN(65,90)),CHAR(RANDBETWEEN(65,90)),CHAR(RANDBETWEEN(65,90)))</f>
        <v>9651VMHXUW</v>
      </c>
      <c r="J34" s="54" t="str">
        <f ca="1" t="shared" si="3"/>
        <v>512</v>
      </c>
      <c r="K34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:3703331088041 tai Agribank.; NGUYEN GIANG HUNG chuyen khoan</v>
      </c>
    </row>
    <row r="35" ht="45" customHeight="1" spans="1:11">
      <c r="A35" s="54">
        <v>13</v>
      </c>
      <c r="B35" s="55" t="s">
        <v>44</v>
      </c>
      <c r="C35" s="56" t="str">
        <f t="shared" si="2"/>
        <v>04/10/2023</v>
      </c>
      <c r="D35" s="54">
        <f ca="1" t="shared" si="4"/>
        <v>3119</v>
      </c>
      <c r="E35" s="57"/>
      <c r="F35" s="58">
        <f ca="1" t="shared" si="6"/>
        <v>1831000</v>
      </c>
      <c r="G35" s="57">
        <f ca="1" t="shared" si="1"/>
        <v>68121120</v>
      </c>
      <c r="H35" s="59">
        <f ca="1">RANDBETWEEN(100,999)</f>
        <v>636</v>
      </c>
      <c r="I35" s="77" t="str">
        <f ca="1">_xlfn.CONCAT(RANDBETWEEN(1000,9999),CHAR(RANDBETWEEN(65,90)),CHAR(RANDBETWEEN(65,90)),CHAR(RANDBETWEEN(65,90)),CHAR(RANDBETWEEN(65,90)),CHAR(RANDBETWEEN(65,90)),CHAR(RANDBETWEEN(65,90)))</f>
        <v>5912CWHEZP</v>
      </c>
      <c r="J35" s="54" t="str">
        <f ca="1" t="shared" si="3"/>
        <v>512</v>
      </c>
      <c r="K35" s="73" t="s">
        <v>45</v>
      </c>
    </row>
    <row r="36" ht="45" customHeight="1" spans="1:11">
      <c r="A36" s="54">
        <v>14</v>
      </c>
      <c r="B36" s="55" t="s">
        <v>46</v>
      </c>
      <c r="C36" s="56" t="str">
        <f t="shared" si="2"/>
        <v>04/10/2023</v>
      </c>
      <c r="D36" s="54">
        <f ca="1" t="shared" si="4"/>
        <v>3547</v>
      </c>
      <c r="E36" s="57">
        <f ca="1">ROUND(RANDBETWEEN(10000,12000000),-3)</f>
        <v>4311000</v>
      </c>
      <c r="F36" s="58"/>
      <c r="G36" s="57">
        <f ca="1" t="shared" si="1"/>
        <v>63810120</v>
      </c>
      <c r="H36" s="59">
        <f ca="1">RANDBETWEEN(100,999999999)</f>
        <v>831770367</v>
      </c>
      <c r="I36" s="77" t="str">
        <f ca="1">_xlfn.CONCAT(RANDBETWEEN(1000,9999),CHAR(RANDBETWEEN(65,90)),CHAR(RANDBETWEEN(65,90)),CHAR(RANDBETWEEN(65,90)),CHAR(RANDBETWEEN(65,90)),CHAR(RANDBETWEEN(65,90)),CHAR(RANDBETWEEN(65,90)))</f>
        <v>3069DAWXHG</v>
      </c>
      <c r="J36" s="54" t="str">
        <f ca="1" t="shared" si="3"/>
        <v>512</v>
      </c>
      <c r="K36" s="73" t="str">
        <f ca="1">_xlfn.CONCAT(INDEX(Sheet1!F1:F4,RANDBETWEEN(1,COUNTA(Sheet1!F1:F4))),RANDBETWEEN(1000000000000,9999999999999)," tai ",INDEX(Sheet1!H1:H7,RANDBETWEEN(1,COUNTA(Sheet1!H1:H7))),"; ND NGUYEN THI QUY"," chuyen tien")</f>
        <v>MBVCB :3619226147921 tai Sacombank.; ND NGUYEN THI QUY chuyen tien</v>
      </c>
    </row>
    <row r="37" ht="45" customHeight="1" spans="1:11">
      <c r="A37" s="54">
        <v>15</v>
      </c>
      <c r="B37" s="55" t="s">
        <v>47</v>
      </c>
      <c r="C37" s="56" t="str">
        <f t="shared" si="2"/>
        <v>04/10/2023</v>
      </c>
      <c r="D37" s="54">
        <f ca="1" t="shared" si="4"/>
        <v>6924</v>
      </c>
      <c r="E37" s="57"/>
      <c r="F37" s="58">
        <f ca="1" t="shared" si="6"/>
        <v>2991000</v>
      </c>
      <c r="G37" s="57">
        <f ca="1" t="shared" si="1"/>
        <v>66801120</v>
      </c>
      <c r="H37" s="59">
        <f ca="1">RANDBETWEEN(100000,999999)</f>
        <v>290631</v>
      </c>
      <c r="I37" s="77" t="str">
        <f ca="1">_xlfn.CONCAT(RANDBETWEEN(1000,9999),CHAR(RANDBETWEEN(65,90)),CHAR(RANDBETWEEN(65,90)),CHAR(RANDBETWEEN(65,90)),CHAR(RANDBETWEEN(65,90)),CHAR(RANDBETWEEN(65,90)),CHAR(RANDBETWEEN(65,90)))</f>
        <v>6113HWSUOR</v>
      </c>
      <c r="J37" s="54" t="str">
        <f ca="1" t="shared" si="3"/>
        <v>512</v>
      </c>
      <c r="K37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:8318805551885 tai VPBank.; DO THI SAO chuyen khoan</v>
      </c>
    </row>
    <row r="38" ht="45" customHeight="1" spans="1:11">
      <c r="A38" s="54">
        <v>16</v>
      </c>
      <c r="B38" s="55" t="s">
        <v>48</v>
      </c>
      <c r="C38" s="56" t="str">
        <f t="shared" si="2"/>
        <v>05/10/2023</v>
      </c>
      <c r="D38" s="54">
        <f ca="1" t="shared" si="4"/>
        <v>1846</v>
      </c>
      <c r="E38" s="57"/>
      <c r="F38" s="58">
        <f ca="1" t="shared" si="6"/>
        <v>1140000</v>
      </c>
      <c r="G38" s="57">
        <f ca="1" t="shared" si="1"/>
        <v>67941120</v>
      </c>
      <c r="H38" s="59">
        <f ca="1">RANDBETWEEN(100,999999999)</f>
        <v>464705283</v>
      </c>
      <c r="I38" s="75" t="str">
        <f ca="1">_xlfn.CONCAT(RANDBETWEEN(100,999),CHAR(RANDBETWEEN(65,90)),CHAR(RANDBETWEEN(65,90)),CHAR(RANDBETWEEN(65,90)),CHAR(RANDBETWEEN(65,90)),CHAR(RANDBETWEEN(65,90)),RANDBETWEEN(1,9))</f>
        <v>999PKGCR9</v>
      </c>
      <c r="J38" s="54" t="str">
        <f ca="1" t="shared" si="3"/>
        <v>512</v>
      </c>
      <c r="K38" s="73" t="str">
        <f ca="1">_xlfn.CONCAT("REM               Tfr A/c: ",RANDBETWEEN(10000000000000,99999999999999)," ",INDEX(Sheet1!A1:A74,RANDBETWEEN(1,COUNTA(Sheet1!A1:A74)))," chuyen tien")</f>
        <v>REM               Tfr A/c: 13849692172497 LAM THI THANH chuyen tien</v>
      </c>
    </row>
    <row r="39" ht="45" customHeight="1" spans="1:11">
      <c r="A39" s="54">
        <v>17</v>
      </c>
      <c r="B39" s="55" t="s">
        <v>49</v>
      </c>
      <c r="C39" s="56" t="str">
        <f t="shared" si="2"/>
        <v>05/10/2023</v>
      </c>
      <c r="D39" s="54">
        <f ca="1" t="shared" si="4"/>
        <v>8174</v>
      </c>
      <c r="E39" s="57"/>
      <c r="F39" s="58">
        <f ca="1">ROUND(RANDBETWEEN(10000,1200000),-3)</f>
        <v>779000</v>
      </c>
      <c r="G39" s="57">
        <f ca="1" t="shared" si="1"/>
        <v>68720120</v>
      </c>
      <c r="H39" s="59">
        <f ca="1">RANDBETWEEN(100,999999999)</f>
        <v>757817818</v>
      </c>
      <c r="I39" s="75" t="str">
        <f ca="1">_xlfn.CONCAT(RANDBETWEEN(100,999),CHAR(RANDBETWEEN(65,90)),CHAR(RANDBETWEEN(65,90)),CHAR(RANDBETWEEN(65,90)),CHAR(RANDBETWEEN(65,90)),CHAR(RANDBETWEEN(65,90)),RANDBETWEEN(1,9))</f>
        <v>742VUTPU2</v>
      </c>
      <c r="J39" s="54" t="str">
        <f ca="1" t="shared" si="3"/>
        <v>990</v>
      </c>
      <c r="K39" s="73" t="str">
        <f ca="1">_xlfn.CONCAT("REM               Tfr A/c: ",RANDBETWEEN(10000000000000,99999999999999)," ",INDEX(Sheet1!A1:A74,RANDBETWEEN(1,COUNTA(Sheet1!A1:A74)))," chuyen tien")</f>
        <v>REM               Tfr A/c: 23471040687725 BUI MINH DUC chuyen tien</v>
      </c>
    </row>
    <row r="40" ht="45" customHeight="1" spans="1:11">
      <c r="A40" s="54">
        <v>18</v>
      </c>
      <c r="B40" s="55" t="s">
        <v>50</v>
      </c>
      <c r="C40" s="56" t="str">
        <f t="shared" si="2"/>
        <v>05/10/2023</v>
      </c>
      <c r="D40" s="54">
        <f ca="1" t="shared" si="4"/>
        <v>7240</v>
      </c>
      <c r="E40" s="57">
        <f ca="1">RANDBETWEEN(10000,12000000)</f>
        <v>1451967</v>
      </c>
      <c r="F40" s="58"/>
      <c r="G40" s="57">
        <f ca="1" t="shared" si="1"/>
        <v>67268153</v>
      </c>
      <c r="H40" s="59">
        <f ca="1">RANDBETWEEN(100,999999999)</f>
        <v>481757007</v>
      </c>
      <c r="I40" s="54">
        <f ca="1">RANDBETWEEN(100000000,999999999)</f>
        <v>790729918</v>
      </c>
      <c r="J40" s="54" t="str">
        <f ca="1" t="shared" si="3"/>
        <v>990</v>
      </c>
      <c r="K40" s="73" t="str">
        <f ca="1">_xlfn.CONCAT(INDEX(Sheet1!F1:F4,RANDBETWEEN(1,COUNTA(Sheet1!F1:F4))),RANDBETWEEN(1000000000000,9999999999999)," tai ",INDEX(Sheet1!H1:H7,RANDBETWEEN(1,COUNTA(Sheet1!H1:H7))),"; ND NGUYEN THI QUY"," chuyen tien")</f>
        <v>MB-TKThe :3930991956848 tai VPBank.; ND NGUYEN THI QUY chuyen tien</v>
      </c>
    </row>
    <row r="41" ht="45" customHeight="1" spans="1:11">
      <c r="A41" s="54">
        <v>19</v>
      </c>
      <c r="B41" s="55" t="s">
        <v>51</v>
      </c>
      <c r="C41" s="56" t="str">
        <f t="shared" si="2"/>
        <v>05/10/2023</v>
      </c>
      <c r="D41" s="54">
        <f ca="1" t="shared" si="4"/>
        <v>7650</v>
      </c>
      <c r="E41" s="57"/>
      <c r="F41" s="58">
        <f ca="1">ROUND(RANDBETWEEN(10000,1200000),-3)</f>
        <v>451000</v>
      </c>
      <c r="G41" s="57">
        <f ca="1" t="shared" si="1"/>
        <v>67719153</v>
      </c>
      <c r="H41" s="59">
        <f ca="1">RANDBETWEEN(100,999999999)</f>
        <v>963028511</v>
      </c>
      <c r="I41" s="75" t="str">
        <f ca="1">_xlfn.CONCAT(CHAR(RANDBETWEEN(65,90)),CHAR(RANDBETWEEN(65,90)),RANDBETWEEN(100000,999999))</f>
        <v>RS337004</v>
      </c>
      <c r="J41" s="54" t="str">
        <f ca="1" t="shared" si="3"/>
        <v>512</v>
      </c>
      <c r="K41" s="73" t="str">
        <f ca="1">_xlfn.CONCAT("REM               Tfr A/c: ",RANDBETWEEN(10000000000000,99999999999999)," ",INDEX(Sheet1!A1:A74,RANDBETWEEN(1,COUNTA(Sheet1!A1:A74)))," chuyen tien")</f>
        <v>REM               Tfr A/c: 80875340008547 NGUYEN GIA KIEN chuyen tien</v>
      </c>
    </row>
    <row r="42" ht="45" customHeight="1" spans="1:11">
      <c r="A42" s="54">
        <v>20</v>
      </c>
      <c r="B42" s="60" t="s">
        <v>52</v>
      </c>
      <c r="C42" s="56" t="str">
        <f t="shared" si="2"/>
        <v>05/10/2023</v>
      </c>
      <c r="D42" s="54">
        <f ca="1" t="shared" si="4"/>
        <v>2540</v>
      </c>
      <c r="E42" s="57">
        <f ca="1">RANDBETWEEN(10000,120000)</f>
        <v>95290</v>
      </c>
      <c r="F42" s="58"/>
      <c r="G42" s="57">
        <f ca="1" t="shared" si="1"/>
        <v>67623863</v>
      </c>
      <c r="H42" s="59">
        <f ca="1">RANDBETWEEN(1000,9999)</f>
        <v>8479</v>
      </c>
      <c r="I42" s="75" t="str">
        <f ca="1">_xlfn.CONCAT(CHAR(RANDBETWEEN(65,90)),CHAR(RANDBETWEEN(65,90)),RANDBETWEEN(100000,999999))</f>
        <v>NV675457</v>
      </c>
      <c r="J42" s="54" t="str">
        <f ca="1" t="shared" si="3"/>
        <v>990</v>
      </c>
      <c r="K42" s="73" t="str">
        <f ca="1">_xlfn.CONCAT(INDEX(Sheet1!F1:F4,RANDBETWEEN(1,COUNTA(Sheet1!F1:F4))),RANDBETWEEN(1000000000000,9999999999999)," tai ",INDEX(Sheet1!H1:H7,RANDBETWEEN(1,COUNTA(Sheet1!H1:H7))),"; ND NGUYEN THI QUY"," chuyen tien")</f>
        <v>TKThe :2991251073956 tai TCB.; ND NGUYEN THI QUY chuyen tien</v>
      </c>
    </row>
    <row r="43" ht="61" customHeight="1" spans="1:11">
      <c r="A43" s="61" t="s">
        <v>53</v>
      </c>
      <c r="B43" s="61"/>
      <c r="C43" s="61"/>
      <c r="D43" s="61"/>
      <c r="E43" s="61"/>
      <c r="F43" s="61"/>
      <c r="G43" s="61"/>
      <c r="H43" s="61"/>
      <c r="I43" s="78" t="s">
        <v>54</v>
      </c>
      <c r="J43" s="78"/>
      <c r="K43" s="78"/>
    </row>
    <row r="44" ht="45" customHeight="1" spans="1:11">
      <c r="A44" s="54">
        <v>21</v>
      </c>
      <c r="B44" s="60" t="s">
        <v>55</v>
      </c>
      <c r="C44" s="56" t="str">
        <f t="shared" ref="C44:C55" si="7">LEFT(B44,FIND(" ",B44)-1)</f>
        <v>06/10/2023</v>
      </c>
      <c r="D44" s="54">
        <f ca="1" t="shared" ref="D44:D55" si="8">RANDBETWEEN(1000,9999)</f>
        <v>8075</v>
      </c>
      <c r="E44" s="57"/>
      <c r="F44" s="58">
        <f ca="1" t="shared" ref="F44:F48" si="9">ROUND(RANDBETWEEN(100000,1200000),-3)</f>
        <v>307000</v>
      </c>
      <c r="G44" s="57">
        <f ca="1">G42-E44+F44</f>
        <v>67930863</v>
      </c>
      <c r="H44" s="59">
        <f ca="1" t="shared" ref="H44:H55" si="10">RANDBETWEEN(100,999999999)</f>
        <v>993452346</v>
      </c>
      <c r="I44" s="77" t="str">
        <f ca="1">_xlfn.CONCAT(RANDBETWEEN(1000,9999),CHAR(RANDBETWEEN(65,90)),CHAR(RANDBETWEEN(65,90)),CHAR(RANDBETWEEN(65,90)),CHAR(RANDBETWEEN(65,90)),CHAR(RANDBETWEEN(65,90)),CHAR(RANDBETWEEN(65,90)))</f>
        <v>9718LHJMPN</v>
      </c>
      <c r="J44" s="54" t="str">
        <f ca="1" t="shared" ref="J44:J54" si="11">CHOOSE(RANDBETWEEN(1,2),"990","512")</f>
        <v>512</v>
      </c>
      <c r="K44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:9651859421793 tai MB.; NGUYEN THANH PHUOC chuyen khoan</v>
      </c>
    </row>
    <row r="45" ht="45" customHeight="1" spans="1:11">
      <c r="A45" s="54">
        <v>22</v>
      </c>
      <c r="B45" s="60" t="s">
        <v>56</v>
      </c>
      <c r="C45" s="56" t="str">
        <f t="shared" si="7"/>
        <v>06/10/2023</v>
      </c>
      <c r="D45" s="54">
        <f ca="1" t="shared" si="8"/>
        <v>6729</v>
      </c>
      <c r="E45" s="57"/>
      <c r="F45" s="58">
        <f ca="1" t="shared" si="9"/>
        <v>567000</v>
      </c>
      <c r="G45" s="57">
        <f ca="1" t="shared" ref="G45:G51" si="12">G44-E45+F45</f>
        <v>68497863</v>
      </c>
      <c r="H45" s="59">
        <f ca="1" t="shared" si="10"/>
        <v>343969061</v>
      </c>
      <c r="I45" s="77" t="str">
        <f ca="1">_xlfn.CONCAT(RANDBETWEEN(1000,9999),CHAR(RANDBETWEEN(65,90)),CHAR(RANDBETWEEN(65,90)),CHAR(RANDBETWEEN(65,90)),CHAR(RANDBETWEEN(65,90)),CHAR(RANDBETWEEN(65,90)),CHAR(RANDBETWEEN(65,90)))</f>
        <v>4195TSJIHN</v>
      </c>
      <c r="J45" s="54" t="str">
        <f ca="1" t="shared" si="11"/>
        <v>990</v>
      </c>
      <c r="K45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:8180078802089 tai VPBank.; NGUYEN GIANG HUNG chuyen khoan</v>
      </c>
    </row>
    <row r="46" ht="45" customHeight="1" spans="1:11">
      <c r="A46" s="54">
        <v>23</v>
      </c>
      <c r="B46" s="60" t="s">
        <v>57</v>
      </c>
      <c r="C46" s="56" t="str">
        <f t="shared" si="7"/>
        <v>07/10/2023</v>
      </c>
      <c r="D46" s="54">
        <f ca="1" t="shared" si="8"/>
        <v>2414</v>
      </c>
      <c r="E46" s="57"/>
      <c r="F46" s="58">
        <f ca="1" t="shared" si="9"/>
        <v>1107000</v>
      </c>
      <c r="G46" s="57">
        <f ca="1" t="shared" si="12"/>
        <v>69604863</v>
      </c>
      <c r="H46" s="59">
        <f ca="1" t="shared" si="10"/>
        <v>621868615</v>
      </c>
      <c r="I46" s="75" t="str">
        <f ca="1">_xlfn.CONCAT(RANDBETWEEN(100,999),CHAR(RANDBETWEEN(65,90)),CHAR(RANDBETWEEN(65,90)),CHAR(RANDBETWEEN(65,90)),CHAR(RANDBETWEEN(65,90)),CHAR(RANDBETWEEN(65,90)),RANDBETWEEN(1,9))</f>
        <v>681RHYCR1</v>
      </c>
      <c r="J46" s="54" t="str">
        <f ca="1" t="shared" si="11"/>
        <v>990</v>
      </c>
      <c r="K46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:7977621432958 tai Sacombank.; NGUYEN DUC MANH chuyen khoan</v>
      </c>
    </row>
    <row r="47" ht="45" customHeight="1" spans="1:11">
      <c r="A47" s="54">
        <v>24</v>
      </c>
      <c r="B47" s="60" t="s">
        <v>58</v>
      </c>
      <c r="C47" s="56" t="str">
        <f t="shared" si="7"/>
        <v>07/10/2023</v>
      </c>
      <c r="D47" s="54">
        <f ca="1" t="shared" si="8"/>
        <v>1282</v>
      </c>
      <c r="E47" s="57"/>
      <c r="F47" s="58">
        <f ca="1" t="shared" si="9"/>
        <v>112000</v>
      </c>
      <c r="G47" s="57">
        <f ca="1" t="shared" si="12"/>
        <v>69716863</v>
      </c>
      <c r="H47" s="59">
        <f ca="1" t="shared" si="10"/>
        <v>699779143</v>
      </c>
      <c r="I47" s="75" t="str">
        <f ca="1">_xlfn.CONCAT(RANDBETWEEN(100,999),CHAR(RANDBETWEEN(65,90)),CHAR(RANDBETWEEN(65,90)),CHAR(RANDBETWEEN(65,90)),CHAR(RANDBETWEEN(65,90)),CHAR(RANDBETWEEN(65,90)),RANDBETWEEN(1,9))</f>
        <v>916GCZAQ3</v>
      </c>
      <c r="J47" s="54" t="str">
        <f ca="1" t="shared" si="11"/>
        <v>990</v>
      </c>
      <c r="K47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:3400081823942 tai TCB.; DINH VAN HIEP chuyen khoan</v>
      </c>
    </row>
    <row r="48" ht="45" customHeight="1" spans="1:11">
      <c r="A48" s="54">
        <v>25</v>
      </c>
      <c r="B48" s="60" t="s">
        <v>59</v>
      </c>
      <c r="C48" s="56" t="str">
        <f t="shared" si="7"/>
        <v>07/10/2023</v>
      </c>
      <c r="D48" s="54">
        <f ca="1" t="shared" si="8"/>
        <v>6442</v>
      </c>
      <c r="E48" s="57"/>
      <c r="F48" s="58">
        <f ca="1" t="shared" si="9"/>
        <v>688000</v>
      </c>
      <c r="G48" s="57">
        <f ca="1" t="shared" si="12"/>
        <v>70404863</v>
      </c>
      <c r="H48" s="59">
        <f ca="1" t="shared" si="10"/>
        <v>744698679</v>
      </c>
      <c r="I48" s="75" t="str">
        <f ca="1">_xlfn.CONCAT(CHAR(RANDBETWEEN(65,90)),CHAR(RANDBETWEEN(65,90)),RANDBETWEEN(100000,999999))</f>
        <v>NK178055</v>
      </c>
      <c r="J48" s="54" t="str">
        <f ca="1" t="shared" si="11"/>
        <v>512</v>
      </c>
      <c r="K48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:8388254685739 tai VPBank.; NGUYEN VIET HUONG chuyen khoan</v>
      </c>
    </row>
    <row r="49" ht="35" customHeight="1" spans="1:11">
      <c r="A49" s="54">
        <v>26</v>
      </c>
      <c r="B49" s="55" t="s">
        <v>60</v>
      </c>
      <c r="C49" s="56" t="str">
        <f t="shared" si="7"/>
        <v>07/10/2023</v>
      </c>
      <c r="D49" s="54">
        <f ca="1" t="shared" si="8"/>
        <v>2803</v>
      </c>
      <c r="E49" s="57">
        <f ca="1">RANDBETWEEN(10000,120000)</f>
        <v>59076</v>
      </c>
      <c r="F49" s="58"/>
      <c r="G49" s="57">
        <f ca="1" t="shared" si="12"/>
        <v>70345787</v>
      </c>
      <c r="H49" s="59">
        <f ca="1" t="shared" si="10"/>
        <v>919810603</v>
      </c>
      <c r="I49" s="54">
        <f ca="1">RANDBETWEEN(100000000,999999999)</f>
        <v>559578747</v>
      </c>
      <c r="J49" s="54" t="str">
        <f ca="1" t="shared" si="11"/>
        <v>990</v>
      </c>
      <c r="K49" s="73" t="s">
        <v>61</v>
      </c>
    </row>
    <row r="50" ht="45" customHeight="1" spans="1:11">
      <c r="A50" s="54">
        <v>27</v>
      </c>
      <c r="B50" s="55" t="s">
        <v>62</v>
      </c>
      <c r="C50" s="56" t="str">
        <f t="shared" si="7"/>
        <v>07/10/2023</v>
      </c>
      <c r="D50" s="54">
        <f ca="1" t="shared" si="8"/>
        <v>9404</v>
      </c>
      <c r="E50" s="57"/>
      <c r="F50" s="58">
        <f ca="1">ROUND(RANDBETWEEN(10000,1200000),-3)</f>
        <v>1050000</v>
      </c>
      <c r="G50" s="57">
        <f ca="1" t="shared" si="12"/>
        <v>71395787</v>
      </c>
      <c r="H50" s="59">
        <f ca="1" t="shared" si="10"/>
        <v>523649516</v>
      </c>
      <c r="I50" s="54">
        <f ca="1">RANDBETWEEN(100000000,999999999)</f>
        <v>768076804</v>
      </c>
      <c r="J50" s="54" t="str">
        <f ca="1" t="shared" si="11"/>
        <v>512</v>
      </c>
      <c r="K50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:4609519552518 tai Vietcombank.; LE VU TUAN KIET chuyen khoan</v>
      </c>
    </row>
    <row r="51" ht="45" customHeight="1" spans="1:11">
      <c r="A51" s="54">
        <v>28</v>
      </c>
      <c r="B51" s="55" t="s">
        <v>63</v>
      </c>
      <c r="C51" s="56" t="str">
        <f t="shared" si="7"/>
        <v>08/10/2023</v>
      </c>
      <c r="D51" s="54">
        <f ca="1" t="shared" si="8"/>
        <v>3697</v>
      </c>
      <c r="E51" s="57">
        <f ca="1">RANDBETWEEN(10000,120000)</f>
        <v>45779</v>
      </c>
      <c r="F51" s="58"/>
      <c r="G51" s="57">
        <f ca="1" t="shared" si="12"/>
        <v>71350008</v>
      </c>
      <c r="H51" s="59">
        <f ca="1" t="shared" si="10"/>
        <v>470096177</v>
      </c>
      <c r="I51" s="77" t="str">
        <f ca="1" t="shared" ref="I51:I56" si="13">_xlfn.CONCAT(RANDBETWEEN(1000,9999),CHAR(RANDBETWEEN(65,90)),CHAR(RANDBETWEEN(65,90)),CHAR(RANDBETWEEN(65,90)),CHAR(RANDBETWEEN(65,90)),CHAR(RANDBETWEEN(65,90)),CHAR(RANDBETWEEN(65,90)))</f>
        <v>4220LVIFVM</v>
      </c>
      <c r="J51" s="54" t="str">
        <f ca="1" t="shared" si="11"/>
        <v>990</v>
      </c>
      <c r="K51" s="73" t="str">
        <f ca="1">_xlfn.CONCAT(INDEX(Sheet1!F1:F4,RANDBETWEEN(1,COUNTA(Sheet1!F1:F4))),RANDBETWEEN(1000000000000,9999999999999)," tai ",INDEX(Sheet1!H1:H7,RANDBETWEEN(1,COUNTA(Sheet1!H1:H7))),"; ND NGUYEN THI QUY"," chuyen tien")</f>
        <v>IBVCB :7790194741570 tai VCB.; ND NGUYEN THI QUY chuyen tien</v>
      </c>
    </row>
    <row r="52" ht="45" customHeight="1" spans="1:11">
      <c r="A52" s="54">
        <v>29</v>
      </c>
      <c r="B52" s="55" t="s">
        <v>64</v>
      </c>
      <c r="C52" s="56" t="str">
        <f t="shared" si="7"/>
        <v>08/10/2023</v>
      </c>
      <c r="D52" s="54">
        <f ca="1" t="shared" si="8"/>
        <v>3487</v>
      </c>
      <c r="E52" s="57"/>
      <c r="F52" s="58">
        <f ca="1">ROUND(RANDBETWEEN(10000,1200000),-3)</f>
        <v>55000</v>
      </c>
      <c r="G52" s="57">
        <f ca="1" t="shared" ref="G51:G89" si="14">G51-E52+F52</f>
        <v>71405008</v>
      </c>
      <c r="H52" s="59">
        <f ca="1" t="shared" si="10"/>
        <v>649660331</v>
      </c>
      <c r="I52" s="77" t="str">
        <f ca="1" t="shared" si="13"/>
        <v>4084MSGDYV</v>
      </c>
      <c r="J52" s="54" t="str">
        <f ca="1" t="shared" si="11"/>
        <v>512</v>
      </c>
      <c r="K52" s="73" t="str">
        <f ca="1">_xlfn.CONCAT(INDEX(Sheet1!F1:F4,RANDBETWEEN(1,COUNTA(Sheet1!F1:F4))),RANDBETWEEN(1000000000000,9999999999999)," tai ",INDEX(Sheet1!H1:H7,RANDBETWEEN(1,COUNTA(Sheet1!H1:H7))),"; ",INDEX(Sheet1!A1:A234,RANDBETWEEN(1,COUNTA(Sheet1!A1:A234)))," chuyen khoan")</f>
        <v>TKThe :4908503649935 tai Vietcombank.; NGUYEN THAO LINH chuyen khoan</v>
      </c>
    </row>
    <row r="53" ht="35" customHeight="1" spans="1:11">
      <c r="A53" s="54">
        <v>30</v>
      </c>
      <c r="B53" s="55" t="s">
        <v>65</v>
      </c>
      <c r="C53" s="56" t="str">
        <f t="shared" si="7"/>
        <v>08/10/2023</v>
      </c>
      <c r="D53" s="54">
        <f ca="1" t="shared" si="8"/>
        <v>4436</v>
      </c>
      <c r="E53" s="57"/>
      <c r="F53" s="58">
        <f ca="1" t="shared" ref="F53:F55" si="15">ROUND(RANDBETWEEN(100000,1200000),-3)</f>
        <v>243000</v>
      </c>
      <c r="G53" s="57">
        <f ca="1" t="shared" si="14"/>
        <v>71648008</v>
      </c>
      <c r="H53" s="59">
        <f ca="1" t="shared" si="10"/>
        <v>86288155</v>
      </c>
      <c r="I53" s="77" t="str">
        <f ca="1" t="shared" si="13"/>
        <v>4360UPDKEV</v>
      </c>
      <c r="J53" s="54" t="str">
        <f ca="1" t="shared" si="11"/>
        <v>512</v>
      </c>
      <c r="K53" s="73" t="str">
        <f ca="1">_xlfn.CONCAT(RANDBETWEEN(100000,999999),"-QR - ",INDEX(Sheet1!A1:A74,RANDBETWEEN(1,COUNTA(Sheet1!A1:A74)))," Chuyen tien")</f>
        <v>937777-QR - LAM THI THANH Chuyen tien</v>
      </c>
    </row>
    <row r="54" ht="35" customHeight="1" spans="1:11">
      <c r="A54" s="54">
        <v>31</v>
      </c>
      <c r="B54" s="55" t="s">
        <v>66</v>
      </c>
      <c r="C54" s="56" t="str">
        <f t="shared" si="7"/>
        <v>08/10/2023</v>
      </c>
      <c r="D54" s="54">
        <f ca="1" t="shared" si="8"/>
        <v>8822</v>
      </c>
      <c r="E54" s="57"/>
      <c r="F54" s="58">
        <f ca="1" t="shared" si="15"/>
        <v>892000</v>
      </c>
      <c r="G54" s="57">
        <f ca="1" t="shared" si="14"/>
        <v>72540008</v>
      </c>
      <c r="H54" s="59">
        <f ca="1" t="shared" si="10"/>
        <v>132354628</v>
      </c>
      <c r="I54" s="77" t="str">
        <f ca="1" t="shared" si="13"/>
        <v>9132NDMBAO</v>
      </c>
      <c r="J54" s="54" t="str">
        <f ca="1" t="shared" si="11"/>
        <v>990</v>
      </c>
      <c r="K54" s="73" t="str">
        <f ca="1">_xlfn.CONCAT(RANDBETWEEN(100000,999999),"-QR - ",INDEX(Sheet1!A1:A74,RANDBETWEEN(1,COUNTA(Sheet1!A1:A74)))," Chuyen tien")</f>
        <v>501773-QR - NGUYEN QUANG SANG Chuyen tien</v>
      </c>
    </row>
    <row r="55" ht="35" customHeight="1" spans="1:11">
      <c r="A55" s="54">
        <v>32</v>
      </c>
      <c r="B55" s="55" t="s">
        <v>67</v>
      </c>
      <c r="C55" s="56" t="str">
        <f t="shared" si="7"/>
        <v>09/10/2023</v>
      </c>
      <c r="D55" s="54">
        <f ca="1" t="shared" si="8"/>
        <v>4893</v>
      </c>
      <c r="E55" s="57"/>
      <c r="F55" s="58">
        <f ca="1" t="shared" si="15"/>
        <v>377000</v>
      </c>
      <c r="G55" s="57">
        <f ca="1" t="shared" si="14"/>
        <v>72917008</v>
      </c>
      <c r="H55" s="59">
        <f ca="1" t="shared" si="10"/>
        <v>733371719</v>
      </c>
      <c r="I55" s="77" t="str">
        <f ca="1" t="shared" si="13"/>
        <v>2451UVZCOW</v>
      </c>
      <c r="J55" s="54" t="str">
        <f ca="1" t="shared" ref="J55:J64" si="16">CHOOSE(RANDBETWEEN(1,2),"990","512")</f>
        <v>512</v>
      </c>
      <c r="K55" s="73" t="str">
        <f ca="1">_xlfn.CONCAT(RANDBETWEEN(100000,999999),"-QR - ",INDEX(Sheet1!A1:A74,RANDBETWEEN(1,COUNTA(Sheet1!A1:A74)))," Chuyen tien")</f>
        <v>794283-QR - NGUYEN DUC MANH Chuyen tien</v>
      </c>
    </row>
    <row r="56" s="9" customFormat="1" ht="45" customHeight="1" spans="1:12">
      <c r="A56" s="54">
        <v>33</v>
      </c>
      <c r="B56" s="55" t="s">
        <v>68</v>
      </c>
      <c r="C56" s="56" t="str">
        <f t="shared" ref="C56:C89" si="17">LEFT(B56,FIND(" ",B56)-1)</f>
        <v>09/10/2023</v>
      </c>
      <c r="D56" s="54">
        <f ca="1" t="shared" ref="D56:D65" si="18">RANDBETWEEN(1000,9999)</f>
        <v>3351</v>
      </c>
      <c r="E56" s="57">
        <f ca="1" t="shared" ref="E56:E59" si="19">RANDBETWEEN(10000,120000)</f>
        <v>47793</v>
      </c>
      <c r="F56" s="62"/>
      <c r="G56" s="57">
        <f ca="1" t="shared" si="14"/>
        <v>72869215</v>
      </c>
      <c r="H56" s="59">
        <f ca="1">RANDBETWEEN(10000,99999)</f>
        <v>19066</v>
      </c>
      <c r="I56" s="77" t="str">
        <f ca="1" t="shared" si="13"/>
        <v>6605AMKDGD</v>
      </c>
      <c r="J56" s="54" t="str">
        <f ca="1" t="shared" si="16"/>
        <v>512</v>
      </c>
      <c r="K56" s="79" t="str">
        <f ca="1">_xlfn.CONCAT(INDEX(Sheet1!F1:F4,RANDBETWEEN(1,COUNTA(Sheet1!F1:F4))),RANDBETWEEN(1000000000000,9999999999999)," tai ",INDEX(Sheet1!H1:H7,RANDBETWEEN(1,COUNTA(Sheet1!H1:H7))),"; ND NGUYEN THI QUY"," chuyen tien")</f>
        <v>MBVCB :9988096171989 tai Sacombank.; ND NGUYEN THI QUY chuyen tien</v>
      </c>
      <c r="L56" s="68"/>
    </row>
    <row r="57" s="9" customFormat="1" ht="35" customHeight="1" spans="1:12">
      <c r="A57" s="54">
        <v>34</v>
      </c>
      <c r="B57" s="55" t="s">
        <v>69</v>
      </c>
      <c r="C57" s="56" t="str">
        <f t="shared" si="17"/>
        <v>09/10/2023</v>
      </c>
      <c r="D57" s="54">
        <f ca="1" t="shared" si="18"/>
        <v>8269</v>
      </c>
      <c r="E57" s="63"/>
      <c r="F57" s="64">
        <f ca="1">ROUND(RANDBETWEEN(10000,1200000),-3)</f>
        <v>471000</v>
      </c>
      <c r="G57" s="57">
        <f ca="1" t="shared" si="14"/>
        <v>73340215</v>
      </c>
      <c r="H57" s="59">
        <f ca="1">RANDBETWEEN(10000,99999)</f>
        <v>36541</v>
      </c>
      <c r="I57" s="75" t="str">
        <f ca="1">_xlfn.CONCAT(CHAR(RANDBETWEEN(65,90)),CHAR(RANDBETWEEN(65,90)),RANDBETWEEN(100000,999999))</f>
        <v>FH773927</v>
      </c>
      <c r="J57" s="54" t="str">
        <f ca="1" t="shared" si="16"/>
        <v>990</v>
      </c>
      <c r="K57" s="79" t="str">
        <f ca="1">_xlfn.CONCAT(RANDBETWEEN(100000,999999),"-QR - ",INDEX(Sheet1!A1:A74,RANDBETWEEN(1,COUNTA(Sheet1!A1:A74)))," Chuyen tien")</f>
        <v>306860-QR - NGUYEN THANH TUNG Chuyen tien</v>
      </c>
      <c r="L57" s="80"/>
    </row>
    <row r="58" s="9" customFormat="1" ht="45" customHeight="1" spans="1:12">
      <c r="A58" s="54">
        <v>35</v>
      </c>
      <c r="B58" s="55" t="s">
        <v>70</v>
      </c>
      <c r="C58" s="56" t="str">
        <f t="shared" si="17"/>
        <v>09/10/2023</v>
      </c>
      <c r="D58" s="54">
        <f ca="1" t="shared" si="18"/>
        <v>2588</v>
      </c>
      <c r="E58" s="57">
        <f ca="1" t="shared" si="19"/>
        <v>66519</v>
      </c>
      <c r="F58" s="62"/>
      <c r="G58" s="57">
        <f ca="1" t="shared" si="14"/>
        <v>73273696</v>
      </c>
      <c r="H58" s="59">
        <f ca="1">RANDBETWEEN(10000,99999)</f>
        <v>51729</v>
      </c>
      <c r="I58" s="77" t="str">
        <f ca="1">_xlfn.CONCAT(RANDBETWEEN(1000,9999),CHAR(RANDBETWEEN(65,90)),CHAR(RANDBETWEEN(65,90)),CHAR(RANDBETWEEN(65,90)),CHAR(RANDBETWEEN(65,90)),CHAR(RANDBETWEEN(65,90)),CHAR(RANDBETWEEN(65,90)))</f>
        <v>8759VAIEIU</v>
      </c>
      <c r="J58" s="54" t="str">
        <f ca="1" t="shared" si="16"/>
        <v>512</v>
      </c>
      <c r="K58" s="79" t="str">
        <f ca="1">_xlfn.CONCAT(INDEX(Sheet1!F1:F4,RANDBETWEEN(1,COUNTA(Sheet1!F1:F4))),RANDBETWEEN(1000000000000,9999999999999)," tai ",INDEX(Sheet1!H1:H7,RANDBETWEEN(1,COUNTA(Sheet1!H1:H7))),"; ND NGUYEN THI QUY"," chuyen tien")</f>
        <v>IBVCB :7449771640782 tai Vietcombank.; ND NGUYEN THI QUY chuyen tien</v>
      </c>
      <c r="L58" s="80"/>
    </row>
    <row r="59" s="9" customFormat="1" ht="45" customHeight="1" spans="1:11">
      <c r="A59" s="54">
        <v>36</v>
      </c>
      <c r="B59" s="55" t="s">
        <v>71</v>
      </c>
      <c r="C59" s="56" t="str">
        <f t="shared" si="17"/>
        <v>10/10/2023</v>
      </c>
      <c r="D59" s="54">
        <f ca="1" t="shared" si="18"/>
        <v>7294</v>
      </c>
      <c r="E59" s="57">
        <f ca="1" t="shared" si="19"/>
        <v>19838</v>
      </c>
      <c r="F59" s="64"/>
      <c r="G59" s="57">
        <f ca="1" t="shared" si="14"/>
        <v>73253858</v>
      </c>
      <c r="H59" s="59">
        <f ca="1">RANDBETWEEN(100,999999999)</f>
        <v>482940512</v>
      </c>
      <c r="I59" s="54">
        <f ca="1">RANDBETWEEN(100000000,999999999)</f>
        <v>702866273</v>
      </c>
      <c r="J59" s="54" t="str">
        <f ca="1" t="shared" si="16"/>
        <v>512</v>
      </c>
      <c r="K59" s="79" t="str">
        <f ca="1">_xlfn.CONCAT(INDEX(Sheet1!F1:F4,RANDBETWEEN(1,COUNTA(Sheet1!F1:F4))),RANDBETWEEN(1000000000000,9999999999999)," tai ",INDEX(Sheet1!H1:H7,RANDBETWEEN(1,COUNTA(Sheet1!H1:H7))),"; ND NGUYEN THI QUY"," chuyen tien")</f>
        <v>TKThe :2363491810419 tai Sacombank.; ND NGUYEN THI QUY chuyen tien</v>
      </c>
    </row>
    <row r="60" s="9" customFormat="1" ht="35" customHeight="1" spans="1:11">
      <c r="A60" s="54">
        <v>37</v>
      </c>
      <c r="B60" s="55" t="s">
        <v>72</v>
      </c>
      <c r="C60" s="56" t="str">
        <f t="shared" si="17"/>
        <v>10/10/2023</v>
      </c>
      <c r="D60" s="54">
        <f ca="1" t="shared" si="18"/>
        <v>4171</v>
      </c>
      <c r="E60" s="57"/>
      <c r="F60" s="64">
        <f ca="1">ROUND(RANDBETWEEN(10000,1200000),-3)</f>
        <v>782000</v>
      </c>
      <c r="G60" s="57">
        <f ca="1" t="shared" si="14"/>
        <v>74035858</v>
      </c>
      <c r="H60" s="59">
        <f ca="1">RANDBETWEEN(100,999)</f>
        <v>711</v>
      </c>
      <c r="I60" s="54">
        <f ca="1">RANDBETWEEN(100000000,999999999)</f>
        <v>300562701</v>
      </c>
      <c r="J60" s="54" t="str">
        <f ca="1" t="shared" si="16"/>
        <v>512</v>
      </c>
      <c r="K60" s="73" t="str">
        <f ca="1">_xlfn.CONCAT(RANDBETWEEN(100000,999999),"-QR - ",INDEX(Sheet1!A1:A74,RANDBETWEEN(1,COUNTA(Sheet1!A1:A74)))," Chuyen tien")</f>
        <v>452055-QR - NGUYEN KIM DUAN Chuyen tien</v>
      </c>
    </row>
    <row r="61" s="9" customFormat="1" ht="45" customHeight="1" spans="1:11">
      <c r="A61" s="54">
        <v>38</v>
      </c>
      <c r="B61" s="55" t="s">
        <v>73</v>
      </c>
      <c r="C61" s="56" t="str">
        <f t="shared" si="17"/>
        <v>10/10/2023</v>
      </c>
      <c r="D61" s="54">
        <f ca="1" t="shared" si="18"/>
        <v>8507</v>
      </c>
      <c r="E61" s="57">
        <f ca="1">RANDBETWEEN(10000,120000)</f>
        <v>76001</v>
      </c>
      <c r="F61" s="64"/>
      <c r="G61" s="57">
        <f ca="1" t="shared" si="14"/>
        <v>73959857</v>
      </c>
      <c r="H61" s="59">
        <f ca="1">RANDBETWEEN(100,999)</f>
        <v>326</v>
      </c>
      <c r="I61" s="75" t="str">
        <f ca="1">_xlfn.CONCAT(RANDBETWEEN(100,999),CHAR(RANDBETWEEN(65,90)),CHAR(RANDBETWEEN(65,90)),CHAR(RANDBETWEEN(65,90)),CHAR(RANDBETWEEN(65,90)),CHAR(RANDBETWEEN(65,90)),RANDBETWEEN(1,9))</f>
        <v>121BVGFR1</v>
      </c>
      <c r="J61" s="54" t="str">
        <f ca="1" t="shared" si="16"/>
        <v>990</v>
      </c>
      <c r="K61" s="73" t="str">
        <f ca="1">_xlfn.CONCAT(INDEX(Sheet1!F1:F4,RANDBETWEEN(1,COUNTA(Sheet1!F1:F4))),RANDBETWEEN(1000000000000,9999999999999)," tai ",INDEX(Sheet1!H1:H7,RANDBETWEEN(1,COUNTA(Sheet1!H1:H7))),"; ND NGUYEN THI QUY"," chuyen tien")</f>
        <v>MBVCB :4996372825583 tai VPBank.; ND NGUYEN THI QUY chuyen tien</v>
      </c>
    </row>
    <row r="62" s="9" customFormat="1" ht="35" customHeight="1" spans="1:13">
      <c r="A62" s="54">
        <v>39</v>
      </c>
      <c r="B62" s="55" t="s">
        <v>74</v>
      </c>
      <c r="C62" s="56" t="str">
        <f t="shared" si="17"/>
        <v>10/10/2023</v>
      </c>
      <c r="D62" s="54">
        <f ca="1" t="shared" si="18"/>
        <v>6949</v>
      </c>
      <c r="E62" s="57"/>
      <c r="F62" s="64">
        <f ca="1" t="shared" ref="F62:F65" si="20">ROUND(RANDBETWEEN(100000,1200000),-3)</f>
        <v>910000</v>
      </c>
      <c r="G62" s="57">
        <f ca="1" t="shared" si="14"/>
        <v>74869857</v>
      </c>
      <c r="H62" s="59">
        <f ca="1">RANDBETWEEN(100,999)</f>
        <v>502</v>
      </c>
      <c r="I62" s="77" t="str">
        <f ca="1">_xlfn.CONCAT(RANDBETWEEN(1000,9999),CHAR(RANDBETWEEN(65,90)),CHAR(RANDBETWEEN(65,90)),CHAR(RANDBETWEEN(65,90)),CHAR(RANDBETWEEN(65,90)),CHAR(RANDBETWEEN(65,90)),CHAR(RANDBETWEEN(65,90)))</f>
        <v>8572ROVOMQ</v>
      </c>
      <c r="J62" s="54" t="str">
        <f ca="1" t="shared" si="16"/>
        <v>990</v>
      </c>
      <c r="K62" s="73" t="str">
        <f ca="1">_xlfn.CONCAT(RANDBETWEEN(100000,999999),"-QR - ",INDEX(Sheet1!A1:A74,RANDBETWEEN(1,COUNTA(Sheet1!A1:A74)))," Chuyen tien")</f>
        <v>140919-QR - MAI THANH TUAN Chuyen tien</v>
      </c>
      <c r="L62" s="28"/>
      <c r="M62" s="28"/>
    </row>
    <row r="63" s="9" customFormat="1" ht="45" customHeight="1" spans="1:11">
      <c r="A63" s="54">
        <v>40</v>
      </c>
      <c r="B63" s="55" t="s">
        <v>75</v>
      </c>
      <c r="C63" s="56" t="str">
        <f t="shared" si="17"/>
        <v>10/10/2023</v>
      </c>
      <c r="D63" s="54">
        <f ca="1" t="shared" si="18"/>
        <v>9084</v>
      </c>
      <c r="E63" s="57"/>
      <c r="F63" s="64">
        <f ca="1" t="shared" si="20"/>
        <v>1027000</v>
      </c>
      <c r="G63" s="57">
        <f ca="1" t="shared" si="14"/>
        <v>75896857</v>
      </c>
      <c r="H63" s="59">
        <f ca="1">RANDBETWEEN(100,999)</f>
        <v>567</v>
      </c>
      <c r="I63" s="77" t="str">
        <f ca="1">_xlfn.CONCAT(RANDBETWEEN(1000,9999),CHAR(RANDBETWEEN(65,90)),CHAR(RANDBETWEEN(65,90)),CHAR(RANDBETWEEN(65,90)),CHAR(RANDBETWEEN(65,90)),CHAR(RANDBETWEEN(65,90)),CHAR(RANDBETWEEN(65,90)))</f>
        <v>5981SHRINB</v>
      </c>
      <c r="J63" s="54" t="str">
        <f ca="1" t="shared" si="16"/>
        <v>990</v>
      </c>
      <c r="K63" s="79" t="str">
        <f ca="1">_xlfn.CONCAT("REM               Tfr A/c: ",RANDBETWEEN(10000000000000,99999999999999)," ",INDEX(Sheet1!A1:A74,RANDBETWEEN(1,COUNTA(Sheet1!A1:A74)))," chuyen tien")</f>
        <v>REM               Tfr A/c: 81090084424694 NGUYEN TUAN THANH chuyen tien</v>
      </c>
    </row>
    <row r="64" s="9" customFormat="1" ht="45" customHeight="1" spans="1:16">
      <c r="A64" s="54">
        <v>41</v>
      </c>
      <c r="B64" s="55" t="s">
        <v>76</v>
      </c>
      <c r="C64" s="56" t="str">
        <f t="shared" si="17"/>
        <v>13/10/2023</v>
      </c>
      <c r="D64" s="54">
        <f ca="1" t="shared" si="18"/>
        <v>2838</v>
      </c>
      <c r="E64" s="57">
        <f ca="1">RANDBETWEEN(10000,120000)</f>
        <v>57755</v>
      </c>
      <c r="F64" s="58"/>
      <c r="G64" s="57">
        <f ca="1" t="shared" si="14"/>
        <v>75839102</v>
      </c>
      <c r="H64" s="59">
        <f ca="1">RANDBETWEEN(100,999)</f>
        <v>222</v>
      </c>
      <c r="I64" s="77" t="str">
        <f ca="1">_xlfn.CONCAT(RANDBETWEEN(1000,9999),CHAR(RANDBETWEEN(65,90)),CHAR(RANDBETWEEN(65,90)),CHAR(RANDBETWEEN(65,90)),CHAR(RANDBETWEEN(65,90)),CHAR(RANDBETWEEN(65,90)),CHAR(RANDBETWEEN(65,90)))</f>
        <v>1963EAPDSS</v>
      </c>
      <c r="J64" s="54" t="str">
        <f ca="1" t="shared" si="16"/>
        <v>990</v>
      </c>
      <c r="K64" s="73" t="str">
        <f ca="1">_xlfn.CONCAT(INDEX(Sheet1!F1:F4,RANDBETWEEN(1,COUNTA(Sheet1!F1:F4))),RANDBETWEEN(1000000000000,9999999999999)," tai ",INDEX(Sheet1!H1:H7,RANDBETWEEN(1,COUNTA(Sheet1!H1:H7))),"; NGUYEN THI QUY"," chuyen tien")</f>
        <v>MBVCB :3331587854646 tai Agribank.; NGUYEN THI QUY chuyen tien</v>
      </c>
      <c r="L64" s="28"/>
      <c r="M64" s="28"/>
      <c r="N64" s="70"/>
      <c r="O64" s="70"/>
      <c r="P64" s="70"/>
    </row>
    <row r="65" ht="35" customHeight="1" spans="1:12">
      <c r="A65" s="54">
        <v>42</v>
      </c>
      <c r="B65" s="55" t="s">
        <v>77</v>
      </c>
      <c r="C65" s="56" t="str">
        <f t="shared" si="17"/>
        <v>13/10/2023</v>
      </c>
      <c r="D65" s="54">
        <f ca="1" t="shared" si="18"/>
        <v>3916</v>
      </c>
      <c r="E65" s="57"/>
      <c r="F65" s="64">
        <f ca="1" t="shared" si="20"/>
        <v>663000</v>
      </c>
      <c r="G65" s="57">
        <f ca="1" t="shared" si="14"/>
        <v>76502102</v>
      </c>
      <c r="H65" s="59">
        <f ca="1">RANDBETWEEN(100,999999999)</f>
        <v>971719164</v>
      </c>
      <c r="I65" s="77" t="str">
        <f ca="1">_xlfn.CONCAT(RANDBETWEEN(1000,9999),CHAR(RANDBETWEEN(65,90)),CHAR(RANDBETWEEN(65,90)),CHAR(RANDBETWEEN(65,90)),CHAR(RANDBETWEEN(65,90)),CHAR(RANDBETWEEN(65,90)),CHAR(RANDBETWEEN(65,90)))</f>
        <v>2850OTKCUD</v>
      </c>
      <c r="J65" s="54" t="str">
        <f ca="1" t="shared" ref="J65:J74" si="21">CHOOSE(RANDBETWEEN(1,2),"990","512")</f>
        <v>990</v>
      </c>
      <c r="K65" s="79" t="str">
        <f ca="1">_xlfn.CONCAT(RANDBETWEEN(100000,999999),"-QR - ",INDEX(Sheet1!A1:A74,RANDBETWEEN(1,COUNTA(Sheet1!A1:A74)))," Chuyen tien")</f>
        <v>389269-QR - CAO THANH LUONG Chuyen tien</v>
      </c>
      <c r="L65" s="89"/>
    </row>
    <row r="66" ht="49" customHeight="1" spans="1:12">
      <c r="A66" s="54">
        <v>43</v>
      </c>
      <c r="B66" s="55" t="s">
        <v>78</v>
      </c>
      <c r="C66" s="56" t="str">
        <f t="shared" si="17"/>
        <v>13/10/2023</v>
      </c>
      <c r="D66" s="54">
        <f ca="1" t="shared" ref="D66:D75" si="22">RANDBETWEEN(1000,9999)</f>
        <v>7432</v>
      </c>
      <c r="E66" s="57">
        <v>1100000</v>
      </c>
      <c r="F66" s="58"/>
      <c r="G66" s="57">
        <f ca="1" t="shared" si="14"/>
        <v>75402102</v>
      </c>
      <c r="H66" s="59">
        <f ca="1">RANDBETWEEN(100,999999999)</f>
        <v>621560067</v>
      </c>
      <c r="I66" s="54">
        <f ca="1">RANDBETWEEN(100000000,999999999)</f>
        <v>720129336</v>
      </c>
      <c r="J66" s="54" t="str">
        <f ca="1" t="shared" si="21"/>
        <v>990</v>
      </c>
      <c r="K66" s="79" t="str">
        <f ca="1">_xlfn.CONCAT(INDEX(Sheet1!F1:F4,RANDBETWEEN(1,COUNTA(Sheet1!F1:F4))),RANDBETWEEN(1000000000000,9999999999999)," tai ",INDEX(Sheet1!H1:H7,RANDBETWEEN(1,COUNTA(Sheet1!H1:H7))),"; ND NGUYEN THI QUY"," chuyen tien")</f>
        <v>MB-TKThe :5380880122048 tai Agribank.; ND NGUYEN THI QUY chuyen tien</v>
      </c>
      <c r="L66" s="89"/>
    </row>
    <row r="67" ht="45" customHeight="1" spans="1:12">
      <c r="A67" s="54">
        <v>44</v>
      </c>
      <c r="B67" s="55" t="s">
        <v>79</v>
      </c>
      <c r="C67" s="56" t="str">
        <f t="shared" si="17"/>
        <v>13/10/2023</v>
      </c>
      <c r="D67" s="54">
        <f ca="1" t="shared" si="22"/>
        <v>4719</v>
      </c>
      <c r="E67" s="57">
        <f ca="1" t="shared" ref="E67:E70" si="23">RANDBETWEEN(10000,1200000)</f>
        <v>989822</v>
      </c>
      <c r="F67" s="58"/>
      <c r="G67" s="57">
        <f ca="1" t="shared" si="14"/>
        <v>74412280</v>
      </c>
      <c r="H67" s="59">
        <f ca="1">RANDBETWEEN(100,999999999)</f>
        <v>369424348</v>
      </c>
      <c r="I67" s="54">
        <f ca="1">RANDBETWEEN(100000000,999999999)</f>
        <v>181184771</v>
      </c>
      <c r="J67" s="54" t="str">
        <f ca="1" t="shared" si="21"/>
        <v>512</v>
      </c>
      <c r="K67" s="79" t="str">
        <f ca="1">_xlfn.CONCAT(INDEX(Sheet1!F1:F4,RANDBETWEEN(1,COUNTA(Sheet1!F1:F4))),RANDBETWEEN(1000000000000,9999999999999)," tai ",INDEX(Sheet1!H1:H7,RANDBETWEEN(1,COUNTA(Sheet1!H1:H7))),"; NGUYEN THI QUY"," chuyen tien")</f>
        <v>MBVCB :3919403828943 tai VPBank.; NGUYEN THI QUY chuyen tien</v>
      </c>
      <c r="L67" s="89"/>
    </row>
    <row r="68" ht="35" customHeight="1" spans="1:12">
      <c r="A68" s="54">
        <v>45</v>
      </c>
      <c r="B68" s="55" t="s">
        <v>80</v>
      </c>
      <c r="C68" s="56" t="str">
        <f t="shared" si="17"/>
        <v>14/10/2023</v>
      </c>
      <c r="D68" s="54">
        <f ca="1" t="shared" si="22"/>
        <v>8677</v>
      </c>
      <c r="E68" s="57"/>
      <c r="F68" s="58">
        <f ca="1" t="shared" ref="F68:F73" si="24">ROUND(RANDBETWEEN(100000,1200000),-3)</f>
        <v>640000</v>
      </c>
      <c r="G68" s="57">
        <f ca="1" t="shared" si="14"/>
        <v>75052280</v>
      </c>
      <c r="H68" s="59">
        <f ca="1">RANDBETWEEN(100000,999999)</f>
        <v>734609</v>
      </c>
      <c r="I68" s="75" t="str">
        <f ca="1">_xlfn.CONCAT(CHAR(RANDBETWEEN(65,90)),CHAR(RANDBETWEEN(65,90)),RANDBETWEEN(100000,999999))</f>
        <v>BU138838</v>
      </c>
      <c r="J68" s="54" t="str">
        <f ca="1" t="shared" si="21"/>
        <v>512</v>
      </c>
      <c r="K68" s="79" t="str">
        <f ca="1">_xlfn.CONCAT(RANDBETWEEN(100000,999999),"-QR - ",INDEX(Sheet1!A1:A74,RANDBETWEEN(1,COUNTA(Sheet1!A1:A74)))," Chuyen tien")</f>
        <v>995950-QR - NGUYEN TIEN DUONG Chuyen tien</v>
      </c>
      <c r="L68" s="89"/>
    </row>
    <row r="69" ht="45" customHeight="1" spans="1:12">
      <c r="A69" s="54">
        <v>46</v>
      </c>
      <c r="B69" s="55" t="s">
        <v>81</v>
      </c>
      <c r="C69" s="56" t="str">
        <f t="shared" si="17"/>
        <v>14/10/2023</v>
      </c>
      <c r="D69" s="54">
        <f ca="1" t="shared" si="22"/>
        <v>1355</v>
      </c>
      <c r="E69" s="57">
        <f ca="1" t="shared" si="23"/>
        <v>861894</v>
      </c>
      <c r="F69" s="58"/>
      <c r="G69" s="57">
        <f ca="1" t="shared" si="14"/>
        <v>74190386</v>
      </c>
      <c r="H69" s="59">
        <f ca="1">RANDBETWEEN(100000,999999)</f>
        <v>756630</v>
      </c>
      <c r="I69" s="77" t="str">
        <f ca="1">_xlfn.CONCAT(RANDBETWEEN(1000,9999),CHAR(RANDBETWEEN(65,90)),CHAR(RANDBETWEEN(65,90)),CHAR(RANDBETWEEN(65,90)),CHAR(RANDBETWEEN(65,90)),CHAR(RANDBETWEEN(65,90)),CHAR(RANDBETWEEN(65,90)))</f>
        <v>2323DXQZEN</v>
      </c>
      <c r="J69" s="54" t="str">
        <f ca="1" t="shared" si="21"/>
        <v>512</v>
      </c>
      <c r="K69" s="79" t="str">
        <f ca="1">_xlfn.CONCAT(INDEX(Sheet1!F1:F4,RANDBETWEEN(1,COUNTA(Sheet1!F1:F4))),RANDBETWEEN(1000000000000,9999999999999)," tai ",INDEX(Sheet1!H1:H7,RANDBETWEEN(1,COUNTA(Sheet1!H1:H7))),"; NGUYEN THI QUY"," chuyen tien")</f>
        <v>TKThe :1625483846999 tai Agribank.; NGUYEN THI QUY chuyen tien</v>
      </c>
      <c r="L69" s="89"/>
    </row>
    <row r="70" ht="42" customHeight="1" spans="1:12">
      <c r="A70" s="54">
        <v>47</v>
      </c>
      <c r="B70" s="55" t="s">
        <v>82</v>
      </c>
      <c r="C70" s="56" t="str">
        <f t="shared" si="17"/>
        <v>14/10/2023</v>
      </c>
      <c r="D70" s="54">
        <f ca="1" t="shared" si="22"/>
        <v>6117</v>
      </c>
      <c r="E70" s="57">
        <f ca="1" t="shared" si="23"/>
        <v>79085</v>
      </c>
      <c r="F70" s="58"/>
      <c r="G70" s="57">
        <f ca="1" t="shared" si="14"/>
        <v>74111301</v>
      </c>
      <c r="H70" s="59">
        <f ca="1">RANDBETWEEN(100000,999999)</f>
        <v>135981</v>
      </c>
      <c r="I70" s="77" t="str">
        <f ca="1">_xlfn.CONCAT(RANDBETWEEN(1000,9999),CHAR(RANDBETWEEN(65,90)),CHAR(RANDBETWEEN(65,90)),CHAR(RANDBETWEEN(65,90)),CHAR(RANDBETWEEN(65,90)),CHAR(RANDBETWEEN(65,90)),CHAR(RANDBETWEEN(65,90)))</f>
        <v>4108WNTEAN</v>
      </c>
      <c r="J70" s="54" t="str">
        <f ca="1" t="shared" si="21"/>
        <v>990</v>
      </c>
      <c r="K70" s="79" t="str">
        <f ca="1">_xlfn.CONCAT(INDEX(Sheet1!F1:F4,RANDBETWEEN(1,COUNTA(Sheet1!F1:F4))),RANDBETWEEN(1000000000000,9999999999999)," tai ",INDEX(Sheet1!H1:H7,RANDBETWEEN(1,COUNTA(Sheet1!H1:H7))),"; NGUYEN THI QUY"," chuyen tien")</f>
        <v>IBVCB :3545868533858 tai Vietcombank.; NGUYEN THI QUY chuyen tien</v>
      </c>
      <c r="L70" s="89"/>
    </row>
    <row r="71" ht="45" customHeight="1" spans="1:12">
      <c r="A71" s="54">
        <v>48</v>
      </c>
      <c r="B71" s="55" t="s">
        <v>83</v>
      </c>
      <c r="C71" s="56" t="str">
        <f t="shared" si="17"/>
        <v>14/10/2023</v>
      </c>
      <c r="D71" s="54">
        <f ca="1" t="shared" si="22"/>
        <v>6040</v>
      </c>
      <c r="E71" s="57"/>
      <c r="F71" s="58">
        <f ca="1" t="shared" si="24"/>
        <v>1016000</v>
      </c>
      <c r="G71" s="57">
        <f ca="1" t="shared" si="14"/>
        <v>75127301</v>
      </c>
      <c r="H71" s="59">
        <f ca="1">RANDBETWEEN(100000,999999)</f>
        <v>272526</v>
      </c>
      <c r="I71" s="75" t="str">
        <f ca="1">_xlfn.CONCAT(RANDBETWEEN(100,999),CHAR(RANDBETWEEN(65,90)),CHAR(RANDBETWEEN(65,90)),CHAR(RANDBETWEEN(65,90)),CHAR(RANDBETWEEN(65,90)),CHAR(RANDBETWEEN(65,90)),RANDBETWEEN(1,9))</f>
        <v>915WEYWM1</v>
      </c>
      <c r="J71" s="54" t="str">
        <f ca="1" t="shared" si="21"/>
        <v>512</v>
      </c>
      <c r="K71" s="79" t="str">
        <f ca="1">_xlfn.CONCAT(INDEX(Sheet1!F1:F4,RANDBETWEEN(1,COUNTA(Sheet1!F1:F4))),RANDBETWEEN(1000000000000,9999999999999)," tai ",INDEX(Sheet1!H1:H7,RANDBETWEEN(1,COUNTA(Sheet1!H1:H7))),"; ",INDEX(Sheet1!A1:A234,RANDBETWEEN(1,COUNTA(Sheet1!A1:A234)))," chuyen khoan")</f>
        <v>TKThe :1115886716932 tai Sacombank.; DINH TRUNG KIEN chuyen khoan</v>
      </c>
      <c r="L71" s="89"/>
    </row>
    <row r="72" ht="45" customHeight="1" spans="1:12">
      <c r="A72" s="54">
        <v>49</v>
      </c>
      <c r="B72" s="55" t="s">
        <v>84</v>
      </c>
      <c r="C72" s="56" t="str">
        <f t="shared" si="17"/>
        <v>14/10/2023</v>
      </c>
      <c r="D72" s="54">
        <f ca="1" t="shared" si="22"/>
        <v>7448</v>
      </c>
      <c r="E72" s="57"/>
      <c r="F72" s="58">
        <f ca="1" t="shared" si="24"/>
        <v>830000</v>
      </c>
      <c r="G72" s="57">
        <f ca="1" t="shared" si="14"/>
        <v>75957301</v>
      </c>
      <c r="H72" s="59">
        <f ca="1">RANDBETWEEN(100000,999999)</f>
        <v>918223</v>
      </c>
      <c r="I72" s="77" t="str">
        <f ca="1">_xlfn.CONCAT(RANDBETWEEN(1000,9999),CHAR(RANDBETWEEN(65,90)),CHAR(RANDBETWEEN(65,90)),CHAR(RANDBETWEEN(65,90)),CHAR(RANDBETWEEN(65,90)),CHAR(RANDBETWEEN(65,90)),CHAR(RANDBETWEEN(65,90)))</f>
        <v>8694RJBZDK</v>
      </c>
      <c r="J72" s="54" t="str">
        <f ca="1" t="shared" si="21"/>
        <v>512</v>
      </c>
      <c r="K72" s="79" t="str">
        <f ca="1">_xlfn.CONCAT("REM               Tfr A/c: ",RANDBETWEEN(10000000000000,99999999999999)," ",INDEX(Sheet1!A1:A74,RANDBETWEEN(1,COUNTA(Sheet1!A1:A74)))," chuyen tien")</f>
        <v>REM               Tfr A/c: 84929515218027 NGUYEN VAN THANG chuyen tien</v>
      </c>
      <c r="L72" s="89"/>
    </row>
    <row r="73" ht="45" customHeight="1" spans="1:12">
      <c r="A73" s="54">
        <v>50</v>
      </c>
      <c r="B73" s="55" t="s">
        <v>85</v>
      </c>
      <c r="C73" s="56" t="str">
        <f t="shared" si="17"/>
        <v>16/10/2023</v>
      </c>
      <c r="D73" s="54">
        <f ca="1" t="shared" si="22"/>
        <v>1972</v>
      </c>
      <c r="E73" s="57"/>
      <c r="F73" s="58">
        <f ca="1" t="shared" si="24"/>
        <v>336000</v>
      </c>
      <c r="G73" s="57">
        <f ca="1" t="shared" si="14"/>
        <v>76293301</v>
      </c>
      <c r="H73" s="59">
        <f ca="1">IF(OR(RANDBETWEEN(1,3)=1,RANDBETWEEN(1,3)=2),RANDBETWEEN(100,999),RANDBETWEEN(1000,9999))</f>
        <v>1335</v>
      </c>
      <c r="I73" s="77" t="str">
        <f ca="1">_xlfn.CONCAT(RANDBETWEEN(1000,9999),CHAR(RANDBETWEEN(65,90)),CHAR(RANDBETWEEN(65,90)),CHAR(RANDBETWEEN(65,90)),CHAR(RANDBETWEEN(65,90)),CHAR(RANDBETWEEN(65,90)),CHAR(RANDBETWEEN(65,90)))</f>
        <v>3962IVKULA</v>
      </c>
      <c r="J73" s="54" t="str">
        <f ca="1" t="shared" si="21"/>
        <v>990</v>
      </c>
      <c r="K73" s="79" t="str">
        <f ca="1">_xlfn.CONCAT("REM               Tfr A/c: ",RANDBETWEEN(10000000000000,99999999999999)," ",INDEX(Sheet1!A1:A74,RANDBETWEEN(1,COUNTA(Sheet1!A1:A74)))," chuyen tien")</f>
        <v>REM               Tfr A/c: 39688800014073 PHAN VIET TINH chuyen tien</v>
      </c>
      <c r="L73" s="89"/>
    </row>
    <row r="74" ht="61" customHeight="1" spans="1:12">
      <c r="A74" s="81" t="s">
        <v>53</v>
      </c>
      <c r="B74" s="81"/>
      <c r="C74" s="81"/>
      <c r="D74" s="81"/>
      <c r="E74" s="81"/>
      <c r="F74" s="81"/>
      <c r="G74" s="81"/>
      <c r="H74" s="81"/>
      <c r="I74" s="78" t="s">
        <v>86</v>
      </c>
      <c r="J74" s="78"/>
      <c r="K74" s="78"/>
      <c r="L74" s="89"/>
    </row>
    <row r="75" ht="45" customHeight="1" spans="1:12">
      <c r="A75" s="54">
        <v>51</v>
      </c>
      <c r="B75" s="55" t="s">
        <v>87</v>
      </c>
      <c r="C75" s="56" t="str">
        <f t="shared" ref="C75:C102" si="25">LEFT(B75,FIND(" ",B75)-1)</f>
        <v>16/10/2023</v>
      </c>
      <c r="D75" s="54">
        <f ca="1">RANDBETWEEN(1000,9999)</f>
        <v>6613</v>
      </c>
      <c r="E75" s="57">
        <f ca="1" t="shared" ref="E75:E78" si="26">RANDBETWEEN(10000,1200000)</f>
        <v>597015</v>
      </c>
      <c r="F75" s="58"/>
      <c r="G75" s="57">
        <f ca="1">G73-E75+F75</f>
        <v>75696286</v>
      </c>
      <c r="H75" s="59">
        <f ca="1" t="shared" ref="H75:H81" si="27">IF(OR(RANDBETWEEN(1,3)=1,RANDBETWEEN(1,3)=2),RANDBETWEEN(100,999),RANDBETWEEN(1000,9999))</f>
        <v>132</v>
      </c>
      <c r="I75" s="77" t="str">
        <f ca="1">_xlfn.CONCAT(RANDBETWEEN(1000,9999),CHAR(RANDBETWEEN(65,90)),CHAR(RANDBETWEEN(65,90)),CHAR(RANDBETWEEN(65,90)),CHAR(RANDBETWEEN(65,90)),CHAR(RANDBETWEEN(65,90)),CHAR(RANDBETWEEN(65,90)))</f>
        <v>2640QDPSQZ</v>
      </c>
      <c r="J75" s="54" t="str">
        <f ca="1">CHOOSE(RANDBETWEEN(1,2),"990","512")</f>
        <v>990</v>
      </c>
      <c r="K75" s="79" t="str">
        <f ca="1">_xlfn.CONCAT(INDEX(Sheet1!F4:F7,RANDBETWEEN(1,COUNTA(Sheet1!F4:F7))),RANDBETWEEN(1000000000000,9999999999999)," tai ",INDEX(Sheet1!H4:H10,RANDBETWEEN(1,COUNTA(Sheet1!H4:H10))),"; NGUYEN THI QUY"," chuyen tien")</f>
        <v>MB-TKThe :1019213508812 tai VPBank.; NGUYEN THI QUY chuyen tien</v>
      </c>
      <c r="L75" s="89"/>
    </row>
    <row r="76" s="10" customFormat="1" ht="35" customHeight="1" spans="1:12">
      <c r="A76" s="82">
        <v>52</v>
      </c>
      <c r="B76" s="83" t="s">
        <v>88</v>
      </c>
      <c r="C76" s="84" t="str">
        <f t="shared" si="25"/>
        <v>16/10/2023</v>
      </c>
      <c r="D76" s="82">
        <f ca="1">RANDBETWEEN(1000,9999)</f>
        <v>8333</v>
      </c>
      <c r="E76" s="85">
        <v>11000</v>
      </c>
      <c r="F76" s="86"/>
      <c r="G76" s="85">
        <f ca="1" t="shared" ref="G76:G102" si="28">G75-E76+F76</f>
        <v>75685286</v>
      </c>
      <c r="H76" s="87">
        <f ca="1" t="shared" si="27"/>
        <v>944</v>
      </c>
      <c r="I76" s="90" t="str">
        <f ca="1">_xlfn.CONCAT(RANDBETWEEN(1000,9999),CHAR(RANDBETWEEN(65,90)),CHAR(RANDBETWEEN(65,90)),CHAR(RANDBETWEEN(65,90)),CHAR(RANDBETWEEN(65,90)),CHAR(RANDBETWEEN(65,90)),CHAR(RANDBETWEEN(65,90)))</f>
        <v>6323TSWHRP</v>
      </c>
      <c r="J76" s="82" t="str">
        <f ca="1" t="shared" ref="J76:J88" si="29">CHOOSE(RANDBETWEEN(1,2),"990","512")</f>
        <v>512</v>
      </c>
      <c r="K76" s="91" t="s">
        <v>89</v>
      </c>
      <c r="L76" s="92"/>
    </row>
    <row r="77" ht="45" customHeight="1" spans="1:12">
      <c r="A77" s="54">
        <v>53</v>
      </c>
      <c r="B77" s="55" t="s">
        <v>90</v>
      </c>
      <c r="C77" s="56" t="str">
        <f t="shared" si="25"/>
        <v>16/10/2023</v>
      </c>
      <c r="D77" s="54">
        <f ca="1" t="shared" ref="D77:D104" si="30">RANDBETWEEN(1000,9999)</f>
        <v>1145</v>
      </c>
      <c r="E77" s="57">
        <f ca="1" t="shared" si="26"/>
        <v>572205</v>
      </c>
      <c r="F77" s="58"/>
      <c r="G77" s="57">
        <f ca="1" t="shared" si="28"/>
        <v>75113081</v>
      </c>
      <c r="H77" s="59">
        <f ca="1" t="shared" si="27"/>
        <v>5245</v>
      </c>
      <c r="I77" s="54">
        <f ca="1">RANDBETWEEN(100000000,999999999)</f>
        <v>164624014</v>
      </c>
      <c r="J77" s="54" t="str">
        <f ca="1" t="shared" si="29"/>
        <v>512</v>
      </c>
      <c r="K77" s="79" t="str">
        <f ca="1">_xlfn.CONCAT(INDEX(Sheet1!F4:F7,RANDBETWEEN(1,COUNTA(Sheet1!F4:F7))),RANDBETWEEN(1000000000000,9999999999999)," tai ",INDEX(Sheet1!H4:H10,RANDBETWEEN(1,COUNTA(Sheet1!H4:H10))),"; NGUYEN THI QUY"," chuyen tien")</f>
        <v>MB-TKThe :7332160084723 tai VCB.; NGUYEN THI QUY chuyen tien</v>
      </c>
      <c r="L77" s="89"/>
    </row>
    <row r="78" s="9" customFormat="1" ht="45" customHeight="1" spans="1:12">
      <c r="A78" s="54">
        <v>54</v>
      </c>
      <c r="B78" s="55" t="s">
        <v>91</v>
      </c>
      <c r="C78" s="56" t="str">
        <f t="shared" si="25"/>
        <v>16/10/2023</v>
      </c>
      <c r="D78" s="54">
        <f ca="1" t="shared" si="30"/>
        <v>5128</v>
      </c>
      <c r="E78" s="57">
        <f ca="1" t="shared" si="26"/>
        <v>1067976</v>
      </c>
      <c r="F78" s="58"/>
      <c r="G78" s="57">
        <f ca="1" t="shared" si="28"/>
        <v>74045105</v>
      </c>
      <c r="H78" s="59">
        <f ca="1" t="shared" si="27"/>
        <v>6267</v>
      </c>
      <c r="I78" s="75" t="str">
        <f ca="1">_xlfn.CONCAT(CHAR(RANDBETWEEN(65,90)),CHAR(RANDBETWEEN(65,90)),RANDBETWEEN(100000,999999))</f>
        <v>UE490040</v>
      </c>
      <c r="J78" s="54" t="str">
        <f ca="1" t="shared" si="29"/>
        <v>512</v>
      </c>
      <c r="K78" s="79" t="str">
        <f ca="1">_xlfn.CONCAT(INDEX(Sheet1!F4:F7,RANDBETWEEN(1,COUNTA(Sheet1!F4:F7))),RANDBETWEEN(1000000000000,9999999999999)," tai ",INDEX(Sheet1!H4:H10,RANDBETWEEN(1,COUNTA(Sheet1!H4:H10))),"; NGUYEN THI QUY"," chuyen tien")</f>
        <v>MB-TKThe :4518682534812 tai VCB.; NGUYEN THI QUY chuyen tien</v>
      </c>
      <c r="L78" s="89"/>
    </row>
    <row r="79" s="9" customFormat="1" ht="45" customHeight="1" spans="1:12">
      <c r="A79" s="54">
        <v>55</v>
      </c>
      <c r="B79" s="55" t="s">
        <v>92</v>
      </c>
      <c r="C79" s="56" t="str">
        <f t="shared" si="25"/>
        <v>17/10/2023</v>
      </c>
      <c r="D79" s="54">
        <f ca="1" t="shared" si="30"/>
        <v>2438</v>
      </c>
      <c r="E79" s="57"/>
      <c r="F79" s="58">
        <f ca="1" t="shared" ref="F79:F84" si="31">ROUND(RANDBETWEEN(100000,1200000),-3)</f>
        <v>288000</v>
      </c>
      <c r="G79" s="57">
        <f ca="1" t="shared" si="28"/>
        <v>74333105</v>
      </c>
      <c r="H79" s="59">
        <f ca="1" t="shared" si="27"/>
        <v>4267</v>
      </c>
      <c r="I79" s="77" t="str">
        <f ca="1">_xlfn.CONCAT(RANDBETWEEN(1000,9999),CHAR(RANDBETWEEN(65,90)),CHAR(RANDBETWEEN(65,90)),CHAR(RANDBETWEEN(65,90)),CHAR(RANDBETWEEN(65,90)),CHAR(RANDBETWEEN(65,90)),CHAR(RANDBETWEEN(65,90)))</f>
        <v>3478AEBBDR</v>
      </c>
      <c r="J79" s="54" t="str">
        <f ca="1" t="shared" si="29"/>
        <v>512</v>
      </c>
      <c r="K79" s="79" t="str">
        <f ca="1">_xlfn.CONCAT("REM               Tfr A/c: ",RANDBETWEEN(10000000000000,99999999999999)," ",INDEX(Sheet1!A1:A74,RANDBETWEEN(1,COUNTA(Sheet1!A1:A74)))," chuyen tien")</f>
        <v>REM               Tfr A/c: 72385293914138 DINH VAN KIEN chuyen tien</v>
      </c>
      <c r="L79" s="89"/>
    </row>
    <row r="80" ht="54" customHeight="1" spans="1:12">
      <c r="A80" s="54">
        <v>56</v>
      </c>
      <c r="B80" s="55" t="s">
        <v>93</v>
      </c>
      <c r="C80" s="56" t="str">
        <f t="shared" si="25"/>
        <v>17/10/2023</v>
      </c>
      <c r="D80" s="54">
        <f ca="1" t="shared" si="30"/>
        <v>5462</v>
      </c>
      <c r="E80" s="57">
        <f ca="1">RANDBETWEEN(10000,1200000)</f>
        <v>901118</v>
      </c>
      <c r="F80" s="58"/>
      <c r="G80" s="57">
        <f ca="1" t="shared" si="28"/>
        <v>73431987</v>
      </c>
      <c r="H80" s="59">
        <f ca="1" t="shared" si="27"/>
        <v>270</v>
      </c>
      <c r="I80" s="77" t="str">
        <f ca="1">_xlfn.CONCAT(RANDBETWEEN(1000,9999),CHAR(RANDBETWEEN(65,90)),CHAR(RANDBETWEEN(65,90)),CHAR(RANDBETWEEN(65,90)),CHAR(RANDBETWEEN(65,90)),CHAR(RANDBETWEEN(65,90)),CHAR(RANDBETWEEN(65,90)))</f>
        <v>1341OTEXYA</v>
      </c>
      <c r="J80" s="54" t="str">
        <f ca="1" t="shared" si="29"/>
        <v>512</v>
      </c>
      <c r="K80" s="79" t="str">
        <f ca="1">_xlfn.CONCAT("Omni Channel-TKThe :",RANDBETWEEN(100000000000,999999999999),", tai ",INDEX(Sheet1!H1:H7,RANDBETWEEN(1,COUNTA(Sheet1!H1:H7)))," NGUYEN THI QUY chuyen tien")</f>
        <v>Omni Channel-TKThe :528177677989, tai Vietcombank. NGUYEN THI QUY chuyen tien</v>
      </c>
      <c r="L80" s="89"/>
    </row>
    <row r="81" ht="45" customHeight="1" spans="1:12">
      <c r="A81" s="54">
        <v>57</v>
      </c>
      <c r="B81" s="55" t="s">
        <v>94</v>
      </c>
      <c r="C81" s="56" t="str">
        <f t="shared" si="25"/>
        <v>17/10/2023</v>
      </c>
      <c r="D81" s="54">
        <f ca="1" t="shared" si="30"/>
        <v>7575</v>
      </c>
      <c r="E81" s="57"/>
      <c r="F81" s="58">
        <f ca="1" t="shared" si="31"/>
        <v>517000</v>
      </c>
      <c r="G81" s="57">
        <f ca="1" t="shared" si="28"/>
        <v>73948987</v>
      </c>
      <c r="H81" s="59">
        <f ca="1" t="shared" si="27"/>
        <v>1590</v>
      </c>
      <c r="I81" s="77" t="str">
        <f ca="1">_xlfn.CONCAT(RANDBETWEEN(1000,9999),CHAR(RANDBETWEEN(65,90)),CHAR(RANDBETWEEN(65,90)),CHAR(RANDBETWEEN(65,90)),CHAR(RANDBETWEEN(65,90)),CHAR(RANDBETWEEN(65,90)),CHAR(RANDBETWEEN(65,90)))</f>
        <v>9896KANBLR</v>
      </c>
      <c r="J81" s="54" t="str">
        <f ca="1" t="shared" si="29"/>
        <v>512</v>
      </c>
      <c r="K81" s="79" t="str">
        <f ca="1">_xlfn.CONCAT(INDEX(Sheet1!F1:F4,RANDBETWEEN(1,COUNTA(Sheet1!F1:F4))),RANDBETWEEN(1000000000000,9999999999999)," tai ",INDEX(Sheet1!H1:H7,RANDBETWEEN(1,COUNTA(Sheet1!H1:H7))),"; ",INDEX(Sheet1!A1:A234,RANDBETWEEN(1,COUNTA(Sheet1!A1:A234)))," chuyen khoan")</f>
        <v>MBVCB :6609861989270 tai Vietcombank.; QUAN THE THANH chuyen khoan</v>
      </c>
      <c r="L81" s="89"/>
    </row>
    <row r="82" ht="45" customHeight="1" spans="1:12">
      <c r="A82" s="54">
        <v>58</v>
      </c>
      <c r="B82" s="55" t="s">
        <v>95</v>
      </c>
      <c r="C82" s="56" t="str">
        <f t="shared" si="25"/>
        <v>17/10/2023</v>
      </c>
      <c r="D82" s="54">
        <f ca="1" t="shared" si="30"/>
        <v>3508</v>
      </c>
      <c r="E82" s="57"/>
      <c r="F82" s="58">
        <f ca="1" t="shared" si="31"/>
        <v>615000</v>
      </c>
      <c r="G82" s="57">
        <f ca="1" t="shared" si="28"/>
        <v>74563987</v>
      </c>
      <c r="H82" s="59">
        <f ca="1" t="shared" ref="H82:H90" si="32">IF(OR(RANDBETWEEN(1,4)=1,RANDBETWEEN(1,4)=2,RANDBETWEEN(1,4)=3),RANDBETWEEN(100,999),IF(RANDBETWEEN(1,4)=4,RANDBETWEEN(1000,9999),IF(RANDBETWEEN(1,4)=5,RANDBETWEEN(10000,99999),RANDBETWEEN(100000000,999999999))))</f>
        <v>3942</v>
      </c>
      <c r="I82" s="75" t="str">
        <f ca="1">_xlfn.CONCAT(RANDBETWEEN(100,999),CHAR(RANDBETWEEN(65,90)),CHAR(RANDBETWEEN(65,90)),CHAR(RANDBETWEEN(65,90)),CHAR(RANDBETWEEN(65,90)),CHAR(RANDBETWEEN(65,90)),RANDBETWEEN(1,9))</f>
        <v>297PMUTC9</v>
      </c>
      <c r="J82" s="54" t="str">
        <f ca="1" t="shared" si="29"/>
        <v>512</v>
      </c>
      <c r="K82" s="79" t="str">
        <f ca="1">_xlfn.CONCAT("REM               Tfr A/c: ",RANDBETWEEN(10000000000000,99999999999999)," ",INDEX(Sheet1!A1:A74,RANDBETWEEN(1,COUNTA(Sheet1!A1:A74)))," chuyen tien")</f>
        <v>REM               Tfr A/c: 36536852193660 NGUYEN THANH HUYEN chuyen tien</v>
      </c>
      <c r="L82" s="89"/>
    </row>
    <row r="83" ht="45" customHeight="1" spans="1:12">
      <c r="A83" s="54">
        <v>59</v>
      </c>
      <c r="B83" s="55" t="s">
        <v>96</v>
      </c>
      <c r="C83" s="56" t="str">
        <f t="shared" si="25"/>
        <v>17/10/2023</v>
      </c>
      <c r="D83" s="54">
        <f ca="1" t="shared" si="30"/>
        <v>9096</v>
      </c>
      <c r="E83" s="57"/>
      <c r="F83" s="58">
        <f ca="1" t="shared" si="31"/>
        <v>156000</v>
      </c>
      <c r="G83" s="57">
        <f ca="1" t="shared" si="28"/>
        <v>74719987</v>
      </c>
      <c r="H83" s="59">
        <f ca="1" t="shared" si="32"/>
        <v>259</v>
      </c>
      <c r="I83" s="75" t="str">
        <f ca="1">_xlfn.CONCAT(RANDBETWEEN(100,999),CHAR(RANDBETWEEN(65,90)),CHAR(RANDBETWEEN(65,90)),CHAR(RANDBETWEEN(65,90)),CHAR(RANDBETWEEN(65,90)),CHAR(RANDBETWEEN(65,90)),RANDBETWEEN(1,9))</f>
        <v>283AZJIJ2</v>
      </c>
      <c r="J83" s="54" t="str">
        <f ca="1" t="shared" si="29"/>
        <v>990</v>
      </c>
      <c r="K83" s="79" t="str">
        <f ca="1">_xlfn.CONCAT("REM               Tfr A/c: ",RANDBETWEEN(10000000000000,99999999999999)," ",INDEX(Sheet1!A1:A74,RANDBETWEEN(1,COUNTA(Sheet1!A1:A74)))," chuyen tien")</f>
        <v>REM               Tfr A/c: 75365884222278 NGUYEN DUC MANH chuyen tien</v>
      </c>
      <c r="L83" s="89"/>
    </row>
    <row r="84" ht="35" customHeight="1" spans="1:12">
      <c r="A84" s="54">
        <v>60</v>
      </c>
      <c r="B84" s="55" t="s">
        <v>97</v>
      </c>
      <c r="C84" s="56" t="str">
        <f t="shared" si="25"/>
        <v>17/10/2023</v>
      </c>
      <c r="D84" s="54">
        <f ca="1" t="shared" si="30"/>
        <v>8703</v>
      </c>
      <c r="E84" s="57"/>
      <c r="F84" s="58">
        <f ca="1" t="shared" si="31"/>
        <v>1104000</v>
      </c>
      <c r="G84" s="57">
        <f ca="1" t="shared" si="28"/>
        <v>75823987</v>
      </c>
      <c r="H84" s="59">
        <f ca="1" t="shared" si="32"/>
        <v>471</v>
      </c>
      <c r="I84" s="75" t="str">
        <f ca="1">_xlfn.CONCAT(RANDBETWEEN(100,999),CHAR(RANDBETWEEN(65,90)),CHAR(RANDBETWEEN(65,90)),CHAR(RANDBETWEEN(65,90)),CHAR(RANDBETWEEN(65,90)),CHAR(RANDBETWEEN(65,90)),RANDBETWEEN(1,9))</f>
        <v>188IMRVI4</v>
      </c>
      <c r="J84" s="54" t="str">
        <f ca="1" t="shared" si="29"/>
        <v>512</v>
      </c>
      <c r="K84" s="79" t="str">
        <f ca="1">_xlfn.CONCAT(RANDBETWEEN(100000,999999),"-QR - ",INDEX(Sheet1!A1:A74,RANDBETWEEN(1,COUNTA(Sheet1!A1:A74)))," Chuyen tien")</f>
        <v>523313-QR - LY THI NHU HUYEN Chuyen tien</v>
      </c>
      <c r="L84" s="89"/>
    </row>
    <row r="85" ht="45" customHeight="1" spans="1:12">
      <c r="A85" s="54">
        <v>61</v>
      </c>
      <c r="B85" s="55" t="s">
        <v>98</v>
      </c>
      <c r="C85" s="56" t="str">
        <f t="shared" si="25"/>
        <v>17/10/2023</v>
      </c>
      <c r="D85" s="54">
        <f ca="1" t="shared" si="30"/>
        <v>2642</v>
      </c>
      <c r="E85" s="57">
        <f ca="1">RANDBETWEEN(10000,1200000)</f>
        <v>1179474</v>
      </c>
      <c r="F85" s="58"/>
      <c r="G85" s="57">
        <f ca="1" t="shared" si="28"/>
        <v>74644513</v>
      </c>
      <c r="H85" s="59">
        <f ca="1" t="shared" si="32"/>
        <v>8026</v>
      </c>
      <c r="I85" s="75" t="str">
        <f ca="1">_xlfn.CONCAT(RANDBETWEEN(100,999),CHAR(RANDBETWEEN(65,90)),CHAR(RANDBETWEEN(65,90)),CHAR(RANDBETWEEN(65,90)),CHAR(RANDBETWEEN(65,90)),CHAR(RANDBETWEEN(65,90)),RANDBETWEEN(1,9))</f>
        <v>186IFBQO3</v>
      </c>
      <c r="J85" s="54" t="str">
        <f ca="1" t="shared" si="29"/>
        <v>990</v>
      </c>
      <c r="K85" s="79" t="str">
        <f ca="1">_xlfn.CONCAT(INDEX(Sheet1!F4:F7,RANDBETWEEN(1,COUNTA(Sheet1!F4:F7))),RANDBETWEEN(1000000000000,9999999999999)," tai ",INDEX(Sheet1!H4:H10,RANDBETWEEN(1,COUNTA(Sheet1!H4:H10))),"; NGUYEN THI QUY"," chuyen tien")</f>
        <v>MB-TKThe :3677944947134 tai Sacombank.; NGUYEN THI QUY chuyen tien</v>
      </c>
      <c r="L85" s="89"/>
    </row>
    <row r="86" ht="45" customHeight="1" spans="1:12">
      <c r="A86" s="54">
        <v>62</v>
      </c>
      <c r="B86" s="55" t="s">
        <v>99</v>
      </c>
      <c r="C86" s="56" t="str">
        <f t="shared" si="25"/>
        <v>18/10/2023</v>
      </c>
      <c r="D86" s="54">
        <f ca="1" t="shared" si="30"/>
        <v>3501</v>
      </c>
      <c r="E86" s="57">
        <f ca="1">RANDBETWEEN(10000,1200000)</f>
        <v>771595</v>
      </c>
      <c r="F86" s="58"/>
      <c r="G86" s="57">
        <f ca="1" t="shared" si="28"/>
        <v>73872918</v>
      </c>
      <c r="H86" s="59">
        <f ca="1" t="shared" si="32"/>
        <v>799</v>
      </c>
      <c r="I86" s="75" t="str">
        <f ca="1">_xlfn.CONCAT(CHAR(RANDBETWEEN(65,90)),CHAR(RANDBETWEEN(65,90)),RANDBETWEEN(100000,999999))</f>
        <v>RW947263</v>
      </c>
      <c r="J86" s="54" t="str">
        <f ca="1" t="shared" si="29"/>
        <v>512</v>
      </c>
      <c r="K86" s="79" t="str">
        <f ca="1">_xlfn.CONCAT(INDEX(Sheet1!F4:F7,RANDBETWEEN(1,COUNTA(Sheet1!F4:F7))),RANDBETWEEN(1000000000000,9999999999999)," tai ",INDEX(Sheet1!H4:H10,RANDBETWEEN(1,COUNTA(Sheet1!H4:H10))),"; NGUYEN THI QUY"," chuyen tien")</f>
        <v>MB-TKThe :4241696889093 tai Sacombank.; NGUYEN THI QUY chuyen tien</v>
      </c>
      <c r="L86" s="93"/>
    </row>
    <row r="87" ht="45" customHeight="1" spans="1:12">
      <c r="A87" s="54">
        <v>63</v>
      </c>
      <c r="B87" s="55" t="s">
        <v>100</v>
      </c>
      <c r="C87" s="56" t="str">
        <f t="shared" si="25"/>
        <v>18/10/2023</v>
      </c>
      <c r="D87" s="54">
        <f ca="1" t="shared" si="30"/>
        <v>5286</v>
      </c>
      <c r="E87" s="57"/>
      <c r="F87" s="58">
        <f ca="1">RANDBETWEEN(10000,1200000)</f>
        <v>355949</v>
      </c>
      <c r="G87" s="57">
        <f ca="1" t="shared" si="28"/>
        <v>74228867</v>
      </c>
      <c r="H87" s="59">
        <f ca="1" t="shared" si="32"/>
        <v>187658041</v>
      </c>
      <c r="I87" s="75" t="str">
        <f ca="1">_xlfn.CONCAT(CHAR(RANDBETWEEN(65,90)),CHAR(RANDBETWEEN(65,90)),RANDBETWEEN(100000,999999))</f>
        <v>LC209946</v>
      </c>
      <c r="J87" s="54" t="str">
        <f ca="1" t="shared" si="29"/>
        <v>990</v>
      </c>
      <c r="K87" s="79" t="str">
        <f ca="1">_xlfn.CONCAT("REM               Tfr A/c: ",RANDBETWEEN(10000000000000,99999999999999)," ",INDEX(Sheet1!A1:A74,RANDBETWEEN(1,COUNTA(Sheet1!A1:A74)))," chuyen tien")</f>
        <v>REM               Tfr A/c: 10212237093057 VU DINH HIEP chuyen tien</v>
      </c>
      <c r="L87" s="89"/>
    </row>
    <row r="88" s="9" customFormat="1" ht="45" customHeight="1" spans="1:12">
      <c r="A88" s="54">
        <v>64</v>
      </c>
      <c r="B88" s="55" t="s">
        <v>101</v>
      </c>
      <c r="C88" s="56" t="str">
        <f t="shared" si="25"/>
        <v>18/10/2023</v>
      </c>
      <c r="D88" s="54">
        <f ca="1" t="shared" si="30"/>
        <v>9290</v>
      </c>
      <c r="E88" s="57">
        <f ca="1">RANDBETWEEN(10000,1200000)</f>
        <v>183929</v>
      </c>
      <c r="F88" s="58"/>
      <c r="G88" s="57">
        <f ca="1" t="shared" si="28"/>
        <v>74044938</v>
      </c>
      <c r="H88" s="59">
        <f ca="1" t="shared" si="32"/>
        <v>676</v>
      </c>
      <c r="I88" s="77" t="str">
        <f ca="1">_xlfn.CONCAT(RANDBETWEEN(1000,9999),CHAR(RANDBETWEEN(65,90)),CHAR(RANDBETWEEN(65,90)),CHAR(RANDBETWEEN(65,90)),CHAR(RANDBETWEEN(65,90)),CHAR(RANDBETWEEN(65,90)),CHAR(RANDBETWEEN(65,90)))</f>
        <v>6018NQMGQB</v>
      </c>
      <c r="J88" s="54" t="str">
        <f ca="1" t="shared" si="29"/>
        <v>990</v>
      </c>
      <c r="K88" s="79" t="str">
        <f ca="1">_xlfn.CONCAT(INDEX(Sheet1!F4:F7,RANDBETWEEN(1,COUNTA(Sheet1!F4:F7))),RANDBETWEEN(1000000000000,9999999999999)," tai ",INDEX(Sheet1!H4:H10,RANDBETWEEN(1,COUNTA(Sheet1!H4:H10))),"; NGUYEN THI QUY"," chuyen tien")</f>
        <v>MB-TKThe :9240600701806 tai Sacombank.; NGUYEN THI QUY chuyen tien</v>
      </c>
      <c r="L88" s="89"/>
    </row>
    <row r="89" ht="35" customHeight="1" spans="1:12">
      <c r="A89" s="54">
        <v>65</v>
      </c>
      <c r="B89" s="55" t="s">
        <v>102</v>
      </c>
      <c r="C89" s="56" t="str">
        <f t="shared" si="25"/>
        <v>19/10/2023</v>
      </c>
      <c r="D89" s="54">
        <f ca="1" t="shared" si="30"/>
        <v>9467</v>
      </c>
      <c r="E89" s="57"/>
      <c r="F89" s="58">
        <f ca="1">RANDBETWEEN(10000,1200000)</f>
        <v>221760</v>
      </c>
      <c r="G89" s="57">
        <f ca="1" t="shared" si="28"/>
        <v>74266698</v>
      </c>
      <c r="H89" s="59">
        <f ca="1" t="shared" si="32"/>
        <v>899</v>
      </c>
      <c r="I89" s="77" t="str">
        <f ca="1">_xlfn.CONCAT(RANDBETWEEN(1000,9999),CHAR(RANDBETWEEN(65,90)),CHAR(RANDBETWEEN(65,90)),CHAR(RANDBETWEEN(65,90)),CHAR(RANDBETWEEN(65,90)),CHAR(RANDBETWEEN(65,90)),CHAR(RANDBETWEEN(65,90)))</f>
        <v>3717KLDUCN</v>
      </c>
      <c r="J89" s="54" t="str">
        <f ca="1" t="shared" ref="J89:J95" si="33">CHOOSE(RANDBETWEEN(1,2),"990","512")</f>
        <v>990</v>
      </c>
      <c r="K89" s="79" t="str">
        <f ca="1">_xlfn.CONCAT(RANDBETWEEN(100000,999999),"-QR - ",INDEX(Sheet1!A1:A74,RANDBETWEEN(1,COUNTA(Sheet1!A1:A74)))," Chuyen tien")</f>
        <v>835866-QR - TRINH TUAN SANG Chuyen tien</v>
      </c>
      <c r="L89" s="89"/>
    </row>
    <row r="90" ht="45" customHeight="1" spans="1:12">
      <c r="A90" s="54">
        <v>66</v>
      </c>
      <c r="B90" s="55" t="s">
        <v>103</v>
      </c>
      <c r="C90" s="56" t="str">
        <f t="shared" si="25"/>
        <v>19/10/2023</v>
      </c>
      <c r="D90" s="54">
        <f ca="1" t="shared" si="30"/>
        <v>8746</v>
      </c>
      <c r="E90" s="57">
        <f ca="1" t="shared" ref="E90:E94" si="34">RANDBETWEEN(10000,5200000)</f>
        <v>2248741</v>
      </c>
      <c r="F90" s="58"/>
      <c r="G90" s="57">
        <f ca="1" t="shared" si="28"/>
        <v>72017957</v>
      </c>
      <c r="H90" s="59">
        <f ca="1" t="shared" si="32"/>
        <v>483</v>
      </c>
      <c r="I90" s="77" t="str">
        <f ca="1">_xlfn.CONCAT(RANDBETWEEN(1000,9999),CHAR(RANDBETWEEN(65,90)),CHAR(RANDBETWEEN(65,90)),CHAR(RANDBETWEEN(65,90)),CHAR(RANDBETWEEN(65,90)),CHAR(RANDBETWEEN(65,90)),CHAR(RANDBETWEEN(65,90)))</f>
        <v>3254HVITWS</v>
      </c>
      <c r="J90" s="54" t="str">
        <f ca="1" t="shared" si="33"/>
        <v>512</v>
      </c>
      <c r="K90" s="79" t="str">
        <f ca="1">_xlfn.CONCAT("Omni Channel-TKThe :",RANDBETWEEN(100000000000,999999999999),", tai ",INDEX(Sheet1!H1:H7,RANDBETWEEN(1,COUNTA(Sheet1!H1:H7)))," NGUYEN THI QUY chuyen tien")</f>
        <v>Omni Channel-TKThe :631119427227, tai MB. NGUYEN THI QUY chuyen tien</v>
      </c>
      <c r="L90" s="89"/>
    </row>
    <row r="91" ht="45" customHeight="1" spans="1:12">
      <c r="A91" s="54">
        <v>67</v>
      </c>
      <c r="B91" s="55" t="s">
        <v>104</v>
      </c>
      <c r="C91" s="56" t="str">
        <f t="shared" si="25"/>
        <v>19/10/2023</v>
      </c>
      <c r="D91" s="54">
        <f ca="1" t="shared" si="30"/>
        <v>4353</v>
      </c>
      <c r="E91" s="57">
        <f ca="1" t="shared" si="34"/>
        <v>3354885</v>
      </c>
      <c r="F91" s="58"/>
      <c r="G91" s="57">
        <f ca="1" t="shared" si="28"/>
        <v>68663072</v>
      </c>
      <c r="H91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869</v>
      </c>
      <c r="I91" s="54">
        <f ca="1">RANDBETWEEN(100000000,999999999)</f>
        <v>237691185</v>
      </c>
      <c r="J91" s="54" t="str">
        <f ca="1" t="shared" si="33"/>
        <v>990</v>
      </c>
      <c r="K91" s="79" t="str">
        <f ca="1">_xlfn.CONCAT(INDEX(Sheet1!F4:F7,RANDBETWEEN(1,COUNTA(Sheet1!F4:F7))),RANDBETWEEN(1000000000000,9999999999999)," tai ",INDEX(Sheet1!H4:H10,RANDBETWEEN(1,COUNTA(Sheet1!H4:H10))),"; NGUYEN THI QUY"," chuyen tien")</f>
        <v>MB-TKThe :1658643751387 tai Sacombank.; NGUYEN THI QUY chuyen tien</v>
      </c>
      <c r="L91" s="89"/>
    </row>
    <row r="92" s="9" customFormat="1" ht="45" customHeight="1" spans="1:12">
      <c r="A92" s="54">
        <v>68</v>
      </c>
      <c r="B92" s="55" t="s">
        <v>105</v>
      </c>
      <c r="C92" s="56" t="str">
        <f t="shared" si="25"/>
        <v>19/10/2023</v>
      </c>
      <c r="D92" s="54">
        <f ca="1" t="shared" si="30"/>
        <v>4945</v>
      </c>
      <c r="E92" s="57">
        <f ca="1" t="shared" si="34"/>
        <v>4752812</v>
      </c>
      <c r="F92" s="58"/>
      <c r="G92" s="57">
        <f ca="1" t="shared" si="28"/>
        <v>63910260</v>
      </c>
      <c r="H92" s="59">
        <f ca="1" t="shared" ref="H92:H103" si="3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559</v>
      </c>
      <c r="I92" s="75" t="str">
        <f ca="1">_xlfn.CONCAT(RANDBETWEEN(100,999),CHAR(RANDBETWEEN(65,90)),CHAR(RANDBETWEEN(65,90)),CHAR(RANDBETWEEN(65,90)),CHAR(RANDBETWEEN(65,90)),CHAR(RANDBETWEEN(65,90)),RANDBETWEEN(1,9))</f>
        <v>791XCXVO4</v>
      </c>
      <c r="J92" s="54" t="str">
        <f ca="1" t="shared" si="33"/>
        <v>990</v>
      </c>
      <c r="K92" s="79" t="str">
        <f ca="1">_xlfn.CONCAT(INDEX(Sheet1!F4:F7,RANDBETWEEN(1,COUNTA(Sheet1!F4:F7))),RANDBETWEEN(1000000000000,9999999999999)," tai ",INDEX(Sheet1!H4:H10,RANDBETWEEN(1,COUNTA(Sheet1!H4:H10))),"; NGUYEN THI QUY"," chuyen tien")</f>
        <v>MB-TKThe :4904659757695 tai VCB.; NGUYEN THI QUY chuyen tien</v>
      </c>
      <c r="L92" s="89"/>
    </row>
    <row r="93" s="9" customFormat="1" ht="45" customHeight="1" spans="1:12">
      <c r="A93" s="54">
        <v>69</v>
      </c>
      <c r="B93" s="55" t="s">
        <v>106</v>
      </c>
      <c r="C93" s="56" t="str">
        <f t="shared" si="25"/>
        <v>19/10/2023</v>
      </c>
      <c r="D93" s="54">
        <f ca="1" t="shared" si="30"/>
        <v>2939</v>
      </c>
      <c r="E93" s="57">
        <f ca="1" t="shared" si="34"/>
        <v>1974209</v>
      </c>
      <c r="F93" s="58"/>
      <c r="G93" s="57">
        <f ca="1" t="shared" si="28"/>
        <v>61936051</v>
      </c>
      <c r="H93" s="59">
        <f ca="1" t="shared" si="35"/>
        <v>839</v>
      </c>
      <c r="I93" s="75" t="str">
        <f ca="1">_xlfn.CONCAT(RANDBETWEEN(100,999),CHAR(RANDBETWEEN(65,90)),CHAR(RANDBETWEEN(65,90)),CHAR(RANDBETWEEN(65,90)),CHAR(RANDBETWEEN(65,90)),CHAR(RANDBETWEEN(65,90)),RANDBETWEEN(1,9))</f>
        <v>330GIXZZ5</v>
      </c>
      <c r="J93" s="54" t="str">
        <f ca="1" t="shared" si="33"/>
        <v>512</v>
      </c>
      <c r="K93" s="79" t="str">
        <f ca="1">_xlfn.CONCAT(INDEX(Sheet1!F4:F7,RANDBETWEEN(1,COUNTA(Sheet1!F4:F7))),RANDBETWEEN(1000000000000,9999999999999)," tai ",INDEX(Sheet1!H4:H10,RANDBETWEEN(1,COUNTA(Sheet1!H4:H10))),"; NGUYEN THI QUY"," chuyen tien")</f>
        <v>MB-TKThe :6426203836606 tai VPBank.; NGUYEN THI QUY chuyen tien</v>
      </c>
      <c r="L93" s="89"/>
    </row>
    <row r="94" ht="45" customHeight="1" spans="1:12">
      <c r="A94" s="54">
        <v>70</v>
      </c>
      <c r="B94" s="55" t="s">
        <v>107</v>
      </c>
      <c r="C94" s="56" t="str">
        <f t="shared" si="25"/>
        <v>20/10/2023</v>
      </c>
      <c r="D94" s="54">
        <f ca="1" t="shared" si="30"/>
        <v>8392</v>
      </c>
      <c r="E94" s="57">
        <f ca="1" t="shared" si="34"/>
        <v>2392363</v>
      </c>
      <c r="F94" s="58"/>
      <c r="G94" s="57">
        <f ca="1" t="shared" si="28"/>
        <v>59543688</v>
      </c>
      <c r="H94" s="59">
        <f ca="1" t="shared" si="35"/>
        <v>267</v>
      </c>
      <c r="I94" s="75" t="str">
        <f ca="1">_xlfn.CONCAT(RANDBETWEEN(100,999),CHAR(RANDBETWEEN(65,90)),CHAR(RANDBETWEEN(65,90)),CHAR(RANDBETWEEN(65,90)),CHAR(RANDBETWEEN(65,90)),CHAR(RANDBETWEEN(65,90)),RANDBETWEEN(1,9))</f>
        <v>124SHXGD6</v>
      </c>
      <c r="J94" s="54" t="str">
        <f ca="1" t="shared" si="33"/>
        <v>990</v>
      </c>
      <c r="K94" s="79" t="str">
        <f ca="1">_xlfn.CONCAT(INDEX(Sheet1!F4:F7,RANDBETWEEN(1,COUNTA(Sheet1!F4:F7))),RANDBETWEEN(1000000000000,9999999999999)," tai ",INDEX(Sheet1!H4:H10,RANDBETWEEN(1,COUNTA(Sheet1!H4:H10))),"; NGUYEN THI QUY"," chuyen tien")</f>
        <v>MB-TKThe :5802544179822 tai Sacombank.; NGUYEN THI QUY chuyen tien</v>
      </c>
      <c r="L94" s="89"/>
    </row>
    <row r="95" ht="45" customHeight="1" spans="1:12">
      <c r="A95" s="54">
        <v>71</v>
      </c>
      <c r="B95" s="55" t="s">
        <v>108</v>
      </c>
      <c r="C95" s="56" t="str">
        <f t="shared" si="25"/>
        <v>20/10/2023</v>
      </c>
      <c r="D95" s="54">
        <f ca="1" t="shared" si="30"/>
        <v>7923</v>
      </c>
      <c r="E95" s="57"/>
      <c r="F95" s="58">
        <f ca="1" t="shared" ref="F95:F99" si="36">RANDBETWEEN(10000,5200000)</f>
        <v>4096069</v>
      </c>
      <c r="G95" s="57">
        <f ca="1" t="shared" si="28"/>
        <v>63639757</v>
      </c>
      <c r="H95" s="59">
        <f ca="1" t="shared" si="35"/>
        <v>575</v>
      </c>
      <c r="I95" s="77" t="str">
        <f ca="1">_xlfn.CONCAT(RANDBETWEEN(1000,9999),CHAR(RANDBETWEEN(65,90)),CHAR(RANDBETWEEN(65,90)),CHAR(RANDBETWEEN(65,90)),CHAR(RANDBETWEEN(65,90)),CHAR(RANDBETWEEN(65,90)),CHAR(RANDBETWEEN(65,90)))</f>
        <v>7822XDJEBU</v>
      </c>
      <c r="J95" s="54" t="str">
        <f ca="1" t="shared" si="33"/>
        <v>512</v>
      </c>
      <c r="K95" s="79" t="str">
        <f ca="1">_xlfn.CONCAT("REM               Tfr A/c: ",RANDBETWEEN(10000000000000,99999999999999)," ",INDEX(Sheet1!A1:A74,RANDBETWEEN(1,COUNTA(Sheet1!A1:A74)))," chuyen tien")</f>
        <v>REM               Tfr A/c: 15575349853765 MAI VAN THANG chuyen tien</v>
      </c>
      <c r="L95" s="89"/>
    </row>
    <row r="96" ht="45" customHeight="1" spans="1:12">
      <c r="A96" s="54">
        <v>72</v>
      </c>
      <c r="B96" s="55" t="s">
        <v>109</v>
      </c>
      <c r="C96" s="56" t="str">
        <f t="shared" si="25"/>
        <v>20/10/2023</v>
      </c>
      <c r="D96" s="54">
        <f ca="1" t="shared" si="30"/>
        <v>6500</v>
      </c>
      <c r="E96" s="57"/>
      <c r="F96" s="58">
        <f ca="1" t="shared" si="36"/>
        <v>4585629</v>
      </c>
      <c r="G96" s="57">
        <f ca="1" t="shared" si="28"/>
        <v>68225386</v>
      </c>
      <c r="H96" s="59">
        <f ca="1" t="shared" si="35"/>
        <v>639</v>
      </c>
      <c r="I96" s="77" t="str">
        <f ca="1">_xlfn.CONCAT(RANDBETWEEN(1000,9999),CHAR(RANDBETWEEN(65,90)),CHAR(RANDBETWEEN(65,90)),CHAR(RANDBETWEEN(65,90)),CHAR(RANDBETWEEN(65,90)),CHAR(RANDBETWEEN(65,90)),CHAR(RANDBETWEEN(65,90)))</f>
        <v>6489UCKLZH</v>
      </c>
      <c r="J96" s="54" t="str">
        <f ca="1" t="shared" ref="J96:J105" si="37">CHOOSE(RANDBETWEEN(1,2),"990","512")</f>
        <v>990</v>
      </c>
      <c r="K96" s="79" t="str">
        <f ca="1">_xlfn.CONCAT("REM               Tfr A/c: ",RANDBETWEEN(10000000000000,99999999999999)," ",INDEX(Sheet1!A1:A74,RANDBETWEEN(1,COUNTA(Sheet1!A1:A74)))," chuyen tien")</f>
        <v>REM               Tfr A/c: 59001585864383 HOANG DUC TRUONG chuyen tien</v>
      </c>
      <c r="L96" s="89"/>
    </row>
    <row r="97" s="9" customFormat="1" ht="47" customHeight="1" spans="1:12">
      <c r="A97" s="54">
        <v>73</v>
      </c>
      <c r="B97" s="55" t="s">
        <v>110</v>
      </c>
      <c r="C97" s="56" t="str">
        <f t="shared" si="25"/>
        <v>20/10/2023</v>
      </c>
      <c r="D97" s="54">
        <f ca="1" t="shared" si="30"/>
        <v>9627</v>
      </c>
      <c r="E97" s="57">
        <f ca="1">RANDBETWEEN(10000,5200000)</f>
        <v>2634702</v>
      </c>
      <c r="F97" s="88"/>
      <c r="G97" s="57">
        <f ca="1" t="shared" si="28"/>
        <v>65590684</v>
      </c>
      <c r="H97" s="59">
        <f ca="1" t="shared" si="35"/>
        <v>792</v>
      </c>
      <c r="I97" s="75" t="str">
        <f ca="1">_xlfn.CONCAT(CHAR(RANDBETWEEN(65,90)),CHAR(RANDBETWEEN(65,90)),RANDBETWEEN(100000,999999))</f>
        <v>MM306822</v>
      </c>
      <c r="J97" s="54" t="str">
        <f ca="1" t="shared" si="37"/>
        <v>990</v>
      </c>
      <c r="K97" s="79" t="str">
        <f ca="1">_xlfn.CONCAT("Omni Channel-TKThe :",RANDBETWEEN(100000000000,999999999999),", tai ",INDEX(Sheet1!H1:H7,RANDBETWEEN(1,COUNTA(Sheet1!H1:H7)))," NGUYEN THI QUY chuyen tien")</f>
        <v>Omni Channel-TKThe :850271752880, tai MB. NGUYEN THI QUY chuyen tien</v>
      </c>
      <c r="L97" s="68"/>
    </row>
    <row r="98" s="9" customFormat="1" ht="45" customHeight="1" spans="1:12">
      <c r="A98" s="54">
        <v>74</v>
      </c>
      <c r="B98" s="55" t="s">
        <v>111</v>
      </c>
      <c r="C98" s="56" t="str">
        <f t="shared" si="25"/>
        <v>20/10/2023</v>
      </c>
      <c r="D98" s="54">
        <f ca="1" t="shared" si="30"/>
        <v>1927</v>
      </c>
      <c r="E98" s="57"/>
      <c r="F98" s="58">
        <f ca="1">RANDBETWEEN(10000,1000000)</f>
        <v>761896</v>
      </c>
      <c r="G98" s="57">
        <f ca="1" t="shared" si="28"/>
        <v>66352580</v>
      </c>
      <c r="H98" s="59">
        <f ca="1" t="shared" si="35"/>
        <v>1611334789</v>
      </c>
      <c r="I98" s="75" t="str">
        <f ca="1">_xlfn.CONCAT(CHAR(RANDBETWEEN(65,90)),CHAR(RANDBETWEEN(65,90)),RANDBETWEEN(100000,999999))</f>
        <v>NY820757</v>
      </c>
      <c r="J98" s="54" t="str">
        <f ca="1" t="shared" si="37"/>
        <v>512</v>
      </c>
      <c r="K98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:3477733048933 tai MB.; NGUYEN QUANG SANG chuyen khoan</v>
      </c>
      <c r="L98" s="80"/>
    </row>
    <row r="99" s="9" customFormat="1" ht="45" customHeight="1" spans="1:12">
      <c r="A99" s="54">
        <v>75</v>
      </c>
      <c r="B99" s="55" t="s">
        <v>112</v>
      </c>
      <c r="C99" s="56" t="str">
        <f t="shared" si="25"/>
        <v>21/10/2023</v>
      </c>
      <c r="D99" s="54">
        <f ca="1" t="shared" si="30"/>
        <v>7249</v>
      </c>
      <c r="E99" s="57"/>
      <c r="F99" s="58">
        <f ca="1" t="shared" si="36"/>
        <v>4133113</v>
      </c>
      <c r="G99" s="57">
        <f ca="1" t="shared" si="28"/>
        <v>70485693</v>
      </c>
      <c r="H99" s="59">
        <f ca="1" t="shared" si="35"/>
        <v>905</v>
      </c>
      <c r="I99" s="75" t="str">
        <f ca="1">_xlfn.CONCAT(CHAR(RANDBETWEEN(65,90)),CHAR(RANDBETWEEN(65,90)),RANDBETWEEN(100000,999999))</f>
        <v>AW307777</v>
      </c>
      <c r="J99" s="54" t="str">
        <f ca="1" t="shared" si="37"/>
        <v>990</v>
      </c>
      <c r="K99" s="79" t="str">
        <f ca="1">_xlfn.CONCAT("REM               Tfr A/c: ",RANDBETWEEN(10000000000000,99999999999999)," ",INDEX(Sheet1!A1:A74,RANDBETWEEN(1,COUNTA(Sheet1!A1:A74)))," chuyen tien")</f>
        <v>REM               Tfr A/c: 17343586241460 BUI MINH DUC chuyen tien</v>
      </c>
      <c r="L99" s="80"/>
    </row>
    <row r="100" s="9" customFormat="1" ht="45" customHeight="1" spans="1:11">
      <c r="A100" s="54">
        <v>76</v>
      </c>
      <c r="B100" s="55" t="s">
        <v>113</v>
      </c>
      <c r="C100" s="56" t="str">
        <f t="shared" si="25"/>
        <v>21/10/2023</v>
      </c>
      <c r="D100" s="54">
        <f ca="1" t="shared" si="30"/>
        <v>1366</v>
      </c>
      <c r="E100" s="57">
        <f ca="1">RANDBETWEEN(10000,5200000)</f>
        <v>3091729</v>
      </c>
      <c r="F100" s="64"/>
      <c r="G100" s="57">
        <f ca="1" t="shared" si="28"/>
        <v>67393964</v>
      </c>
      <c r="H100" s="59">
        <f ca="1" t="shared" si="35"/>
        <v>838</v>
      </c>
      <c r="I100" s="75" t="str">
        <f ca="1">_xlfn.CONCAT(CHAR(RANDBETWEEN(65,90)),CHAR(RANDBETWEEN(65,90)),RANDBETWEEN(100000,999999))</f>
        <v>ZH191770</v>
      </c>
      <c r="J100" s="54" t="str">
        <f ca="1" t="shared" si="37"/>
        <v>512</v>
      </c>
      <c r="K100" s="79" t="str">
        <f ca="1">_xlfn.CONCAT(INDEX(Sheet1!F4:F7,RANDBETWEEN(1,COUNTA(Sheet1!F4:F7))),RANDBETWEEN(1000000000000,9999999999999)," tai ",INDEX(Sheet1!H4:H10,RANDBETWEEN(1,COUNTA(Sheet1!H4:H10))),"; NGUYEN THI QUY"," chuyen tien")</f>
        <v>MB-TKThe :3795856258862 tai VCB.; NGUYEN THI QUY chuyen tien</v>
      </c>
    </row>
    <row r="101" s="9" customFormat="1" ht="35" customHeight="1" spans="1:11">
      <c r="A101" s="54">
        <v>77</v>
      </c>
      <c r="B101" s="55" t="s">
        <v>114</v>
      </c>
      <c r="C101" s="56" t="str">
        <f t="shared" si="25"/>
        <v>21/10/2023</v>
      </c>
      <c r="D101" s="54">
        <f ca="1" t="shared" si="30"/>
        <v>4279</v>
      </c>
      <c r="E101" s="57"/>
      <c r="F101" s="64">
        <f ca="1">RANDBETWEEN(10000,1000000)</f>
        <v>555521</v>
      </c>
      <c r="G101" s="57">
        <f ca="1" t="shared" si="28"/>
        <v>67949485</v>
      </c>
      <c r="H101" s="59">
        <f ca="1" t="shared" si="35"/>
        <v>7552</v>
      </c>
      <c r="I101" s="54">
        <f ca="1">RANDBETWEEN(100000000,999999999)</f>
        <v>817398952</v>
      </c>
      <c r="J101" s="54" t="str">
        <f ca="1" t="shared" si="37"/>
        <v>990</v>
      </c>
      <c r="K101" s="73" t="str">
        <f ca="1">_xlfn.CONCAT(RANDBETWEEN(100000,999999),"-QR - ",INDEX(Sheet1!A1:A74,RANDBETWEEN(1,COUNTA(Sheet1!A1:A74)))," Chuyen tien")</f>
        <v>216004-QR - NGUYEN TUAN HUNG Chuyen tien</v>
      </c>
    </row>
    <row r="102" s="9" customFormat="1" ht="45" customHeight="1" spans="1:11">
      <c r="A102" s="54">
        <v>78</v>
      </c>
      <c r="B102" s="55" t="s">
        <v>115</v>
      </c>
      <c r="C102" s="56" t="str">
        <f t="shared" si="25"/>
        <v>21/10/2023</v>
      </c>
      <c r="D102" s="54">
        <f ca="1" t="shared" si="30"/>
        <v>6946</v>
      </c>
      <c r="E102" s="57"/>
      <c r="F102" s="64">
        <f ca="1">RANDBETWEEN(10000,1000000)</f>
        <v>997841</v>
      </c>
      <c r="G102" s="57">
        <f ca="1" t="shared" si="28"/>
        <v>68947326</v>
      </c>
      <c r="H102" s="59">
        <f ca="1" t="shared" si="35"/>
        <v>6966</v>
      </c>
      <c r="I102" s="75" t="str">
        <f ca="1">_xlfn.CONCAT(RANDBETWEEN(100,999),CHAR(RANDBETWEEN(65,90)),CHAR(RANDBETWEEN(65,90)),CHAR(RANDBETWEEN(65,90)),CHAR(RANDBETWEEN(65,90)),CHAR(RANDBETWEEN(65,90)),RANDBETWEEN(1,9))</f>
        <v>475MEYJO7</v>
      </c>
      <c r="J102" s="54" t="str">
        <f ca="1" t="shared" si="37"/>
        <v>990</v>
      </c>
      <c r="K102" s="73" t="str">
        <f ca="1">_xlfn.CONCAT("REM               Tfr A/c: ",RANDBETWEEN(10000000000000,99999999999999)," ",INDEX(Sheet1!A1:A74,RANDBETWEEN(1,COUNTA(Sheet1!A1:A74)))," chuyen tien")</f>
        <v>REM               Tfr A/c: 54949958837872 BUI HUYEN TRANG chuyen tien</v>
      </c>
    </row>
    <row r="103" s="9" customFormat="1" ht="61" customHeight="1" spans="1:13">
      <c r="A103" s="81" t="s">
        <v>53</v>
      </c>
      <c r="B103" s="81"/>
      <c r="C103" s="81"/>
      <c r="D103" s="81"/>
      <c r="E103" s="81"/>
      <c r="F103" s="81"/>
      <c r="G103" s="81"/>
      <c r="H103" s="81"/>
      <c r="I103" s="94" t="s">
        <v>116</v>
      </c>
      <c r="J103" s="94"/>
      <c r="K103" s="94"/>
      <c r="L103" s="28"/>
      <c r="M103" s="28"/>
    </row>
    <row r="104" s="9" customFormat="1" ht="45" customHeight="1" spans="1:13">
      <c r="A104" s="54">
        <v>79</v>
      </c>
      <c r="B104" s="55" t="s">
        <v>117</v>
      </c>
      <c r="C104" s="56" t="str">
        <f>LEFT(B104,FIND(" ",B104)-1)</f>
        <v>21/10/2023</v>
      </c>
      <c r="D104" s="54">
        <f ca="1">RANDBETWEEN(1000,9999)</f>
        <v>7264</v>
      </c>
      <c r="E104" s="57"/>
      <c r="F104" s="64">
        <f ca="1">RANDBETWEEN(10000,1000000)</f>
        <v>868416</v>
      </c>
      <c r="G104" s="57">
        <f ca="1">G102-E104+F104</f>
        <v>69815742</v>
      </c>
      <c r="H104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435</v>
      </c>
      <c r="I104" s="77" t="str">
        <f ca="1">_xlfn.CONCAT(RANDBETWEEN(1000,9999),CHAR(RANDBETWEEN(65,90)),CHAR(RANDBETWEEN(65,90)),CHAR(RANDBETWEEN(65,90)),CHAR(RANDBETWEEN(65,90)),CHAR(RANDBETWEEN(65,90)),CHAR(RANDBETWEEN(65,90)))</f>
        <v>7767IIZIRX</v>
      </c>
      <c r="J104" s="54" t="str">
        <f ca="1">CHOOSE(RANDBETWEEN(1,2),"990","512")</f>
        <v>990</v>
      </c>
      <c r="K104" s="73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:8468995791765 tai Sacombank.; NGUYEN XUAN NGOC chuyen khoan</v>
      </c>
      <c r="L104" s="28"/>
      <c r="M104" s="28"/>
    </row>
    <row r="105" s="9" customFormat="1" ht="45" customHeight="1" spans="1:11">
      <c r="A105" s="54">
        <v>80</v>
      </c>
      <c r="B105" s="55" t="s">
        <v>118</v>
      </c>
      <c r="C105" s="56" t="str">
        <f t="shared" ref="C105:C155" si="38">LEFT(B105,FIND(" ",B105)-1)</f>
        <v>22/10/2023</v>
      </c>
      <c r="D105" s="54">
        <f ca="1">RANDBETWEEN(1000,9999)</f>
        <v>6054</v>
      </c>
      <c r="E105" s="57"/>
      <c r="F105" s="64">
        <f ca="1">RANDBETWEEN(10000,1000000)</f>
        <v>84210</v>
      </c>
      <c r="G105" s="57">
        <f ca="1">G104-E105+F105</f>
        <v>69899952</v>
      </c>
      <c r="H105" s="59">
        <f ca="1" t="shared" ref="H105:H114" si="3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544</v>
      </c>
      <c r="I105" s="77" t="str">
        <f ca="1">_xlfn.CONCAT(RANDBETWEEN(1000,9999),CHAR(RANDBETWEEN(65,90)),CHAR(RANDBETWEEN(65,90)),CHAR(RANDBETWEEN(65,90)),CHAR(RANDBETWEEN(65,90)),CHAR(RANDBETWEEN(65,90)),CHAR(RANDBETWEEN(65,90)))</f>
        <v>2076GCAWJZ</v>
      </c>
      <c r="J105" s="54" t="str">
        <f ca="1">CHOOSE(RANDBETWEEN(1,2),"990","512")</f>
        <v>512</v>
      </c>
      <c r="K105" s="79" t="str">
        <f ca="1">_xlfn.CONCAT("REM               Tfr A/c: ",RANDBETWEEN(10000000000000,99999999999999)," ",INDEX(Sheet1!A1:A74,RANDBETWEEN(1,COUNTA(Sheet1!A1:A74)))," chuyen tien")</f>
        <v>REM               Tfr A/c: 20277526035895 NGUYEN VIET HOANG chuyen tien</v>
      </c>
    </row>
    <row r="106" s="9" customFormat="1" ht="45" customHeight="1" spans="1:16">
      <c r="A106" s="54">
        <v>81</v>
      </c>
      <c r="B106" s="55" t="s">
        <v>119</v>
      </c>
      <c r="C106" s="56" t="str">
        <f t="shared" si="38"/>
        <v>22/10/2023</v>
      </c>
      <c r="D106" s="54">
        <f ca="1" t="shared" ref="D106:D115" si="40">RANDBETWEEN(1000,9999)</f>
        <v>4651</v>
      </c>
      <c r="E106" s="57">
        <f ca="1">RANDBETWEEN(10000,5200000)</f>
        <v>4477490</v>
      </c>
      <c r="F106" s="58"/>
      <c r="G106" s="57">
        <f ca="1" t="shared" ref="G105:G155" si="41">G105-E106+F106</f>
        <v>65422462</v>
      </c>
      <c r="H106" s="59">
        <f ca="1" t="shared" si="39"/>
        <v>9719918627</v>
      </c>
      <c r="I106" s="77" t="str">
        <f ca="1">_xlfn.CONCAT(RANDBETWEEN(1000,9999),CHAR(RANDBETWEEN(65,90)),CHAR(RANDBETWEEN(65,90)),CHAR(RANDBETWEEN(65,90)),CHAR(RANDBETWEEN(65,90)),CHAR(RANDBETWEEN(65,90)),CHAR(RANDBETWEEN(65,90)))</f>
        <v>6137UUPZUJ</v>
      </c>
      <c r="J106" s="54" t="str">
        <f ca="1">CHOOSE(RANDBETWEEN(1,2),"990","512")</f>
        <v>990</v>
      </c>
      <c r="K106" s="73" t="str">
        <f ca="1">_xlfn.CONCAT("Omni Channel-TKThe :",RANDBETWEEN(100000000000,999999999999),", tai ",INDEX(Sheet1!H1:H7,RANDBETWEEN(1,COUNTA(Sheet1!H1:H7)))," NGUYEN THI QUY chuyen tien")</f>
        <v>Omni Channel-TKThe :735479412237, tai VPBank. NGUYEN THI QUY chuyen tien</v>
      </c>
      <c r="L106" s="28"/>
      <c r="M106" s="28"/>
      <c r="N106" s="70"/>
      <c r="O106" s="70"/>
      <c r="P106" s="70"/>
    </row>
    <row r="107" ht="45" customHeight="1" spans="1:12">
      <c r="A107" s="54">
        <v>82</v>
      </c>
      <c r="B107" s="55" t="s">
        <v>120</v>
      </c>
      <c r="C107" s="56" t="str">
        <f t="shared" si="38"/>
        <v>22/10/2023</v>
      </c>
      <c r="D107" s="54">
        <f ca="1" t="shared" si="40"/>
        <v>5450</v>
      </c>
      <c r="E107" s="57">
        <f ca="1">RANDBETWEEN(10000,5200000)</f>
        <v>3031423</v>
      </c>
      <c r="F107" s="58"/>
      <c r="G107" s="57">
        <f ca="1" t="shared" si="41"/>
        <v>62391039</v>
      </c>
      <c r="H107" s="59">
        <f ca="1" t="shared" si="39"/>
        <v>52803</v>
      </c>
      <c r="I107" s="77" t="str">
        <f ca="1">_xlfn.CONCAT(RANDBETWEEN(1000,9999),CHAR(RANDBETWEEN(65,90)),CHAR(RANDBETWEEN(65,90)),CHAR(RANDBETWEEN(65,90)),CHAR(RANDBETWEEN(65,90)),CHAR(RANDBETWEEN(65,90)),CHAR(RANDBETWEEN(65,90)))</f>
        <v>7164JNNEOL</v>
      </c>
      <c r="J107" s="54" t="str">
        <f ca="1" t="shared" ref="J107:J116" si="42">CHOOSE(RANDBETWEEN(1,2),"990","512")</f>
        <v>990</v>
      </c>
      <c r="K107" s="79" t="str">
        <f ca="1">_xlfn.CONCAT(INDEX(Sheet1!F4:F7,RANDBETWEEN(1,COUNTA(Sheet1!F4:F7))),RANDBETWEEN(1000000000000,9999999999999)," tai ",INDEX(Sheet1!H4:H10,RANDBETWEEN(1,COUNTA(Sheet1!H4:H10))),"; NGUYEN THI QUY"," chuyen tien")</f>
        <v>MB-TKThe :9448294112883 tai Sacombank.; NGUYEN THI QUY chuyen tien</v>
      </c>
      <c r="L107" s="89"/>
    </row>
    <row r="108" ht="45" customHeight="1" spans="1:12">
      <c r="A108" s="54">
        <v>83</v>
      </c>
      <c r="B108" s="55" t="s">
        <v>121</v>
      </c>
      <c r="C108" s="56" t="str">
        <f t="shared" si="38"/>
        <v>22/10/2023</v>
      </c>
      <c r="D108" s="54">
        <f ca="1" t="shared" si="40"/>
        <v>9968</v>
      </c>
      <c r="E108" s="57"/>
      <c r="F108" s="58">
        <f ca="1" t="shared" ref="F108:F111" si="43">RANDBETWEEN(10000,1000000)</f>
        <v>113598</v>
      </c>
      <c r="G108" s="57">
        <f ca="1" t="shared" si="41"/>
        <v>62504637</v>
      </c>
      <c r="H108" s="59">
        <f ca="1" t="shared" si="39"/>
        <v>7377</v>
      </c>
      <c r="I108" s="75" t="str">
        <f ca="1">_xlfn.CONCAT(CHAR(RANDBETWEEN(65,90)),CHAR(RANDBETWEEN(65,90)),RANDBETWEEN(100000,999999))</f>
        <v>WB132584</v>
      </c>
      <c r="J108" s="54" t="str">
        <f ca="1" t="shared" si="42"/>
        <v>512</v>
      </c>
      <c r="K108" s="79" t="str">
        <f ca="1">_xlfn.CONCAT("REM               Tfr A/c: ",RANDBETWEEN(10000000000000,99999999999999)," ",INDEX(Sheet1!A1:A74,RANDBETWEEN(1,COUNTA(Sheet1!A1:A74)))," chuyen tien")</f>
        <v>REM               Tfr A/c: 73729868469707 BUI DOAN LONG chuyen tien</v>
      </c>
      <c r="L108" s="89"/>
    </row>
    <row r="109" ht="43" customHeight="1" spans="1:12">
      <c r="A109" s="54">
        <v>84</v>
      </c>
      <c r="B109" s="55" t="s">
        <v>122</v>
      </c>
      <c r="C109" s="56" t="str">
        <f t="shared" si="38"/>
        <v>22/10/2023</v>
      </c>
      <c r="D109" s="54">
        <f ca="1" t="shared" si="40"/>
        <v>5888</v>
      </c>
      <c r="E109" s="57"/>
      <c r="F109" s="58">
        <f ca="1" t="shared" si="43"/>
        <v>249731</v>
      </c>
      <c r="G109" s="57">
        <f ca="1" t="shared" si="41"/>
        <v>62754368</v>
      </c>
      <c r="H109" s="59">
        <f ca="1" t="shared" si="39"/>
        <v>170</v>
      </c>
      <c r="I109" s="75" t="str">
        <f ca="1">_xlfn.CONCAT(CHAR(RANDBETWEEN(65,90)),CHAR(RANDBETWEEN(65,90)),RANDBETWEEN(100000,999999))</f>
        <v>SK990899</v>
      </c>
      <c r="J109" s="54" t="str">
        <f ca="1" t="shared" si="42"/>
        <v>990</v>
      </c>
      <c r="K109" s="79" t="str">
        <f ca="1">_xlfn.CONCAT("REM               Tfr A/c: ",RANDBETWEEN(10000000000000,99999999999999)," ",INDEX(Sheet1!A2:A75,RANDBETWEEN(1,COUNTA(Sheet1!A2:A75)))," chuyen tien")</f>
        <v>REM               Tfr A/c: 89262932588402 LE THI THANH BINH chuyen tien</v>
      </c>
      <c r="L109" s="89"/>
    </row>
    <row r="110" ht="43" customHeight="1" spans="1:12">
      <c r="A110" s="54">
        <v>85</v>
      </c>
      <c r="B110" s="55" t="s">
        <v>123</v>
      </c>
      <c r="C110" s="56" t="str">
        <f t="shared" si="38"/>
        <v>23/10/2023</v>
      </c>
      <c r="D110" s="54">
        <f ca="1" t="shared" si="40"/>
        <v>1516</v>
      </c>
      <c r="E110" s="57"/>
      <c r="F110" s="58">
        <f ca="1" t="shared" si="43"/>
        <v>785465</v>
      </c>
      <c r="G110" s="57">
        <f ca="1" t="shared" si="41"/>
        <v>63539833</v>
      </c>
      <c r="H110" s="59">
        <f ca="1" t="shared" si="39"/>
        <v>2614800806</v>
      </c>
      <c r="I110" s="75" t="str">
        <f ca="1">_xlfn.CONCAT(CHAR(RANDBETWEEN(65,90)),CHAR(RANDBETWEEN(65,90)),RANDBETWEEN(100000,999999))</f>
        <v>PW760937</v>
      </c>
      <c r="J110" s="54" t="str">
        <f ca="1" t="shared" si="42"/>
        <v>990</v>
      </c>
      <c r="K110" s="79" t="str">
        <f ca="1">_xlfn.CONCAT("REM               Tfr A/c: ",RANDBETWEEN(10000000000000,99999999999999)," ",INDEX(Sheet1!A1:A74,RANDBETWEEN(1,COUNTA(Sheet1!A1:A74)))," chuyen tien")</f>
        <v>REM               Tfr A/c: 27684207470278 DUONG HUNG ANH chuyen tien</v>
      </c>
      <c r="L110" s="89"/>
    </row>
    <row r="111" ht="43" customHeight="1" spans="1:12">
      <c r="A111" s="54">
        <v>86</v>
      </c>
      <c r="B111" s="55" t="s">
        <v>124</v>
      </c>
      <c r="C111" s="56" t="str">
        <f t="shared" si="38"/>
        <v>23/10/2023</v>
      </c>
      <c r="D111" s="54">
        <f ca="1" t="shared" si="40"/>
        <v>9527</v>
      </c>
      <c r="E111" s="57"/>
      <c r="F111" s="58">
        <f ca="1" t="shared" ref="F111:F117" si="44">RANDBETWEEN(10000,200000)</f>
        <v>152417</v>
      </c>
      <c r="G111" s="57">
        <f ca="1" t="shared" si="41"/>
        <v>63692250</v>
      </c>
      <c r="H111" s="59">
        <f ca="1" t="shared" si="39"/>
        <v>197</v>
      </c>
      <c r="I111" s="77" t="str">
        <f ca="1">_xlfn.CONCAT(RANDBETWEEN(1000,9999),CHAR(RANDBETWEEN(65,90)),CHAR(RANDBETWEEN(65,90)),CHAR(RANDBETWEEN(65,90)),CHAR(RANDBETWEEN(65,90)),CHAR(RANDBETWEEN(65,90)),CHAR(RANDBETWEEN(65,90)))</f>
        <v>4297NTPBNW</v>
      </c>
      <c r="J111" s="54" t="str">
        <f ca="1" t="shared" si="42"/>
        <v>512</v>
      </c>
      <c r="K111" s="79" t="str">
        <f ca="1">_xlfn.CONCAT("REM               Tfr A/c: ",RANDBETWEEN(10000000000000,99999999999999)," ",INDEX(Sheet1!A2:A75,RANDBETWEEN(1,COUNTA(Sheet1!A2:A75)))," chuyen tien")</f>
        <v>REM               Tfr A/c: 69116920663278 LY THI NHU HUYEN chuyen tien</v>
      </c>
      <c r="L111" s="89"/>
    </row>
    <row r="112" ht="53" customHeight="1" spans="1:12">
      <c r="A112" s="54">
        <v>87</v>
      </c>
      <c r="B112" s="55" t="s">
        <v>125</v>
      </c>
      <c r="C112" s="56" t="str">
        <f t="shared" si="38"/>
        <v>23/10/2023</v>
      </c>
      <c r="D112" s="54">
        <f ca="1" t="shared" si="40"/>
        <v>3257</v>
      </c>
      <c r="E112" s="57">
        <f ca="1">RANDBETWEEN(10000,5200000)</f>
        <v>1857304</v>
      </c>
      <c r="F112" s="58"/>
      <c r="G112" s="57">
        <f ca="1" t="shared" si="41"/>
        <v>61834946</v>
      </c>
      <c r="H112" s="59">
        <f ca="1" t="shared" si="39"/>
        <v>339</v>
      </c>
      <c r="I112" s="77" t="str">
        <f ca="1">_xlfn.CONCAT(RANDBETWEEN(1000,9999),CHAR(RANDBETWEEN(65,90)),CHAR(RANDBETWEEN(65,90)),CHAR(RANDBETWEEN(65,90)),CHAR(RANDBETWEEN(65,90)),CHAR(RANDBETWEEN(65,90)),CHAR(RANDBETWEEN(65,90)))</f>
        <v>2251UUNEWN</v>
      </c>
      <c r="J112" s="54" t="str">
        <f ca="1" t="shared" si="42"/>
        <v>512</v>
      </c>
      <c r="K112" s="79" t="str">
        <f ca="1">_xlfn.CONCAT("Omni Channel-TKThe :",RANDBETWEEN(100000000000,999999999999),", tai ",INDEX(Sheet1!H1:H7,RANDBETWEEN(1,COUNTA(Sheet1!H1:H7)))," NGUYEN THI QUY chuyen tien")</f>
        <v>Omni Channel-TKThe :304551817573, tai Agribank. NGUYEN THI QUY chuyen tien</v>
      </c>
      <c r="L112" s="89"/>
    </row>
    <row r="113" ht="45" customHeight="1" spans="1:11">
      <c r="A113" s="54">
        <v>88</v>
      </c>
      <c r="B113" s="55" t="s">
        <v>126</v>
      </c>
      <c r="C113" s="56" t="str">
        <f t="shared" si="38"/>
        <v>23/10/2023</v>
      </c>
      <c r="D113" s="54">
        <f ca="1" t="shared" si="40"/>
        <v>1820</v>
      </c>
      <c r="E113" s="57"/>
      <c r="F113" s="64">
        <f ca="1" t="shared" si="44"/>
        <v>182656</v>
      </c>
      <c r="G113" s="57">
        <f ca="1" t="shared" si="41"/>
        <v>62017602</v>
      </c>
      <c r="H113" s="59">
        <f ca="1" t="shared" si="39"/>
        <v>471</v>
      </c>
      <c r="I113" s="75" t="str">
        <f ca="1">_xlfn.CONCAT(RANDBETWEEN(100,999),CHAR(RANDBETWEEN(65,90)),CHAR(RANDBETWEEN(65,90)),CHAR(RANDBETWEEN(65,90)),CHAR(RANDBETWEEN(65,90)),CHAR(RANDBETWEEN(65,90)),RANDBETWEEN(1,9))</f>
        <v>945NGHMR5</v>
      </c>
      <c r="J113" s="54" t="str">
        <f ca="1" t="shared" si="42"/>
        <v>990</v>
      </c>
      <c r="K113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:8098287069455 tai TCB.; NGUYEN NGOC TIEN chuyen khoan</v>
      </c>
    </row>
    <row r="114" ht="45" customHeight="1" spans="1:11">
      <c r="A114" s="54">
        <v>89</v>
      </c>
      <c r="B114" s="55" t="s">
        <v>127</v>
      </c>
      <c r="C114" s="56" t="str">
        <f t="shared" si="38"/>
        <v>24/10/2023</v>
      </c>
      <c r="D114" s="54">
        <f ca="1" t="shared" si="40"/>
        <v>8318</v>
      </c>
      <c r="E114" s="57"/>
      <c r="F114" s="64">
        <f ca="1" t="shared" si="44"/>
        <v>111762</v>
      </c>
      <c r="G114" s="57">
        <f ca="1" t="shared" si="41"/>
        <v>62129364</v>
      </c>
      <c r="H114" s="59">
        <f ca="1" t="shared" si="39"/>
        <v>851</v>
      </c>
      <c r="I114" s="77" t="str">
        <f ca="1">_xlfn.CONCAT(RANDBETWEEN(1000,9999),CHAR(RANDBETWEEN(65,90)),CHAR(RANDBETWEEN(65,90)),CHAR(RANDBETWEEN(65,90)),CHAR(RANDBETWEEN(65,90)),CHAR(RANDBETWEEN(65,90)),CHAR(RANDBETWEEN(65,90)))</f>
        <v>2208WPBVQD</v>
      </c>
      <c r="J114" s="54" t="str">
        <f ca="1" t="shared" si="42"/>
        <v>512</v>
      </c>
      <c r="K114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:3167432254594 tai VPBank.; NGUYEN THANH TUNG chuyen khoan</v>
      </c>
    </row>
    <row r="115" ht="45" customHeight="1" spans="1:11">
      <c r="A115" s="54">
        <v>90</v>
      </c>
      <c r="B115" s="55" t="s">
        <v>128</v>
      </c>
      <c r="C115" s="56" t="str">
        <f t="shared" si="38"/>
        <v>24/10/2023</v>
      </c>
      <c r="D115" s="54">
        <f ca="1" t="shared" si="40"/>
        <v>2186</v>
      </c>
      <c r="E115" s="57"/>
      <c r="F115" s="64">
        <f ca="1" t="shared" si="44"/>
        <v>140906</v>
      </c>
      <c r="G115" s="57">
        <f ca="1" t="shared" si="41"/>
        <v>62270270</v>
      </c>
      <c r="H115" s="59">
        <f ca="1" t="shared" ref="H115:H125" si="4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3363</v>
      </c>
      <c r="I115" s="77" t="str">
        <f ca="1">_xlfn.CONCAT(RANDBETWEEN(1000,9999),CHAR(RANDBETWEEN(65,90)),CHAR(RANDBETWEEN(65,90)),CHAR(RANDBETWEEN(65,90)),CHAR(RANDBETWEEN(65,90)),CHAR(RANDBETWEEN(65,90)),CHAR(RANDBETWEEN(65,90)))</f>
        <v>7437WXVACK</v>
      </c>
      <c r="J115" s="54" t="str">
        <f ca="1" t="shared" si="42"/>
        <v>512</v>
      </c>
      <c r="K115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:6423703071242 tai Sacombank.; HOANG THI THUY chuyen khoan</v>
      </c>
    </row>
    <row r="116" ht="45" customHeight="1" spans="1:11">
      <c r="A116" s="54">
        <v>91</v>
      </c>
      <c r="B116" s="55" t="s">
        <v>129</v>
      </c>
      <c r="C116" s="56" t="str">
        <f t="shared" si="38"/>
        <v>24/10/2023</v>
      </c>
      <c r="D116" s="54">
        <f ca="1" t="shared" ref="D116:D125" si="46">RANDBETWEEN(1000,9999)</f>
        <v>2257</v>
      </c>
      <c r="E116" s="57"/>
      <c r="F116" s="64">
        <f ca="1" t="shared" si="44"/>
        <v>195256</v>
      </c>
      <c r="G116" s="57">
        <f ca="1" t="shared" si="41"/>
        <v>62465526</v>
      </c>
      <c r="H116" s="59">
        <f ca="1" t="shared" si="45"/>
        <v>6670347618</v>
      </c>
      <c r="I116" s="77" t="str">
        <f ca="1">_xlfn.CONCAT(RANDBETWEEN(1000,9999),CHAR(RANDBETWEEN(65,90)),CHAR(RANDBETWEEN(65,90)),CHAR(RANDBETWEEN(65,90)),CHAR(RANDBETWEEN(65,90)),CHAR(RANDBETWEEN(65,90)),CHAR(RANDBETWEEN(65,90)))</f>
        <v>7950HJUZQS</v>
      </c>
      <c r="J116" s="54" t="str">
        <f ca="1" t="shared" si="42"/>
        <v>512</v>
      </c>
      <c r="K116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:3526745533341 tai VCB.; NGUYEN DUC MANH chuyen khoan</v>
      </c>
    </row>
    <row r="117" ht="33" customHeight="1" spans="1:11">
      <c r="A117" s="54">
        <v>92</v>
      </c>
      <c r="B117" s="55" t="s">
        <v>130</v>
      </c>
      <c r="C117" s="56" t="str">
        <f t="shared" si="38"/>
        <v>24/10/2023</v>
      </c>
      <c r="D117" s="54">
        <f ca="1" t="shared" si="46"/>
        <v>9666</v>
      </c>
      <c r="E117" s="57"/>
      <c r="F117" s="64">
        <f ca="1" t="shared" si="44"/>
        <v>45313</v>
      </c>
      <c r="G117" s="57">
        <f ca="1" t="shared" si="41"/>
        <v>62510839</v>
      </c>
      <c r="H117" s="59">
        <f ca="1" t="shared" si="45"/>
        <v>2665814506</v>
      </c>
      <c r="I117" s="54">
        <f ca="1">RANDBETWEEN(100000000,999999999)</f>
        <v>883019843</v>
      </c>
      <c r="J117" s="54" t="str">
        <f ca="1" t="shared" ref="J117:J131" si="47">CHOOSE(RANDBETWEEN(1,2),"990","512")</f>
        <v>990</v>
      </c>
      <c r="K117" s="79" t="str">
        <f ca="1">_xlfn.CONCAT(RANDBETWEEN(100000,999999),"-QR - ",INDEX(Sheet1!A1:A74,RANDBETWEEN(1,COUNTA(Sheet1!A1:A74)))," Chuyen tien")</f>
        <v>576769-QR - LY THI NHU HUYEN Chuyen tien</v>
      </c>
    </row>
    <row r="118" ht="45" customHeight="1" spans="1:11">
      <c r="A118" s="54">
        <v>93</v>
      </c>
      <c r="B118" s="55" t="s">
        <v>131</v>
      </c>
      <c r="C118" s="56" t="str">
        <f t="shared" si="38"/>
        <v>24/10/2023</v>
      </c>
      <c r="D118" s="54">
        <f ca="1" t="shared" si="46"/>
        <v>8330</v>
      </c>
      <c r="E118" s="57">
        <f ca="1">RANDBETWEEN(10000,5200000)</f>
        <v>155678</v>
      </c>
      <c r="F118" s="64"/>
      <c r="G118" s="57">
        <f ca="1" t="shared" si="41"/>
        <v>62355161</v>
      </c>
      <c r="H118" s="59">
        <f ca="1" t="shared" si="45"/>
        <v>387</v>
      </c>
      <c r="I118" s="54">
        <f ca="1">RANDBETWEEN(100000000,999999999)</f>
        <v>126897923</v>
      </c>
      <c r="J118" s="54" t="str">
        <f ca="1" t="shared" si="47"/>
        <v>990</v>
      </c>
      <c r="K118" s="79" t="str">
        <f ca="1">_xlfn.CONCAT(INDEX(Sheet1!F4:F7,RANDBETWEEN(1,COUNTA(Sheet1!F4:F7))),RANDBETWEEN(1000000000000,9999999999999)," tai ",INDEX(Sheet1!H4:H10,RANDBETWEEN(1,COUNTA(Sheet1!H4:H10))),"; NGUYEN THI QUY"," chuyen tien")</f>
        <v>MB-TKThe :4964986867876 tai Sacombank.; NGUYEN THI QUY chuyen tien</v>
      </c>
    </row>
    <row r="119" ht="45" customHeight="1" spans="1:11">
      <c r="A119" s="54">
        <v>94</v>
      </c>
      <c r="B119" s="55" t="s">
        <v>132</v>
      </c>
      <c r="C119" s="56" t="str">
        <f t="shared" si="38"/>
        <v>25/10/2023</v>
      </c>
      <c r="D119" s="54">
        <f ca="1" t="shared" si="46"/>
        <v>9307</v>
      </c>
      <c r="E119" s="57">
        <f ca="1">RANDBETWEEN(10000,5200000)</f>
        <v>4528032</v>
      </c>
      <c r="F119" s="64"/>
      <c r="G119" s="57">
        <f ca="1" t="shared" si="41"/>
        <v>57827129</v>
      </c>
      <c r="H119" s="59">
        <f ca="1" t="shared" si="45"/>
        <v>8656390139</v>
      </c>
      <c r="I119" s="75" t="str">
        <f ca="1">_xlfn.CONCAT(CHAR(RANDBETWEEN(65,90)),CHAR(RANDBETWEEN(65,90)),RANDBETWEEN(100000,999999))</f>
        <v>CY830133</v>
      </c>
      <c r="J119" s="54" t="str">
        <f ca="1" t="shared" si="47"/>
        <v>990</v>
      </c>
      <c r="K119" s="79" t="str">
        <f ca="1">_xlfn.CONCAT(INDEX(Sheet1!F4:F7,RANDBETWEEN(1,COUNTA(Sheet1!F4:F7))),RANDBETWEEN(1000000000000,9999999999999)," tai ",INDEX(Sheet1!H4:H10,RANDBETWEEN(1,COUNTA(Sheet1!H4:H10))),"; NGUYEN THI QUY"," chuyen tien")</f>
        <v>MB-TKThe :2750972483198 tai VCB.; NGUYEN THI QUY chuyen tien</v>
      </c>
    </row>
    <row r="120" ht="45" customHeight="1" spans="1:11">
      <c r="A120" s="54">
        <v>95</v>
      </c>
      <c r="B120" s="55" t="s">
        <v>133</v>
      </c>
      <c r="C120" s="56" t="str">
        <f t="shared" si="38"/>
        <v>25/10/2023</v>
      </c>
      <c r="D120" s="54">
        <f ca="1" t="shared" si="46"/>
        <v>9559</v>
      </c>
      <c r="E120" s="57"/>
      <c r="F120" s="64">
        <f ca="1" t="shared" ref="F120:F123" si="48">RANDBETWEEN(10000,200000)</f>
        <v>27074</v>
      </c>
      <c r="G120" s="57">
        <f ca="1" t="shared" si="41"/>
        <v>57854203</v>
      </c>
      <c r="H120" s="59">
        <f ca="1" t="shared" si="45"/>
        <v>758</v>
      </c>
      <c r="I120" s="77" t="str">
        <f ca="1">_xlfn.CONCAT(RANDBETWEEN(1000,9999),CHAR(RANDBETWEEN(65,90)),CHAR(RANDBETWEEN(65,90)),CHAR(RANDBETWEEN(65,90)),CHAR(RANDBETWEEN(65,90)),CHAR(RANDBETWEEN(65,90)),CHAR(RANDBETWEEN(65,90)))</f>
        <v>7898CWUCXQ</v>
      </c>
      <c r="J120" s="54" t="str">
        <f ca="1" t="shared" si="47"/>
        <v>990</v>
      </c>
      <c r="K120" s="79" t="str">
        <f ca="1">_xlfn.CONCAT("REM               Tfr A/c: ",RANDBETWEEN(10000000000000,99999999999999)," ",INDEX(Sheet1!A1:A74,RANDBETWEEN(1,COUNTA(Sheet1!A1:A74)))," chuyen tien")</f>
        <v>REM               Tfr A/c: 40053826946477 NGUYEN NGOC TIEN chuyen tien</v>
      </c>
    </row>
    <row r="121" ht="43" customHeight="1" spans="1:12">
      <c r="A121" s="54">
        <v>96</v>
      </c>
      <c r="B121" s="55" t="s">
        <v>134</v>
      </c>
      <c r="C121" s="56" t="str">
        <f t="shared" si="38"/>
        <v>26/10/2023</v>
      </c>
      <c r="D121" s="54">
        <f ca="1" t="shared" si="46"/>
        <v>3734</v>
      </c>
      <c r="E121" s="57"/>
      <c r="F121" s="64">
        <f ca="1" t="shared" si="48"/>
        <v>117408</v>
      </c>
      <c r="G121" s="57">
        <f ca="1" t="shared" si="41"/>
        <v>57971611</v>
      </c>
      <c r="H121" s="59">
        <f ca="1" t="shared" si="45"/>
        <v>891</v>
      </c>
      <c r="I121" s="77" t="str">
        <f ca="1">_xlfn.CONCAT(RANDBETWEEN(1000,9999),CHAR(RANDBETWEEN(65,90)),CHAR(RANDBETWEEN(65,90)),CHAR(RANDBETWEEN(65,90)),CHAR(RANDBETWEEN(65,90)),CHAR(RANDBETWEEN(65,90)),CHAR(RANDBETWEEN(65,90)))</f>
        <v>2619ZZPMNB</v>
      </c>
      <c r="J121" s="54" t="str">
        <f ca="1" t="shared" si="47"/>
        <v>512</v>
      </c>
      <c r="K121" s="79" t="str">
        <f ca="1">_xlfn.CONCAT("REM               Tfr A/c: ",RANDBETWEEN(10000000000000,99999999999999)," ",INDEX(Sheet1!A2:A75,RANDBETWEEN(1,COUNTA(Sheet1!A2:A75)))," chuyen tien")</f>
        <v>REM               Tfr A/c: 90858515402761 CAO THANH LUONG chuyen tien</v>
      </c>
      <c r="L121" s="95"/>
    </row>
    <row r="122" ht="45" customHeight="1" spans="1:12">
      <c r="A122" s="54">
        <v>97</v>
      </c>
      <c r="B122" s="55" t="s">
        <v>135</v>
      </c>
      <c r="C122" s="56" t="str">
        <f t="shared" si="38"/>
        <v>26/10/2023</v>
      </c>
      <c r="D122" s="54">
        <f ca="1" t="shared" si="46"/>
        <v>8936</v>
      </c>
      <c r="E122" s="57"/>
      <c r="F122" s="64">
        <f ca="1" t="shared" si="48"/>
        <v>112077</v>
      </c>
      <c r="G122" s="57">
        <f ca="1" t="shared" si="41"/>
        <v>58083688</v>
      </c>
      <c r="H122" s="59">
        <f ca="1" t="shared" si="45"/>
        <v>1807285063</v>
      </c>
      <c r="I122" s="77" t="str">
        <f ca="1">_xlfn.CONCAT(RANDBETWEEN(1000,9999),CHAR(RANDBETWEEN(65,90)),CHAR(RANDBETWEEN(65,90)),CHAR(RANDBETWEEN(65,90)),CHAR(RANDBETWEEN(65,90)),CHAR(RANDBETWEEN(65,90)),CHAR(RANDBETWEEN(65,90)))</f>
        <v>3786BSFVRD</v>
      </c>
      <c r="J122" s="54" t="str">
        <f ca="1" t="shared" si="47"/>
        <v>512</v>
      </c>
      <c r="K122" s="79" t="str">
        <f ca="1">_xlfn.CONCAT("REM               Tfr A/c: ",RANDBETWEEN(10000000000000,99999999999999)," ",INDEX(Sheet1!A3:A76,RANDBETWEEN(1,COUNTA(Sheet1!A3:A76)))," chuyen tien")</f>
        <v>REM               Tfr A/c: 45777303942337 LE THI THANH BINH chuyen tien</v>
      </c>
      <c r="L122" s="95"/>
    </row>
    <row r="123" ht="43" customHeight="1" spans="1:12">
      <c r="A123" s="54">
        <v>98</v>
      </c>
      <c r="B123" s="55" t="s">
        <v>136</v>
      </c>
      <c r="C123" s="56" t="str">
        <f t="shared" si="38"/>
        <v>26/10/2023</v>
      </c>
      <c r="D123" s="54">
        <f ca="1" t="shared" si="46"/>
        <v>7906</v>
      </c>
      <c r="E123" s="57"/>
      <c r="F123" s="64">
        <f ca="1">RANDBETWEEN(100000,900000)</f>
        <v>669322</v>
      </c>
      <c r="G123" s="57">
        <f ca="1" t="shared" si="41"/>
        <v>58753010</v>
      </c>
      <c r="H123" s="59">
        <f ca="1" t="shared" si="45"/>
        <v>545</v>
      </c>
      <c r="I123" s="77" t="str">
        <f ca="1">_xlfn.CONCAT(RANDBETWEEN(1000,9999),CHAR(RANDBETWEEN(65,90)),CHAR(RANDBETWEEN(65,90)),CHAR(RANDBETWEEN(65,90)),CHAR(RANDBETWEEN(65,90)),CHAR(RANDBETWEEN(65,90)),CHAR(RANDBETWEEN(65,90)))</f>
        <v>7795OJVQFM</v>
      </c>
      <c r="J123" s="54" t="str">
        <f ca="1" t="shared" si="47"/>
        <v>990</v>
      </c>
      <c r="K123" s="79" t="str">
        <f ca="1">_xlfn.CONCAT("REM               Tfr A/c: ",RANDBETWEEN(10000000000000,99999999999999)," ",INDEX(Sheet1!A4:A77,RANDBETWEEN(1,COUNTA(Sheet1!A4:A77)))," chuyen tien")</f>
        <v>REM               Tfr A/c: 87871288606852 NINH VAN HIEP chuyen tien</v>
      </c>
      <c r="L123" s="95"/>
    </row>
    <row r="124" ht="43" customHeight="1" spans="1:11">
      <c r="A124" s="54">
        <v>99</v>
      </c>
      <c r="B124" s="55" t="s">
        <v>137</v>
      </c>
      <c r="C124" s="56" t="str">
        <f t="shared" si="38"/>
        <v>26/10/2023</v>
      </c>
      <c r="D124" s="54">
        <f ca="1" t="shared" si="46"/>
        <v>2712</v>
      </c>
      <c r="E124" s="57"/>
      <c r="F124" s="64">
        <f ca="1">RANDBETWEEN(100000,900000)</f>
        <v>487854</v>
      </c>
      <c r="G124" s="57">
        <f ca="1" t="shared" si="41"/>
        <v>59240864</v>
      </c>
      <c r="H124" s="59">
        <f ca="1" t="shared" si="45"/>
        <v>205</v>
      </c>
      <c r="I124" s="77" t="str">
        <f ca="1">_xlfn.CONCAT(RANDBETWEEN(1000,9999),CHAR(RANDBETWEEN(65,90)),CHAR(RANDBETWEEN(65,90)),CHAR(RANDBETWEEN(65,90)),CHAR(RANDBETWEEN(65,90)),CHAR(RANDBETWEEN(65,90)),CHAR(RANDBETWEEN(65,90)))</f>
        <v>7970NYUAUS</v>
      </c>
      <c r="J124" s="54" t="str">
        <f ca="1" t="shared" si="47"/>
        <v>512</v>
      </c>
      <c r="K124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:8150596438194 tai MB.; NGUYEN TUAN HUNG chuyen khoan</v>
      </c>
    </row>
    <row r="125" ht="45" customHeight="1" spans="1:11">
      <c r="A125" s="54">
        <v>100</v>
      </c>
      <c r="B125" s="55" t="s">
        <v>138</v>
      </c>
      <c r="C125" s="56" t="str">
        <f t="shared" si="38"/>
        <v>26/10/2023</v>
      </c>
      <c r="D125" s="54">
        <f ca="1" t="shared" si="46"/>
        <v>2947</v>
      </c>
      <c r="E125" s="57"/>
      <c r="F125" s="64">
        <f ca="1">RANDBETWEEN(100000,900000)</f>
        <v>184600</v>
      </c>
      <c r="G125" s="57">
        <f ca="1" t="shared" si="41"/>
        <v>59425464</v>
      </c>
      <c r="H125" s="59">
        <f ca="1" t="shared" si="45"/>
        <v>207</v>
      </c>
      <c r="I125" s="75" t="str">
        <f ca="1">_xlfn.CONCAT(RANDBETWEEN(100,999),CHAR(RANDBETWEEN(65,90)),CHAR(RANDBETWEEN(65,90)),CHAR(RANDBETWEEN(65,90)),CHAR(RANDBETWEEN(65,90)),CHAR(RANDBETWEEN(65,90)),RANDBETWEEN(1,9))</f>
        <v>443NTXVV2</v>
      </c>
      <c r="J125" s="54" t="str">
        <f ca="1" t="shared" si="47"/>
        <v>512</v>
      </c>
      <c r="K125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:9625387765798 tai VPBank.; NGUYEN VIET HUONG chuyen khoan</v>
      </c>
    </row>
    <row r="126" ht="43" customHeight="1" spans="1:11">
      <c r="A126" s="54">
        <v>101</v>
      </c>
      <c r="B126" s="55" t="s">
        <v>139</v>
      </c>
      <c r="C126" s="56" t="str">
        <f t="shared" si="38"/>
        <v>27/10/2023</v>
      </c>
      <c r="D126" s="54">
        <f ca="1" t="shared" ref="D126:D135" si="49">RANDBETWEEN(1000,9999)</f>
        <v>2996</v>
      </c>
      <c r="E126" s="57"/>
      <c r="F126" s="64">
        <f ca="1">RANDBETWEEN(100000,900000)</f>
        <v>878109</v>
      </c>
      <c r="G126" s="57">
        <f ca="1" t="shared" si="41"/>
        <v>60303573</v>
      </c>
      <c r="H126" s="59">
        <f ca="1" t="shared" ref="H126:H134" si="5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9198278079</v>
      </c>
      <c r="I126" s="75" t="str">
        <f ca="1">_xlfn.CONCAT(RANDBETWEEN(100,999),CHAR(RANDBETWEEN(65,90)),CHAR(RANDBETWEEN(65,90)),CHAR(RANDBETWEEN(65,90)),CHAR(RANDBETWEEN(65,90)),CHAR(RANDBETWEEN(65,90)),RANDBETWEEN(1,9))</f>
        <v>446EOZOA3</v>
      </c>
      <c r="J126" s="54" t="str">
        <f ca="1" t="shared" si="47"/>
        <v>512</v>
      </c>
      <c r="K126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:7951700552084 tai Agribank.; NGUYEN TUAN HUNG chuyen khoan</v>
      </c>
    </row>
    <row r="127" ht="45" customHeight="1" spans="1:11">
      <c r="A127" s="54">
        <v>102</v>
      </c>
      <c r="B127" s="55" t="s">
        <v>140</v>
      </c>
      <c r="C127" s="56" t="str">
        <f t="shared" si="38"/>
        <v>27/10/2023</v>
      </c>
      <c r="D127" s="54">
        <f ca="1" t="shared" si="49"/>
        <v>7606</v>
      </c>
      <c r="E127" s="57"/>
      <c r="F127" s="64">
        <f ca="1">RANDBETWEEN(100000,900000)</f>
        <v>752533</v>
      </c>
      <c r="G127" s="57">
        <f ca="1" t="shared" si="41"/>
        <v>61056106</v>
      </c>
      <c r="H127" s="59">
        <f ca="1" t="shared" si="50"/>
        <v>2155894438</v>
      </c>
      <c r="I127" s="75" t="str">
        <f ca="1">_xlfn.CONCAT(RANDBETWEEN(100,999),CHAR(RANDBETWEEN(65,90)),CHAR(RANDBETWEEN(65,90)),CHAR(RANDBETWEEN(65,90)),CHAR(RANDBETWEEN(65,90)),CHAR(RANDBETWEEN(65,90)),RANDBETWEEN(1,9))</f>
        <v>545AZJUB1</v>
      </c>
      <c r="J127" s="54" t="str">
        <f ca="1" t="shared" si="47"/>
        <v>990</v>
      </c>
      <c r="K127" s="79" t="str">
        <f ca="1">_xlfn.CONCAT("REM               Tfr A/c: ",RANDBETWEEN(10000000000000,99999999999999)," ",INDEX(Sheet1!A1:A74,RANDBETWEEN(1,COUNTA(Sheet1!A1:A74)))," chuyen tien")</f>
        <v>REM               Tfr A/c: 55032083119240 DO THI SAO chuyen tien</v>
      </c>
    </row>
    <row r="128" ht="44" customHeight="1" spans="1:11">
      <c r="A128" s="54">
        <v>103</v>
      </c>
      <c r="B128" s="55" t="s">
        <v>141</v>
      </c>
      <c r="C128" s="56" t="str">
        <f t="shared" si="38"/>
        <v>27/10/2023</v>
      </c>
      <c r="D128" s="54">
        <f ca="1" t="shared" si="49"/>
        <v>5195</v>
      </c>
      <c r="E128" s="57">
        <f ca="1" t="shared" ref="E128:E130" si="51">RANDBETWEEN(10000,5200000)</f>
        <v>3857561</v>
      </c>
      <c r="F128" s="64"/>
      <c r="G128" s="57">
        <f ca="1" t="shared" si="41"/>
        <v>57198545</v>
      </c>
      <c r="H128" s="59">
        <f ca="1" t="shared" si="50"/>
        <v>954</v>
      </c>
      <c r="I128" s="75" t="str">
        <f ca="1">_xlfn.CONCAT(RANDBETWEEN(100,999),CHAR(RANDBETWEEN(65,90)),CHAR(RANDBETWEEN(65,90)),CHAR(RANDBETWEEN(65,90)),CHAR(RANDBETWEEN(65,90)),CHAR(RANDBETWEEN(65,90)),RANDBETWEEN(1,9))</f>
        <v>517QJQWT3</v>
      </c>
      <c r="J128" s="54" t="str">
        <f ca="1" t="shared" si="47"/>
        <v>512</v>
      </c>
      <c r="K128" s="79" t="str">
        <f ca="1">_xlfn.CONCAT("Omni Channel-TKThe :",RANDBETWEEN(100000000000,999999999999),", tai ",INDEX(Sheet1!H1:H7,RANDBETWEEN(1,COUNTA(Sheet1!H1:H7)))," NGUYEN THI QUY chuyen tien")</f>
        <v>Omni Channel-TKThe :721047855322, tai TCB. NGUYEN THI QUY chuyen tien</v>
      </c>
    </row>
    <row r="129" ht="45" customHeight="1" spans="1:11">
      <c r="A129" s="54">
        <v>104</v>
      </c>
      <c r="B129" s="55" t="s">
        <v>142</v>
      </c>
      <c r="C129" s="56" t="str">
        <f t="shared" si="38"/>
        <v>28/10/2023</v>
      </c>
      <c r="D129" s="54">
        <f ca="1" t="shared" si="49"/>
        <v>9992</v>
      </c>
      <c r="E129" s="57">
        <f ca="1" t="shared" si="51"/>
        <v>4207798</v>
      </c>
      <c r="F129" s="64"/>
      <c r="G129" s="57">
        <f ca="1" t="shared" si="41"/>
        <v>52990747</v>
      </c>
      <c r="H129" s="59">
        <f ca="1" t="shared" si="50"/>
        <v>4692413823</v>
      </c>
      <c r="I129" s="54">
        <f ca="1">RANDBETWEEN(100000000,999999999)</f>
        <v>164520424</v>
      </c>
      <c r="J129" s="54" t="str">
        <f ca="1" t="shared" si="47"/>
        <v>512</v>
      </c>
      <c r="K129" s="79" t="str">
        <f ca="1">_xlfn.CONCAT(INDEX(Sheet1!F4:F7,RANDBETWEEN(1,COUNTA(Sheet1!F4:F7))),RANDBETWEEN(1000000000000,9999999999999)," tai ",INDEX(Sheet1!H4:H10,RANDBETWEEN(1,COUNTA(Sheet1!H4:H10))),"; NGUYEN THI QUY"," chuyen tien")</f>
        <v>MB-TKThe :2448558476791 tai Sacombank.; NGUYEN THI QUY chuyen tien</v>
      </c>
    </row>
    <row r="130" ht="45" customHeight="1" spans="1:11">
      <c r="A130" s="54">
        <v>105</v>
      </c>
      <c r="B130" s="55" t="s">
        <v>143</v>
      </c>
      <c r="C130" s="56" t="str">
        <f t="shared" si="38"/>
        <v>28/10/2023</v>
      </c>
      <c r="D130" s="54">
        <f ca="1" t="shared" si="49"/>
        <v>1800</v>
      </c>
      <c r="E130" s="57">
        <f ca="1" t="shared" si="51"/>
        <v>3183558</v>
      </c>
      <c r="F130" s="64"/>
      <c r="G130" s="57">
        <f ca="1" t="shared" si="41"/>
        <v>49807189</v>
      </c>
      <c r="H130" s="59">
        <f ca="1" t="shared" si="50"/>
        <v>867</v>
      </c>
      <c r="I130" s="54">
        <f ca="1">RANDBETWEEN(100000000,999999999)</f>
        <v>674117752</v>
      </c>
      <c r="J130" s="54" t="str">
        <f ca="1" t="shared" si="47"/>
        <v>512</v>
      </c>
      <c r="K130" s="79" t="str">
        <f ca="1">_xlfn.CONCAT(INDEX(Sheet1!F4:F7,RANDBETWEEN(1,COUNTA(Sheet1!F4:F7))),RANDBETWEEN(1000000000000,9999999999999)," tai ",INDEX(Sheet1!H4:H10,RANDBETWEEN(1,COUNTA(Sheet1!H4:H10))),"; NGUYEN THI QUY"," chuyen tien")</f>
        <v>MB-TKThe :1820895466519 tai Sacombank.; NGUYEN THI QUY chuyen tien</v>
      </c>
    </row>
    <row r="131" ht="43" customHeight="1" spans="1:11">
      <c r="A131" s="54">
        <v>106</v>
      </c>
      <c r="B131" s="55" t="s">
        <v>144</v>
      </c>
      <c r="C131" s="56" t="str">
        <f t="shared" si="38"/>
        <v>28/10/2023</v>
      </c>
      <c r="D131" s="54">
        <f ca="1" t="shared" si="49"/>
        <v>9161</v>
      </c>
      <c r="E131" s="57"/>
      <c r="F131" s="64">
        <f ca="1">RANDBETWEEN(100000,900000)</f>
        <v>156210</v>
      </c>
      <c r="G131" s="57">
        <f ca="1" t="shared" si="41"/>
        <v>49963399</v>
      </c>
      <c r="H131" s="59">
        <f ca="1" t="shared" si="50"/>
        <v>570</v>
      </c>
      <c r="I131" s="75" t="str">
        <f ca="1">_xlfn.CONCAT(CHAR(RANDBETWEEN(65,90)),CHAR(RANDBETWEEN(65,90)),RANDBETWEEN(100000,999999))</f>
        <v>ZW461820</v>
      </c>
      <c r="J131" s="54" t="str">
        <f ca="1" t="shared" si="47"/>
        <v>990</v>
      </c>
      <c r="K131" s="79" t="str">
        <f ca="1">_xlfn.CONCAT("REM               Tfr A/c: ",RANDBETWEEN(10000000000000,99999999999999)," ",INDEX(Sheet1!A1:A74,RANDBETWEEN(1,COUNTA(Sheet1!A1:A74)))," chuyen tien")</f>
        <v>REM               Tfr A/c: 33674774418988 NGUYEN VAN THANH chuyen tien</v>
      </c>
    </row>
    <row r="132" ht="61" customHeight="1" spans="1:11">
      <c r="A132" s="81" t="s">
        <v>145</v>
      </c>
      <c r="B132" s="81"/>
      <c r="C132" s="81"/>
      <c r="D132" s="81"/>
      <c r="E132" s="81"/>
      <c r="F132" s="81"/>
      <c r="G132" s="81"/>
      <c r="H132" s="81"/>
      <c r="I132" s="78" t="s">
        <v>146</v>
      </c>
      <c r="J132" s="78"/>
      <c r="K132" s="78"/>
    </row>
    <row r="133" ht="45" customHeight="1" spans="1:11">
      <c r="A133" s="54">
        <v>107</v>
      </c>
      <c r="B133" s="55" t="s">
        <v>147</v>
      </c>
      <c r="C133" s="56" t="str">
        <f t="shared" ref="C133:C161" si="52">LEFT(B133,FIND(" ",B133)-1)</f>
        <v>28/10/2023</v>
      </c>
      <c r="D133" s="54">
        <f ca="1">RANDBETWEEN(1000,9999)</f>
        <v>9194</v>
      </c>
      <c r="E133" s="57"/>
      <c r="F133" s="64">
        <f ca="1">RANDBETWEEN(100000,900000)</f>
        <v>237565</v>
      </c>
      <c r="G133" s="57">
        <f ca="1">G131-E133+F133</f>
        <v>50200964</v>
      </c>
      <c r="H133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239</v>
      </c>
      <c r="I133" s="77" t="str">
        <f ca="1">_xlfn.CONCAT(RANDBETWEEN(1000,9999),CHAR(RANDBETWEEN(65,90)),CHAR(RANDBETWEEN(65,90)),CHAR(RANDBETWEEN(65,90)),CHAR(RANDBETWEEN(65,90)),CHAR(RANDBETWEEN(65,90)),CHAR(RANDBETWEEN(65,90)))</f>
        <v>6537PTPVKR</v>
      </c>
      <c r="J133" s="54" t="str">
        <f ca="1">CHOOSE(RANDBETWEEN(1,2),"990","512")</f>
        <v>512</v>
      </c>
      <c r="K133" s="79" t="str">
        <f ca="1">_xlfn.CONCAT("REM               Tfr A/c: ",RANDBETWEEN(10000000000000,99999999999999)," ",INDEX(Sheet1!A2:A75,RANDBETWEEN(1,COUNTA(Sheet1!A2:A75)))," chuyen tien")</f>
        <v>REM               Tfr A/c: 35625437796255 NGUYEN QUOC HUNG chuyen tien</v>
      </c>
    </row>
    <row r="134" ht="45" customHeight="1" spans="1:11">
      <c r="A134" s="54">
        <v>108</v>
      </c>
      <c r="B134" s="55" t="s">
        <v>148</v>
      </c>
      <c r="C134" s="56" t="str">
        <f t="shared" si="52"/>
        <v>28/10/2023</v>
      </c>
      <c r="D134" s="54">
        <f ca="1">RANDBETWEEN(1000,9999)</f>
        <v>9387</v>
      </c>
      <c r="E134" s="57"/>
      <c r="F134" s="64">
        <f ca="1">RANDBETWEEN(100000,900000)</f>
        <v>389217</v>
      </c>
      <c r="G134" s="57">
        <f ca="1" t="shared" ref="G134:G161" si="53">G133-E134+F134</f>
        <v>50590181</v>
      </c>
      <c r="H134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9132870014</v>
      </c>
      <c r="I134" s="77" t="str">
        <f ca="1">_xlfn.CONCAT(RANDBETWEEN(1000,9999),CHAR(RANDBETWEEN(65,90)),CHAR(RANDBETWEEN(65,90)),CHAR(RANDBETWEEN(65,90)),CHAR(RANDBETWEEN(65,90)),CHAR(RANDBETWEEN(65,90)),CHAR(RANDBETWEEN(65,90)))</f>
        <v>4239GVXXGW</v>
      </c>
      <c r="J134" s="54" t="str">
        <f ca="1">CHOOSE(RANDBETWEEN(1,2),"990","512")</f>
        <v>990</v>
      </c>
      <c r="K134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:6005304796689 tai Vietcombank.; LE DINH DAI DUC chuyen khoan</v>
      </c>
    </row>
    <row r="135" ht="45" customHeight="1" spans="1:11">
      <c r="A135" s="54">
        <v>109</v>
      </c>
      <c r="B135" s="55" t="s">
        <v>149</v>
      </c>
      <c r="C135" s="56" t="str">
        <f t="shared" si="52"/>
        <v>28/10/2023</v>
      </c>
      <c r="D135" s="54">
        <f ca="1">RANDBETWEEN(1000,9999)</f>
        <v>8560</v>
      </c>
      <c r="E135" s="57"/>
      <c r="F135" s="64">
        <f ca="1">RANDBETWEEN(100000,900000)</f>
        <v>739325</v>
      </c>
      <c r="G135" s="57">
        <f ca="1" t="shared" si="53"/>
        <v>51329506</v>
      </c>
      <c r="H135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5109551590</v>
      </c>
      <c r="I135" s="77" t="str">
        <f ca="1">_xlfn.CONCAT(RANDBETWEEN(1000,9999),CHAR(RANDBETWEEN(65,90)),CHAR(RANDBETWEEN(65,90)),CHAR(RANDBETWEEN(65,90)),CHAR(RANDBETWEEN(65,90)),CHAR(RANDBETWEEN(65,90)),CHAR(RANDBETWEEN(65,90)))</f>
        <v>5873ELFDSV</v>
      </c>
      <c r="J135" s="54" t="str">
        <f ca="1">CHOOSE(RANDBETWEEN(1,2),"990","512")</f>
        <v>990</v>
      </c>
      <c r="K135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:2341571625578 tai VPBank.; NGUYEN GIA KIEN chuyen khoan</v>
      </c>
    </row>
    <row r="136" ht="30" customHeight="1" spans="1:11">
      <c r="A136" s="54">
        <v>110</v>
      </c>
      <c r="B136" s="55" t="s">
        <v>150</v>
      </c>
      <c r="C136" s="56" t="str">
        <f t="shared" si="52"/>
        <v>29/10/2023</v>
      </c>
      <c r="D136" s="54">
        <f ca="1">RANDBETWEEN(1000,9999)</f>
        <v>8245</v>
      </c>
      <c r="E136" s="57"/>
      <c r="F136" s="64">
        <f ca="1">RANDBETWEEN(100000,900000)</f>
        <v>234260</v>
      </c>
      <c r="G136" s="57">
        <f ca="1" t="shared" si="53"/>
        <v>51563766</v>
      </c>
      <c r="H136" s="59">
        <f ca="1" t="shared" ref="H136:H145" si="5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2908284416</v>
      </c>
      <c r="I136" s="75" t="str">
        <f ca="1">_xlfn.CONCAT(RANDBETWEEN(100,999),CHAR(RANDBETWEEN(65,90)),CHAR(RANDBETWEEN(65,90)),CHAR(RANDBETWEEN(65,90)),CHAR(RANDBETWEEN(65,90)),CHAR(RANDBETWEEN(65,90)),RANDBETWEEN(1,9))</f>
        <v>707QXPGL9</v>
      </c>
      <c r="J136" s="54" t="str">
        <f ca="1">CHOOSE(RANDBETWEEN(1,2),"990","512")</f>
        <v>512</v>
      </c>
      <c r="K136" s="79" t="str">
        <f ca="1">_xlfn.CONCAT(RANDBETWEEN(100000,999999),"-QR - ",INDEX(Sheet1!A1:A74,RANDBETWEEN(1,COUNTA(Sheet1!A1:A74)))," Chuyen tien")</f>
        <v>224194-QR - NGUYEN THANH PHUOC Chuyen tien</v>
      </c>
    </row>
    <row r="137" ht="35" customHeight="1" spans="1:11">
      <c r="A137" s="54">
        <v>111</v>
      </c>
      <c r="B137" s="55" t="s">
        <v>151</v>
      </c>
      <c r="C137" s="56" t="str">
        <f t="shared" si="52"/>
        <v>29/10/2023</v>
      </c>
      <c r="D137" s="54">
        <f ca="1" t="shared" ref="D137:D146" si="55">RANDBETWEEN(1000,9999)</f>
        <v>4255</v>
      </c>
      <c r="E137" s="57"/>
      <c r="F137" s="64">
        <f ca="1" t="shared" ref="F137:F145" si="56">RANDBETWEEN(100000,900000)</f>
        <v>135465</v>
      </c>
      <c r="G137" s="57">
        <f ca="1" t="shared" si="53"/>
        <v>51699231</v>
      </c>
      <c r="H137" s="59">
        <f ca="1" t="shared" si="54"/>
        <v>244</v>
      </c>
      <c r="I137" s="75" t="str">
        <f ca="1">_xlfn.CONCAT(RANDBETWEEN(100,999),CHAR(RANDBETWEEN(65,90)),CHAR(RANDBETWEEN(65,90)),CHAR(RANDBETWEEN(65,90)),CHAR(RANDBETWEEN(65,90)),CHAR(RANDBETWEEN(65,90)),RANDBETWEEN(1,9))</f>
        <v>108IMRZI7</v>
      </c>
      <c r="J137" s="54" t="str">
        <f ca="1">CHOOSE(RANDBETWEEN(1,2),"990","512")</f>
        <v>512</v>
      </c>
      <c r="K137" s="79" t="str">
        <f ca="1">_xlfn.CONCAT(RANDBETWEEN(100000,999999),"-QR - ",INDEX(Sheet1!A1:A74,RANDBETWEEN(1,COUNTA(Sheet1!A1:A74)))," Chuyen tien")</f>
        <v>607821-QR - NGUYEN VIET HUONG Chuyen tien</v>
      </c>
    </row>
    <row r="138" ht="45" customHeight="1" spans="1:11">
      <c r="A138" s="54">
        <v>112</v>
      </c>
      <c r="B138" s="55" t="s">
        <v>152</v>
      </c>
      <c r="C138" s="56" t="str">
        <f t="shared" si="52"/>
        <v>30/10/2023</v>
      </c>
      <c r="D138" s="54">
        <f ca="1" t="shared" si="55"/>
        <v>1613</v>
      </c>
      <c r="E138" s="57">
        <f ca="1">RANDBETWEEN(100000,900000)</f>
        <v>397640</v>
      </c>
      <c r="F138" s="64"/>
      <c r="G138" s="57">
        <f ca="1" t="shared" si="53"/>
        <v>51301591</v>
      </c>
      <c r="H138" s="59">
        <f ca="1" t="shared" si="54"/>
        <v>2530398321</v>
      </c>
      <c r="I138" s="75" t="str">
        <f ca="1">_xlfn.CONCAT(RANDBETWEEN(100,999),CHAR(RANDBETWEEN(65,90)),CHAR(RANDBETWEEN(65,90)),CHAR(RANDBETWEEN(65,90)),CHAR(RANDBETWEEN(65,90)),CHAR(RANDBETWEEN(65,90)),RANDBETWEEN(1,9))</f>
        <v>816UQIER6</v>
      </c>
      <c r="J138" s="54" t="str">
        <f ca="1" t="shared" ref="J138:J147" si="57">CHOOSE(RANDBETWEEN(1,2),"990","512")</f>
        <v>990</v>
      </c>
      <c r="K138" s="79" t="str">
        <f ca="1">_xlfn.CONCAT("Omni Channel-TKThe :",RANDBETWEEN(100000000000,999999999999),", tai ",INDEX(Sheet1!H1:H7,RANDBETWEEN(1,COUNTA(Sheet1!H1:H7)))," NGUYEN THI QUY chuyen tien")</f>
        <v>Omni Channel-TKThe :359072710081, tai Agribank. NGUYEN THI QUY chuyen tien</v>
      </c>
    </row>
    <row r="139" s="11" customFormat="1" ht="48" customHeight="1" spans="1:11">
      <c r="A139" s="96">
        <v>113</v>
      </c>
      <c r="B139" s="60" t="s">
        <v>153</v>
      </c>
      <c r="C139" s="97" t="str">
        <f t="shared" si="52"/>
        <v>30/10/2023</v>
      </c>
      <c r="D139" s="96">
        <f ca="1" t="shared" si="55"/>
        <v>4318</v>
      </c>
      <c r="E139" s="98">
        <f ca="1">RANDBETWEEN(100000,900000)</f>
        <v>453580</v>
      </c>
      <c r="F139" s="64"/>
      <c r="G139" s="98">
        <f ca="1" t="shared" si="53"/>
        <v>50848011</v>
      </c>
      <c r="H139" s="99">
        <f ca="1" t="shared" si="54"/>
        <v>374</v>
      </c>
      <c r="I139" s="105" t="str">
        <f ca="1">_xlfn.CONCAT(RANDBETWEEN(100,999),CHAR(RANDBETWEEN(65,90)),CHAR(RANDBETWEEN(65,90)),CHAR(RANDBETWEEN(65,90)),CHAR(RANDBETWEEN(65,90)),CHAR(RANDBETWEEN(65,90)),RANDBETWEEN(1,9))</f>
        <v>543TZDUI8</v>
      </c>
      <c r="J139" s="96" t="str">
        <f ca="1" t="shared" si="57"/>
        <v>990</v>
      </c>
      <c r="K139" s="106" t="str">
        <f ca="1">_xlfn.CONCAT("Omni Channel-TKThe :",RANDBETWEEN(100000000000,999999999999),", tai ",INDEX(Sheet1!H1:H7,RANDBETWEEN(1,COUNTA(Sheet1!H1:H7)))," NGUYEN THI QUY chuyen tien")</f>
        <v>Omni Channel-TKThe :886293038045, tai Sacombank. NGUYEN THI QUY chuyen tien</v>
      </c>
    </row>
    <row r="140" s="10" customFormat="1" ht="37" customHeight="1" spans="1:11">
      <c r="A140" s="82">
        <v>114</v>
      </c>
      <c r="B140" s="83" t="s">
        <v>154</v>
      </c>
      <c r="C140" s="84" t="str">
        <f t="shared" si="52"/>
        <v>31/10/2023</v>
      </c>
      <c r="D140" s="82">
        <f ca="1" t="shared" si="55"/>
        <v>4735</v>
      </c>
      <c r="E140" s="85"/>
      <c r="F140" s="100">
        <v>20000</v>
      </c>
      <c r="G140" s="85">
        <f ca="1" t="shared" si="53"/>
        <v>50868011</v>
      </c>
      <c r="H140" s="87">
        <f ca="1" t="shared" si="54"/>
        <v>446</v>
      </c>
      <c r="I140" s="90" t="str">
        <f ca="1">_xlfn.CONCAT(RANDBETWEEN(1000,9999),CHAR(RANDBETWEEN(65,90)),CHAR(RANDBETWEEN(65,90)),CHAR(RANDBETWEEN(65,90)),CHAR(RANDBETWEEN(65,90)),CHAR(RANDBETWEEN(65,90)),CHAR(RANDBETWEEN(65,90)))</f>
        <v>6223AHESRW</v>
      </c>
      <c r="J140" s="82" t="str">
        <f ca="1" t="shared" si="57"/>
        <v>512</v>
      </c>
      <c r="K140" s="91" t="s">
        <v>155</v>
      </c>
    </row>
    <row r="141" ht="35" customHeight="1" spans="1:11">
      <c r="A141" s="54">
        <v>115</v>
      </c>
      <c r="B141" s="55" t="s">
        <v>156</v>
      </c>
      <c r="C141" s="56" t="str">
        <f t="shared" si="52"/>
        <v>31/10/2023</v>
      </c>
      <c r="D141" s="54">
        <f ca="1" t="shared" si="55"/>
        <v>7189</v>
      </c>
      <c r="E141" s="57">
        <f ca="1">RANDBETWEEN(10000,5200000)</f>
        <v>2246013</v>
      </c>
      <c r="F141" s="64"/>
      <c r="G141" s="57">
        <f ca="1" t="shared" si="53"/>
        <v>48621998</v>
      </c>
      <c r="H141" s="59">
        <f ca="1" t="shared" si="54"/>
        <v>352</v>
      </c>
      <c r="I141" s="77" t="str">
        <f ca="1">_xlfn.CONCAT(RANDBETWEEN(1000,9999),CHAR(RANDBETWEEN(65,90)),CHAR(RANDBETWEEN(65,90)),CHAR(RANDBETWEEN(65,90)),CHAR(RANDBETWEEN(65,90)),CHAR(RANDBETWEEN(65,90)),CHAR(RANDBETWEEN(65,90)))</f>
        <v>9334OPIYIY</v>
      </c>
      <c r="J141" s="54" t="str">
        <f ca="1" t="shared" si="57"/>
        <v>512</v>
      </c>
      <c r="K141" s="79" t="str">
        <f ca="1">_xlfn.CONCAT(RANDBETWEEN(1000000000,9999999999)," NGUYEN THI QUY Chuyen tien")</f>
        <v>9604465248 NGUYEN THI QUY Chuyen tien</v>
      </c>
    </row>
    <row r="142" s="12" customFormat="1" ht="80" customHeight="1" spans="1:11">
      <c r="A142" s="101">
        <v>116</v>
      </c>
      <c r="B142" s="102" t="s">
        <v>157</v>
      </c>
      <c r="C142" s="103" t="str">
        <f t="shared" si="52"/>
        <v>31/10/2023</v>
      </c>
      <c r="D142" s="101">
        <f ca="1" t="shared" si="55"/>
        <v>6716</v>
      </c>
      <c r="E142" s="100"/>
      <c r="F142" s="100">
        <v>35809251</v>
      </c>
      <c r="G142" s="100">
        <f ca="1" t="shared" si="53"/>
        <v>84431249</v>
      </c>
      <c r="H142" s="104">
        <f ca="1" t="shared" si="54"/>
        <v>123</v>
      </c>
      <c r="I142" s="101">
        <f ca="1">RANDBETWEEN(100000000,999999999)</f>
        <v>247237837</v>
      </c>
      <c r="J142" s="101" t="str">
        <f ca="1" t="shared" si="57"/>
        <v>512</v>
      </c>
      <c r="K142" s="91" t="str">
        <f ca="1">_xlfn.CONCAT("REM ",RANDBETWEEN(1000,9999),CHAR(RANDBETWEEN(65,90)),CHAR(RANDBETWEEN(65,90)),RANDBETWEEN(100000000000000,999999999999999)," B/O CONGTYCPGACHNGOIVAXAYLAPDIENCHAU thanh toan luong T10/2023")</f>
        <v>REM 5539IN665842456969074 B/O CONGTYCPGACHNGOIVAXAYLAPDIENCHAU thanh toan luong T10/2023</v>
      </c>
    </row>
    <row r="143" ht="45" customHeight="1" spans="1:11">
      <c r="A143" s="54">
        <v>117</v>
      </c>
      <c r="B143" s="55" t="s">
        <v>158</v>
      </c>
      <c r="C143" s="56" t="str">
        <f t="shared" si="52"/>
        <v>31/10/2023</v>
      </c>
      <c r="D143" s="54">
        <f ca="1" t="shared" si="55"/>
        <v>9624</v>
      </c>
      <c r="E143" s="57"/>
      <c r="F143" s="64">
        <f ca="1" t="shared" si="56"/>
        <v>598357</v>
      </c>
      <c r="G143" s="57">
        <f ca="1" t="shared" si="53"/>
        <v>85029606</v>
      </c>
      <c r="H143" s="59">
        <f ca="1" t="shared" si="54"/>
        <v>488</v>
      </c>
      <c r="I143" s="77" t="str">
        <f ca="1">_xlfn.CONCAT(RANDBETWEEN(1000,9999),CHAR(RANDBETWEEN(65,90)),CHAR(RANDBETWEEN(65,90)),CHAR(RANDBETWEEN(65,90)),CHAR(RANDBETWEEN(65,90)),CHAR(RANDBETWEEN(65,90)),CHAR(RANDBETWEEN(65,90)))</f>
        <v>8571JMUBBB</v>
      </c>
      <c r="J143" s="54" t="str">
        <f ca="1" t="shared" si="57"/>
        <v>512</v>
      </c>
      <c r="K143" s="79" t="str">
        <f ca="1">_xlfn.CONCAT("REM               Tfr A/c: ",RANDBETWEEN(10000000000000,99999999999999)," ",INDEX(Sheet1!A2:A75,RANDBETWEEN(1,COUNTA(Sheet1!A2:A75)))," chuyen tien")</f>
        <v>REM               Tfr A/c: 16643878500227 DO THI SAO chuyen tien</v>
      </c>
    </row>
    <row r="144" ht="35" customHeight="1" spans="1:11">
      <c r="A144" s="54">
        <v>118</v>
      </c>
      <c r="B144" s="55" t="s">
        <v>159</v>
      </c>
      <c r="C144" s="56" t="str">
        <f t="shared" si="52"/>
        <v>01/11/2023</v>
      </c>
      <c r="D144" s="54">
        <f ca="1" t="shared" si="55"/>
        <v>3862</v>
      </c>
      <c r="E144" s="57"/>
      <c r="F144" s="64">
        <f ca="1" t="shared" si="56"/>
        <v>688973</v>
      </c>
      <c r="G144" s="57">
        <f ca="1" t="shared" si="53"/>
        <v>85718579</v>
      </c>
      <c r="H144" s="59">
        <f ca="1" t="shared" si="54"/>
        <v>309</v>
      </c>
      <c r="I144" s="77" t="str">
        <f ca="1">_xlfn.CONCAT(RANDBETWEEN(1000,9999),CHAR(RANDBETWEEN(65,90)),CHAR(RANDBETWEEN(65,90)),CHAR(RANDBETWEEN(65,90)),CHAR(RANDBETWEEN(65,90)),CHAR(RANDBETWEEN(65,90)),CHAR(RANDBETWEEN(65,90)))</f>
        <v>9265SHESGO</v>
      </c>
      <c r="J144" s="54" t="str">
        <f ca="1" t="shared" si="57"/>
        <v>512</v>
      </c>
      <c r="K144" s="79" t="str">
        <f ca="1">_xlfn.CONCAT(RANDBETWEEN(100000,999999),"-QR - ",INDEX(Sheet1!A1:A74,RANDBETWEEN(1,COUNTA(Sheet1!A1:A74)))," Chuyen tien")</f>
        <v>327299-QR - DINH VAN KIEN Chuyen tien</v>
      </c>
    </row>
    <row r="145" ht="35" customHeight="1" spans="1:11">
      <c r="A145" s="54">
        <v>119</v>
      </c>
      <c r="B145" s="55" t="s">
        <v>160</v>
      </c>
      <c r="C145" s="56" t="str">
        <f t="shared" si="52"/>
        <v>01/11/2023</v>
      </c>
      <c r="D145" s="54">
        <f ca="1" t="shared" si="55"/>
        <v>1848</v>
      </c>
      <c r="E145" s="57"/>
      <c r="F145" s="64">
        <f ca="1" t="shared" si="56"/>
        <v>890834</v>
      </c>
      <c r="G145" s="57">
        <f ca="1" t="shared" si="53"/>
        <v>86609413</v>
      </c>
      <c r="H145" s="59">
        <f ca="1" t="shared" si="54"/>
        <v>219</v>
      </c>
      <c r="I145" s="75" t="str">
        <f ca="1">_xlfn.CONCAT(CHAR(RANDBETWEEN(65,90)),CHAR(RANDBETWEEN(65,90)),RANDBETWEEN(100000,999999))</f>
        <v>HV385570</v>
      </c>
      <c r="J145" s="54" t="str">
        <f ca="1" t="shared" si="57"/>
        <v>512</v>
      </c>
      <c r="K145" s="79" t="str">
        <f ca="1">_xlfn.CONCAT(RANDBETWEEN(100000,999999),"-QR - ",INDEX(Sheet1!A2:A75,RANDBETWEEN(1,COUNTA(Sheet1!A2:A75)))," Chuyen tien")</f>
        <v>578646-QR - NGUYEN TUAN THANH Chuyen tien</v>
      </c>
    </row>
    <row r="146" ht="55" customHeight="1" spans="1:11">
      <c r="A146" s="54">
        <v>120</v>
      </c>
      <c r="B146" s="55" t="s">
        <v>161</v>
      </c>
      <c r="C146" s="56" t="str">
        <f t="shared" si="52"/>
        <v>01/11/2023</v>
      </c>
      <c r="D146" s="54">
        <f ca="1" t="shared" si="55"/>
        <v>5081</v>
      </c>
      <c r="E146" s="57">
        <f ca="1">RANDBETWEEN(100000,900000)</f>
        <v>774229</v>
      </c>
      <c r="F146" s="64"/>
      <c r="G146" s="57">
        <f ca="1" t="shared" si="53"/>
        <v>85835184</v>
      </c>
      <c r="H146" s="59">
        <f ca="1" t="shared" ref="H146:H155" si="5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7124</v>
      </c>
      <c r="I146" s="75" t="str">
        <f ca="1">_xlfn.CONCAT(CHAR(RANDBETWEEN(65,90)),CHAR(RANDBETWEEN(65,90)),RANDBETWEEN(100000,999999))</f>
        <v>RH251614</v>
      </c>
      <c r="J146" s="54" t="str">
        <f ca="1" t="shared" si="57"/>
        <v>512</v>
      </c>
      <c r="K146" s="79" t="str">
        <f ca="1">_xlfn.CONCAT("Omni Channel-TKThe :",RANDBETWEEN(100000000000,999999999999),", tai ",INDEX(Sheet1!H1:H7,RANDBETWEEN(1,COUNTA(Sheet1!H1:H7)))," NGUYEN THI QUY chuyen tien")</f>
        <v>Omni Channel-TKThe :832651566191, tai VCB. NGUYEN THI QUY chuyen tien</v>
      </c>
    </row>
    <row r="147" ht="35" customHeight="1" spans="1:11">
      <c r="A147" s="54">
        <v>121</v>
      </c>
      <c r="B147" s="55" t="s">
        <v>162</v>
      </c>
      <c r="C147" s="56" t="str">
        <f t="shared" si="52"/>
        <v>01/11/2023</v>
      </c>
      <c r="D147" s="54">
        <f ca="1" t="shared" ref="D147:D161" si="59">RANDBETWEEN(1000,9999)</f>
        <v>8021</v>
      </c>
      <c r="E147" s="57">
        <f ca="1">RANDBETWEEN(100000,900000)</f>
        <v>404833</v>
      </c>
      <c r="F147" s="64"/>
      <c r="G147" s="57">
        <f ca="1" t="shared" si="53"/>
        <v>85430351</v>
      </c>
      <c r="H147" s="59">
        <f ca="1" t="shared" si="58"/>
        <v>2964635613</v>
      </c>
      <c r="I147" s="75" t="str">
        <f ca="1">_xlfn.CONCAT(CHAR(RANDBETWEEN(65,90)),CHAR(RANDBETWEEN(65,90)),RANDBETWEEN(100000,999999))</f>
        <v>FS290164</v>
      </c>
      <c r="J147" s="54" t="str">
        <f ca="1" t="shared" si="57"/>
        <v>512</v>
      </c>
      <c r="K147" s="79" t="str">
        <f ca="1">_xlfn.CONCAT(RANDBETWEEN(1000000000,9999999999)," NGUYEN THI QUY Chuyen tien")</f>
        <v>6653686318 NGUYEN THI QUY Chuyen tien</v>
      </c>
    </row>
    <row r="148" ht="35" customHeight="1" spans="1:11">
      <c r="A148" s="54">
        <v>122</v>
      </c>
      <c r="B148" s="55" t="s">
        <v>163</v>
      </c>
      <c r="C148" s="56" t="str">
        <f t="shared" si="52"/>
        <v>02/11/2023</v>
      </c>
      <c r="D148" s="54">
        <f ca="1" t="shared" si="59"/>
        <v>5833</v>
      </c>
      <c r="E148" s="57"/>
      <c r="F148" s="64">
        <f ca="1" t="shared" ref="F148:F152" si="60">RANDBETWEEN(100000,900000)</f>
        <v>880029</v>
      </c>
      <c r="G148" s="57">
        <f ca="1" t="shared" si="53"/>
        <v>86310380</v>
      </c>
      <c r="H148" s="59">
        <f ca="1" t="shared" si="58"/>
        <v>2713</v>
      </c>
      <c r="I148" s="75" t="str">
        <f ca="1">_xlfn.CONCAT(RANDBETWEEN(100,999),CHAR(RANDBETWEEN(65,90)),CHAR(RANDBETWEEN(65,90)),CHAR(RANDBETWEEN(65,90)),CHAR(RANDBETWEEN(65,90)),CHAR(RANDBETWEEN(65,90)),RANDBETWEEN(1,9))</f>
        <v>687GGMYM9</v>
      </c>
      <c r="J148" s="54" t="str">
        <f ca="1" t="shared" ref="J148:J161" si="61">CHOOSE(RANDBETWEEN(1,2),"990","512")</f>
        <v>990</v>
      </c>
      <c r="K148" s="79" t="str">
        <f ca="1">_xlfn.CONCAT(RANDBETWEEN(100000,999999),"-QR - ",INDEX(Sheet1!A1:A74,RANDBETWEEN(1,COUNTA(Sheet1!A1:A74)))," Chuyen tien")</f>
        <v>348903-QR - NGUYEN DUC HAI Chuyen tien</v>
      </c>
    </row>
    <row r="149" ht="35" customHeight="1" spans="1:11">
      <c r="A149" s="54">
        <v>123</v>
      </c>
      <c r="B149" s="55" t="s">
        <v>164</v>
      </c>
      <c r="C149" s="56" t="str">
        <f t="shared" si="52"/>
        <v>02/11/2023</v>
      </c>
      <c r="D149" s="54">
        <f ca="1" t="shared" si="59"/>
        <v>5991</v>
      </c>
      <c r="E149" s="57">
        <f ca="1">RANDBETWEEN(10000,5200000)</f>
        <v>1555765</v>
      </c>
      <c r="F149" s="64"/>
      <c r="G149" s="57">
        <f ca="1" t="shared" si="53"/>
        <v>84754615</v>
      </c>
      <c r="H149" s="59">
        <f ca="1" t="shared" si="58"/>
        <v>9475</v>
      </c>
      <c r="I149" s="75" t="str">
        <f ca="1">_xlfn.CONCAT(RANDBETWEEN(100,999),CHAR(RANDBETWEEN(65,90)),CHAR(RANDBETWEEN(65,90)),CHAR(RANDBETWEEN(65,90)),CHAR(RANDBETWEEN(65,90)),CHAR(RANDBETWEEN(65,90)),RANDBETWEEN(1,9))</f>
        <v>537CNQMV8</v>
      </c>
      <c r="J149" s="54" t="str">
        <f ca="1" t="shared" si="61"/>
        <v>990</v>
      </c>
      <c r="K149" s="79" t="str">
        <f ca="1">_xlfn.CONCAT(RANDBETWEEN(1000000000,9999999999)," NGUYEN THI QUY Chuyen tien")</f>
        <v>6400858589 NGUYEN THI QUY Chuyen tien</v>
      </c>
    </row>
    <row r="150" ht="45" customHeight="1" spans="1:11">
      <c r="A150" s="54">
        <v>124</v>
      </c>
      <c r="B150" s="55" t="s">
        <v>165</v>
      </c>
      <c r="C150" s="56" t="str">
        <f t="shared" si="52"/>
        <v>02/11/2023</v>
      </c>
      <c r="D150" s="54">
        <f ca="1" t="shared" si="59"/>
        <v>2295</v>
      </c>
      <c r="E150" s="57"/>
      <c r="F150" s="64">
        <f ca="1" t="shared" si="60"/>
        <v>411662</v>
      </c>
      <c r="G150" s="57">
        <f ca="1" t="shared" si="53"/>
        <v>85166277</v>
      </c>
      <c r="H150" s="59">
        <f ca="1" t="shared" si="58"/>
        <v>3844921465</v>
      </c>
      <c r="I150" s="77" t="str">
        <f ca="1">_xlfn.CONCAT(RANDBETWEEN(1000,9999),CHAR(RANDBETWEEN(65,90)),CHAR(RANDBETWEEN(65,90)),CHAR(RANDBETWEEN(65,90)),CHAR(RANDBETWEEN(65,90)),CHAR(RANDBETWEEN(65,90)),CHAR(RANDBETWEEN(65,90)))</f>
        <v>8430YTIFDR</v>
      </c>
      <c r="J150" s="54" t="str">
        <f ca="1" t="shared" si="61"/>
        <v>512</v>
      </c>
      <c r="K150" s="79" t="str">
        <f ca="1">_xlfn.CONCAT("REM               Tfr A/c: ",RANDBETWEEN(10000000000000,99999999999999)," ",INDEX(Sheet1!A1:A74,RANDBETWEEN(1,COUNTA(Sheet1!A1:A74)))," chuyen tien")</f>
        <v>REM               Tfr A/c: 57478029860605 HOANG VAN QUAN chuyen tien</v>
      </c>
    </row>
    <row r="151" ht="47" customHeight="1" spans="1:11">
      <c r="A151" s="54">
        <v>125</v>
      </c>
      <c r="B151" s="55" t="s">
        <v>166</v>
      </c>
      <c r="C151" s="56" t="str">
        <f t="shared" si="52"/>
        <v>02/11/2023</v>
      </c>
      <c r="D151" s="54">
        <f ca="1" t="shared" si="59"/>
        <v>2628</v>
      </c>
      <c r="E151" s="57"/>
      <c r="F151" s="64">
        <f ca="1" t="shared" si="60"/>
        <v>317073</v>
      </c>
      <c r="G151" s="57">
        <f ca="1" t="shared" si="53"/>
        <v>85483350</v>
      </c>
      <c r="H151" s="59">
        <f ca="1" t="shared" si="58"/>
        <v>4405400275</v>
      </c>
      <c r="I151" s="77" t="str">
        <f ca="1">_xlfn.CONCAT(RANDBETWEEN(1000,9999),CHAR(RANDBETWEEN(65,90)),CHAR(RANDBETWEEN(65,90)),CHAR(RANDBETWEEN(65,90)),CHAR(RANDBETWEEN(65,90)),CHAR(RANDBETWEEN(65,90)),CHAR(RANDBETWEEN(65,90)))</f>
        <v>2735VXXOTW</v>
      </c>
      <c r="J151" s="54" t="str">
        <f ca="1" t="shared" si="61"/>
        <v>512</v>
      </c>
      <c r="K151" s="79" t="str">
        <f ca="1">_xlfn.CONCAT("REM               Tfr A/c: ",RANDBETWEEN(10000000000000,99999999999999)," ",INDEX(Sheet1!A1:A74,RANDBETWEEN(1,COUNTA(Sheet1!A1:A74)))," chuyen tien")</f>
        <v>REM               Tfr A/c: 87746463225501 PHAM VIET ANH chuyen tien</v>
      </c>
    </row>
    <row r="152" ht="44" customHeight="1" spans="1:11">
      <c r="A152" s="54">
        <v>126</v>
      </c>
      <c r="B152" s="55" t="s">
        <v>167</v>
      </c>
      <c r="C152" s="56" t="str">
        <f t="shared" si="52"/>
        <v>02/11/2023</v>
      </c>
      <c r="D152" s="54">
        <f ca="1" t="shared" si="59"/>
        <v>7987</v>
      </c>
      <c r="E152" s="57"/>
      <c r="F152" s="64">
        <v>2300000</v>
      </c>
      <c r="G152" s="57">
        <f ca="1" t="shared" si="53"/>
        <v>87783350</v>
      </c>
      <c r="H152" s="59">
        <f ca="1" t="shared" si="58"/>
        <v>6061</v>
      </c>
      <c r="I152" s="77" t="str">
        <f ca="1">_xlfn.CONCAT(RANDBETWEEN(1000,9999),CHAR(RANDBETWEEN(65,90)),CHAR(RANDBETWEEN(65,90)),CHAR(RANDBETWEEN(65,90)),CHAR(RANDBETWEEN(65,90)),CHAR(RANDBETWEEN(65,90)),CHAR(RANDBETWEEN(65,90)))</f>
        <v>4130KULWOC</v>
      </c>
      <c r="J152" s="54" t="str">
        <f ca="1" t="shared" si="61"/>
        <v>512</v>
      </c>
      <c r="K152" s="79" t="str">
        <f ca="1">_xlfn.CONCAT("REM               Tfr A/c: ",RANDBETWEEN(10000000000000,99999999999999)," ",INDEX(Sheet1!A1:A74,RANDBETWEEN(1,COUNTA(Sheet1!A1:A74)))," chuyen tien")</f>
        <v>REM               Tfr A/c: 46216909415838 BUI MINH THUAN chuyen tien</v>
      </c>
    </row>
    <row r="153" ht="55" customHeight="1" spans="1:11">
      <c r="A153" s="54">
        <v>127</v>
      </c>
      <c r="B153" s="55" t="s">
        <v>168</v>
      </c>
      <c r="C153" s="56" t="str">
        <f t="shared" si="52"/>
        <v>02/11/2023</v>
      </c>
      <c r="D153" s="54">
        <f ca="1" t="shared" si="59"/>
        <v>5783</v>
      </c>
      <c r="E153" s="57">
        <f ca="1">RANDBETWEEN(100000,900000)</f>
        <v>683733</v>
      </c>
      <c r="F153" s="64"/>
      <c r="G153" s="57">
        <f ca="1" t="shared" si="53"/>
        <v>87099617</v>
      </c>
      <c r="H153" s="59">
        <f ca="1" t="shared" si="58"/>
        <v>1177902794</v>
      </c>
      <c r="I153" s="77" t="str">
        <f ca="1">_xlfn.CONCAT(RANDBETWEEN(1000,9999),CHAR(RANDBETWEEN(65,90)),CHAR(RANDBETWEEN(65,90)),CHAR(RANDBETWEEN(65,90)),CHAR(RANDBETWEEN(65,90)),CHAR(RANDBETWEEN(65,90)),CHAR(RANDBETWEEN(65,90)))</f>
        <v>5754OCDCVX</v>
      </c>
      <c r="J153" s="54" t="str">
        <f ca="1" t="shared" si="61"/>
        <v>512</v>
      </c>
      <c r="K153" s="79" t="str">
        <f ca="1">_xlfn.CONCAT("Omni Channel-TKThe :",RANDBETWEEN(100000000000,999999999999),", tai ",INDEX(Sheet1!$H$1:$H$7,RANDBETWEEN(1,COUNTA(Sheet1!$H$1:$H$7)))," NGUYEN THI QUY chuyen tien")</f>
        <v>Omni Channel-TKThe :801265137222, tai VCB. NGUYEN THI QUY chuyen tien</v>
      </c>
    </row>
    <row r="154" ht="45" customHeight="1" spans="1:11">
      <c r="A154" s="54">
        <v>128</v>
      </c>
      <c r="B154" s="55" t="s">
        <v>169</v>
      </c>
      <c r="C154" s="56" t="str">
        <f t="shared" si="52"/>
        <v>03/11/2023</v>
      </c>
      <c r="D154" s="54">
        <f ca="1" t="shared" si="59"/>
        <v>4435</v>
      </c>
      <c r="E154" s="57">
        <f ca="1">RANDBETWEEN(100000,900000)</f>
        <v>137125</v>
      </c>
      <c r="F154" s="64"/>
      <c r="G154" s="57">
        <f ca="1" t="shared" si="53"/>
        <v>86962492</v>
      </c>
      <c r="H154" s="59">
        <f ca="1" t="shared" si="58"/>
        <v>1422331792</v>
      </c>
      <c r="I154" s="77" t="str">
        <f ca="1">_xlfn.CONCAT(RANDBETWEEN(1000,9999),CHAR(RANDBETWEEN(65,90)),CHAR(RANDBETWEEN(65,90)),CHAR(RANDBETWEEN(65,90)),CHAR(RANDBETWEEN(65,90)),CHAR(RANDBETWEEN(65,90)),CHAR(RANDBETWEEN(65,90)))</f>
        <v>3751IDTDHV</v>
      </c>
      <c r="J154" s="54" t="str">
        <f ca="1" t="shared" si="61"/>
        <v>990</v>
      </c>
      <c r="K154" s="79" t="str">
        <f ca="1">_xlfn.CONCAT(INDEX(Sheet1!$F$1:$F$4,RANDBETWEEN(1,COUNTA(Sheet1!$F$1:$F$4))),RANDBETWEEN(1000000000000,9999999999999)," tai ",INDEX(Sheet1!$H$1:$H$7,RANDBETWEEN(1,COUNTA(Sheet1!$H$1:$H$7))),"; ND NGUYEN THI QUY"," chuyen tien")</f>
        <v>MBVCB :6179744328818 tai Agribank.; ND NGUYEN THI QUY chuyen tien</v>
      </c>
    </row>
    <row r="155" ht="45" customHeight="1" spans="1:11">
      <c r="A155" s="54">
        <v>129</v>
      </c>
      <c r="B155" s="55" t="s">
        <v>170</v>
      </c>
      <c r="C155" s="56" t="str">
        <f t="shared" si="52"/>
        <v>03/11/2023</v>
      </c>
      <c r="D155" s="54">
        <f ca="1" t="shared" si="59"/>
        <v>8933</v>
      </c>
      <c r="E155" s="57"/>
      <c r="F155" s="64">
        <f ca="1" t="shared" ref="F155:F158" si="62">RANDBETWEEN(100000,900000)</f>
        <v>236180</v>
      </c>
      <c r="G155" s="57">
        <f ca="1" t="shared" si="53"/>
        <v>87198672</v>
      </c>
      <c r="H155" s="59">
        <f ca="1" t="shared" si="58"/>
        <v>6738990382</v>
      </c>
      <c r="I155" s="75" t="str">
        <f ca="1">_xlfn.CONCAT(CHAR(RANDBETWEEN(65,90)),CHAR(RANDBETWEEN(65,90)),RANDBETWEEN(100000,999999))</f>
        <v>HV340640</v>
      </c>
      <c r="J155" s="54" t="str">
        <f ca="1" t="shared" si="61"/>
        <v>512</v>
      </c>
      <c r="K155" s="79" t="str">
        <f ca="1">_xlfn.CONCAT("REM               Tfr A/c: ",RANDBETWEEN(10000000000000,99999999999999)," ",INDEX(Sheet1!A1:A246,RANDBETWEEN(1,COUNTA(Sheet1!A1:A246)))," chuyen tien")</f>
        <v>REM               Tfr A/c: 61957420260893 NGUYEN NGOC TUAN chuyen tien</v>
      </c>
    </row>
    <row r="156" ht="35" customHeight="1" spans="1:11">
      <c r="A156" s="54">
        <v>130</v>
      </c>
      <c r="B156" s="55" t="s">
        <v>171</v>
      </c>
      <c r="C156" s="56" t="str">
        <f t="shared" si="52"/>
        <v>03/11/2023</v>
      </c>
      <c r="D156" s="54">
        <f ca="1" t="shared" si="59"/>
        <v>2485</v>
      </c>
      <c r="E156" s="57"/>
      <c r="F156" s="64">
        <f ca="1" t="shared" si="62"/>
        <v>681075</v>
      </c>
      <c r="G156" s="57">
        <f ca="1" t="shared" si="53"/>
        <v>87879747</v>
      </c>
      <c r="H156" s="59">
        <f ca="1" t="shared" ref="H156:H165" si="6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9747696290</v>
      </c>
      <c r="I156" s="54">
        <f ca="1">RANDBETWEEN(100000000,999999999)</f>
        <v>952184104</v>
      </c>
      <c r="J156" s="54" t="str">
        <f ca="1" t="shared" si="61"/>
        <v>990</v>
      </c>
      <c r="K156" s="79" t="str">
        <f ca="1">_xlfn.CONCAT(RANDBETWEEN(100000,999999),"-QR - ",INDEX(Sheet1!A2:A75,RANDBETWEEN(1,COUNTA(Sheet1!A2:A75)))," Chuyen tien")</f>
        <v>709308-QR - NGUYEN GIA KIEN Chuyen tien</v>
      </c>
    </row>
    <row r="157" ht="35" customHeight="1" spans="1:11">
      <c r="A157" s="54">
        <v>131</v>
      </c>
      <c r="B157" s="55" t="s">
        <v>172</v>
      </c>
      <c r="C157" s="56" t="str">
        <f t="shared" si="52"/>
        <v>03/11/2023</v>
      </c>
      <c r="D157" s="54">
        <f ca="1" t="shared" si="59"/>
        <v>9067</v>
      </c>
      <c r="E157" s="57"/>
      <c r="F157" s="64">
        <f ca="1" t="shared" si="62"/>
        <v>285909</v>
      </c>
      <c r="G157" s="57">
        <f ca="1" t="shared" si="53"/>
        <v>88165656</v>
      </c>
      <c r="H157" s="59">
        <f ca="1" t="shared" si="63"/>
        <v>7130621885</v>
      </c>
      <c r="I157" s="75" t="str">
        <f ca="1">_xlfn.CONCAT(RANDBETWEEN(100,999),CHAR(RANDBETWEEN(65,90)),CHAR(RANDBETWEEN(65,90)),CHAR(RANDBETWEEN(65,90)),CHAR(RANDBETWEEN(65,90)),CHAR(RANDBETWEEN(65,90)),RANDBETWEEN(1,9))</f>
        <v>113WDHZP6</v>
      </c>
      <c r="J157" s="54" t="str">
        <f ca="1" t="shared" si="61"/>
        <v>990</v>
      </c>
      <c r="K157" s="79" t="str">
        <f ca="1">_xlfn.CONCAT(RANDBETWEEN(100000,999999),"-QR - ",INDEX(Sheet1!A1:A74,RANDBETWEEN(1,COUNTA(Sheet1!A1:A74)))," Chuyen tien")</f>
        <v>110214-QR - HOANG VAN QUAN Chuyen tien</v>
      </c>
    </row>
    <row r="158" ht="35" customHeight="1" spans="1:11">
      <c r="A158" s="54">
        <v>132</v>
      </c>
      <c r="B158" s="55" t="s">
        <v>173</v>
      </c>
      <c r="C158" s="56" t="str">
        <f t="shared" si="52"/>
        <v>03/11/2023</v>
      </c>
      <c r="D158" s="54">
        <f ca="1" t="shared" si="59"/>
        <v>8141</v>
      </c>
      <c r="E158" s="57"/>
      <c r="F158" s="64">
        <v>23000000</v>
      </c>
      <c r="G158" s="57">
        <f ca="1" t="shared" si="53"/>
        <v>111165656</v>
      </c>
      <c r="H158" s="59">
        <f ca="1" t="shared" si="63"/>
        <v>27876</v>
      </c>
      <c r="I158" s="75" t="str">
        <f ca="1">_xlfn.CONCAT(RANDBETWEEN(100,999),CHAR(RANDBETWEEN(65,90)),CHAR(RANDBETWEEN(65,90)),CHAR(RANDBETWEEN(65,90)),CHAR(RANDBETWEEN(65,90)),CHAR(RANDBETWEEN(65,90)),RANDBETWEEN(1,9))</f>
        <v>819OGCJG1</v>
      </c>
      <c r="J158" s="54" t="str">
        <f ca="1" t="shared" si="61"/>
        <v>990</v>
      </c>
      <c r="K158" s="79" t="str">
        <f ca="1">_xlfn.CONCAT(RANDBETWEEN(100000,999999),"-QR - ",INDEX(Sheet1!A1:A74,RANDBETWEEN(1,COUNTA(Sheet1!A1:A74)))," Chuyen tien")</f>
        <v>670990-QR - DINH VAN HIEP Chuyen tien</v>
      </c>
    </row>
    <row r="159" ht="43" customHeight="1" spans="1:11">
      <c r="A159" s="54">
        <v>133</v>
      </c>
      <c r="B159" s="55" t="s">
        <v>174</v>
      </c>
      <c r="C159" s="56" t="str">
        <f t="shared" si="52"/>
        <v>04/11/2023</v>
      </c>
      <c r="D159" s="54">
        <f ca="1" t="shared" si="59"/>
        <v>1365</v>
      </c>
      <c r="E159" s="57">
        <f ca="1">RANDBETWEEN(10000,5200000)</f>
        <v>1877170</v>
      </c>
      <c r="F159" s="64"/>
      <c r="G159" s="57">
        <f ca="1" t="shared" si="53"/>
        <v>109288486</v>
      </c>
      <c r="H159" s="59">
        <f ca="1" t="shared" si="63"/>
        <v>803</v>
      </c>
      <c r="I159" s="75" t="str">
        <f ca="1">_xlfn.CONCAT(RANDBETWEEN(100,999),CHAR(RANDBETWEEN(65,90)),CHAR(RANDBETWEEN(65,90)),CHAR(RANDBETWEEN(65,90)),CHAR(RANDBETWEEN(65,90)),CHAR(RANDBETWEEN(65,90)),RANDBETWEEN(1,9))</f>
        <v>156RQGVV4</v>
      </c>
      <c r="J159" s="54" t="str">
        <f ca="1" t="shared" si="61"/>
        <v>990</v>
      </c>
      <c r="K159" s="79" t="str">
        <f ca="1">_xlfn.CONCAT("Omni Channel-TKThe :",RANDBETWEEN(100000000000,999999999999),", tai ",INDEX(Sheet1!$H$1:$H$7,RANDBETWEEN(1,COUNTA(Sheet1!$H$1:$H$7)))," NGUYEN THI QUY chuyen tien")</f>
        <v>Omni Channel-TKThe :234673032827, tai VPBank. NGUYEN THI QUY chuyen tien</v>
      </c>
    </row>
    <row r="160" ht="46" customHeight="1" spans="1:11">
      <c r="A160" s="54">
        <v>134</v>
      </c>
      <c r="B160" s="55" t="s">
        <v>175</v>
      </c>
      <c r="C160" s="56" t="str">
        <f t="shared" si="52"/>
        <v>05/11/2023</v>
      </c>
      <c r="D160" s="54">
        <f ca="1" t="shared" si="59"/>
        <v>5177</v>
      </c>
      <c r="E160" s="57">
        <f ca="1">RANDBETWEEN(10000,5200000)</f>
        <v>837882</v>
      </c>
      <c r="F160" s="64"/>
      <c r="G160" s="57">
        <f ca="1" t="shared" si="53"/>
        <v>108450604</v>
      </c>
      <c r="H160" s="59">
        <f ca="1" t="shared" si="63"/>
        <v>5021253290</v>
      </c>
      <c r="I160" s="77" t="str">
        <f ca="1">_xlfn.CONCAT(RANDBETWEEN(1000,9999),CHAR(RANDBETWEEN(65,90)),CHAR(RANDBETWEEN(65,90)),CHAR(RANDBETWEEN(65,90)),CHAR(RANDBETWEEN(65,90)),CHAR(RANDBETWEEN(65,90)),CHAR(RANDBETWEEN(65,90)))</f>
        <v>3094KEAHHA</v>
      </c>
      <c r="J160" s="54" t="str">
        <f ca="1" t="shared" si="61"/>
        <v>990</v>
      </c>
      <c r="K160" s="79" t="str">
        <f ca="1">_xlfn.CONCAT("Omni Channel-TKThe :",RANDBETWEEN(100000000000,999999999999),", tai ",INDEX(Sheet1!H1:H7,RANDBETWEEN(1,COUNTA(Sheet1!H1:H7)))," NGUYEN THI QUY chuyen tien")</f>
        <v>Omni Channel-TKThe :151799642758, tai Agribank. NGUYEN THI QUY chuyen tien</v>
      </c>
    </row>
    <row r="161" ht="35" customHeight="1" spans="1:11">
      <c r="A161" s="54">
        <v>135</v>
      </c>
      <c r="B161" s="55" t="s">
        <v>176</v>
      </c>
      <c r="C161" s="56" t="str">
        <f t="shared" si="52"/>
        <v>05/11/2023</v>
      </c>
      <c r="D161" s="54">
        <f ca="1" t="shared" si="59"/>
        <v>5502</v>
      </c>
      <c r="E161" s="57"/>
      <c r="F161" s="64">
        <f ca="1">RANDBETWEEN(100000,900000)</f>
        <v>731386</v>
      </c>
      <c r="G161" s="57">
        <f ca="1" t="shared" si="53"/>
        <v>109181990</v>
      </c>
      <c r="H161" s="59">
        <f ca="1" t="shared" si="63"/>
        <v>9217141055</v>
      </c>
      <c r="I161" s="77" t="str">
        <f ca="1">_xlfn.CONCAT(RANDBETWEEN(1000,9999),CHAR(RANDBETWEEN(65,90)),CHAR(RANDBETWEEN(65,90)),CHAR(RANDBETWEEN(65,90)),CHAR(RANDBETWEEN(65,90)),CHAR(RANDBETWEEN(65,90)),CHAR(RANDBETWEEN(65,90)))</f>
        <v>8270IZLKNN</v>
      </c>
      <c r="J161" s="54" t="str">
        <f ca="1" t="shared" si="61"/>
        <v>512</v>
      </c>
      <c r="K161" s="79" t="str">
        <f ca="1">_xlfn.CONCAT(RANDBETWEEN(100000,999999),"-QR - ",INDEX(Sheet1!A1:A74,RANDBETWEEN(1,COUNTA(Sheet1!A1:A74)))," Chuyen tien")</f>
        <v>358489-QR - NGUYEN GIANG HUNG Chuyen tien</v>
      </c>
    </row>
    <row r="162" ht="61" customHeight="1" spans="1:11">
      <c r="A162" s="81" t="s">
        <v>177</v>
      </c>
      <c r="B162" s="81"/>
      <c r="C162" s="81"/>
      <c r="D162" s="81"/>
      <c r="E162" s="81"/>
      <c r="F162" s="81"/>
      <c r="G162" s="81"/>
      <c r="H162" s="81"/>
      <c r="I162" s="78" t="s">
        <v>178</v>
      </c>
      <c r="J162" s="78"/>
      <c r="K162" s="78"/>
    </row>
    <row r="163" ht="45" customHeight="1" spans="1:11">
      <c r="A163" s="54">
        <v>136</v>
      </c>
      <c r="B163" s="55" t="s">
        <v>179</v>
      </c>
      <c r="C163" s="56" t="str">
        <f>LEFT(B163,FIND(" ",B163)-1)</f>
        <v>05/11/2023</v>
      </c>
      <c r="D163" s="54">
        <f ca="1">RANDBETWEEN(1000,9999)</f>
        <v>7924</v>
      </c>
      <c r="E163" s="57"/>
      <c r="F163" s="64">
        <f ca="1">RANDBETWEEN(100000,900000)</f>
        <v>326947</v>
      </c>
      <c r="G163" s="57">
        <f ca="1">G161-E163+F163</f>
        <v>109508937</v>
      </c>
      <c r="H163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1888184221</v>
      </c>
      <c r="I163" s="75" t="str">
        <f ca="1">_xlfn.CONCAT(CHAR(RANDBETWEEN(65,90)),CHAR(RANDBETWEEN(65,90)),RANDBETWEEN(100000,999999))</f>
        <v>FD232059</v>
      </c>
      <c r="J163" s="54" t="str">
        <f ca="1" t="shared" ref="J163:J168" si="64">CHOOSE(RANDBETWEEN(1,2),"990","512")</f>
        <v>512</v>
      </c>
      <c r="K163" s="79" t="str">
        <f ca="1">_xlfn.CONCAT("REM               Tfr A/c: ",RANDBETWEEN(10000000000000,99999999999999)," ",INDEX(Sheet1!A3:A76,RANDBETWEEN(1,COUNTA(Sheet1!A3:A76)))," chuyen tien")</f>
        <v>REM               Tfr A/c: 21829876667070 VU THI CAM LY chuyen tien</v>
      </c>
    </row>
    <row r="164" ht="45" customHeight="1" spans="1:11">
      <c r="A164" s="54">
        <v>137</v>
      </c>
      <c r="B164" s="55" t="s">
        <v>180</v>
      </c>
      <c r="C164" s="56" t="str">
        <f>LEFT(B164,FIND(" ",B164)-1)</f>
        <v>05/11/2023</v>
      </c>
      <c r="D164" s="54">
        <f ca="1">RANDBETWEEN(1000,9999)</f>
        <v>7445</v>
      </c>
      <c r="E164" s="57"/>
      <c r="F164" s="64">
        <f ca="1">RANDBETWEEN(100000,900000)</f>
        <v>497203</v>
      </c>
      <c r="G164" s="57">
        <f ca="1">G163-E164+F164</f>
        <v>110006140</v>
      </c>
      <c r="H164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478</v>
      </c>
      <c r="I164" s="75" t="str">
        <f ca="1">_xlfn.CONCAT(CHAR(RANDBETWEEN(65,90)),CHAR(RANDBETWEEN(65,90)),RANDBETWEEN(100000,999999))</f>
        <v>GW564609</v>
      </c>
      <c r="J164" s="54" t="str">
        <f ca="1" t="shared" si="64"/>
        <v>990</v>
      </c>
      <c r="K164" s="79" t="str">
        <f ca="1">_xlfn.CONCAT("REM               Tfr A/c: ",RANDBETWEEN(10000000000000,99999999999999)," ",INDEX(Sheet1!A4:A77,RANDBETWEEN(1,COUNTA(Sheet1!A4:A77)))," chuyen tien")</f>
        <v>REM               Tfr A/c: 33895601610808 NGUYEN GIANG HUNG chuyen tien</v>
      </c>
    </row>
    <row r="165" ht="45" customHeight="1" spans="1:11">
      <c r="A165" s="54">
        <v>138</v>
      </c>
      <c r="B165" s="55" t="s">
        <v>181</v>
      </c>
      <c r="C165" s="56" t="str">
        <f t="shared" ref="C165:C221" si="65">LEFT(B165,FIND(" ",B165)-1)</f>
        <v>06/11/2023</v>
      </c>
      <c r="D165" s="54">
        <f ca="1">RANDBETWEEN(1000,9999)</f>
        <v>7094</v>
      </c>
      <c r="E165" s="57">
        <f ca="1">RANDBETWEEN(10000,5200000)</f>
        <v>2994960</v>
      </c>
      <c r="F165" s="64"/>
      <c r="G165" s="57">
        <f ca="1">G164-E165+F165</f>
        <v>107011180</v>
      </c>
      <c r="H165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621</v>
      </c>
      <c r="I165" s="75" t="str">
        <f ca="1">_xlfn.CONCAT(CHAR(RANDBETWEEN(65,90)),CHAR(RANDBETWEEN(65,90)),RANDBETWEEN(100000,999999))</f>
        <v>UO610408</v>
      </c>
      <c r="J165" s="54" t="str">
        <f ca="1" t="shared" si="64"/>
        <v>512</v>
      </c>
      <c r="K165" s="79" t="str">
        <f ca="1">_xlfn.CONCAT("REM               Tfr A/c: ",RANDBETWEEN(10000000000000,99999999999999)," ",INDEX(Sheet1!A1:A74,RANDBETWEEN(1,COUNTA(Sheet1!A1:A74)))," chuyen tien")</f>
        <v>REM               Tfr A/c: 93833615324855 NGUYEN DUC HAI chuyen tien</v>
      </c>
    </row>
    <row r="166" ht="35" customHeight="1" spans="1:11">
      <c r="A166" s="54">
        <v>139</v>
      </c>
      <c r="B166" s="55" t="s">
        <v>182</v>
      </c>
      <c r="C166" s="56" t="str">
        <f t="shared" si="65"/>
        <v>06/11/2023</v>
      </c>
      <c r="D166" s="54">
        <f ca="1">RANDBETWEEN(1000,9999)</f>
        <v>2553</v>
      </c>
      <c r="E166" s="57"/>
      <c r="F166" s="64">
        <f ca="1">RANDBETWEEN(100000,900000)</f>
        <v>488702</v>
      </c>
      <c r="G166" s="57">
        <f ca="1" t="shared" ref="G165:G221" si="66">G165-E166+F166</f>
        <v>107499882</v>
      </c>
      <c r="H166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412</v>
      </c>
      <c r="I166" s="77" t="str">
        <f ca="1">_xlfn.CONCAT(RANDBETWEEN(1000,9999),CHAR(RANDBETWEEN(65,90)),CHAR(RANDBETWEEN(65,90)),CHAR(RANDBETWEEN(65,90)),CHAR(RANDBETWEEN(65,90)),CHAR(RANDBETWEEN(65,90)),CHAR(RANDBETWEEN(65,90)))</f>
        <v>2884IENXNB</v>
      </c>
      <c r="J166" s="54" t="str">
        <f ca="1" t="shared" si="64"/>
        <v>990</v>
      </c>
      <c r="K166" s="79" t="str">
        <f ca="1">_xlfn.CONCAT(RANDBETWEEN(100000,999999),"-QR - ",INDEX(Sheet1!A1:A74,RANDBETWEEN(1,COUNTA(Sheet1!A1:A74)))," Chuyen tien")</f>
        <v>741088-QR - BUI DOAN LONG Chuyen tien</v>
      </c>
    </row>
    <row r="167" ht="35" customHeight="1" spans="1:11">
      <c r="A167" s="54">
        <v>140</v>
      </c>
      <c r="B167" s="55" t="s">
        <v>183</v>
      </c>
      <c r="C167" s="56" t="str">
        <f t="shared" si="65"/>
        <v>06/11/2023</v>
      </c>
      <c r="D167" s="54">
        <f ca="1">RANDBETWEEN(1000,9999)</f>
        <v>3038</v>
      </c>
      <c r="E167" s="57"/>
      <c r="F167" s="64">
        <f ca="1" t="shared" ref="F167:F172" si="67">RANDBETWEEN(100000,900000)</f>
        <v>305448</v>
      </c>
      <c r="G167" s="57">
        <f ca="1" t="shared" si="66"/>
        <v>107805330</v>
      </c>
      <c r="H167" s="59">
        <f ca="1" t="shared" ref="H167:H176" si="6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75854</v>
      </c>
      <c r="I167" s="77" t="str">
        <f ca="1">_xlfn.CONCAT(RANDBETWEEN(1000,9999),CHAR(RANDBETWEEN(65,90)),CHAR(RANDBETWEEN(65,90)),CHAR(RANDBETWEEN(65,90)),CHAR(RANDBETWEEN(65,90)),CHAR(RANDBETWEEN(65,90)),CHAR(RANDBETWEEN(65,90)))</f>
        <v>6701RLEICV</v>
      </c>
      <c r="J167" s="54" t="str">
        <f ca="1" t="shared" si="64"/>
        <v>990</v>
      </c>
      <c r="K167" s="79" t="str">
        <f ca="1">_xlfn.CONCAT(RANDBETWEEN(100000,999999),"-QR - ",INDEX(Sheet1!A2:A75,RANDBETWEEN(1,COUNTA(Sheet1!A2:A75)))," Chuyen tien")</f>
        <v>237633-QR - NGUYEN VIET HOANG Chuyen tien</v>
      </c>
    </row>
    <row r="168" ht="35" customHeight="1" spans="1:11">
      <c r="A168" s="54">
        <v>141</v>
      </c>
      <c r="B168" s="55" t="s">
        <v>184</v>
      </c>
      <c r="C168" s="56" t="str">
        <f t="shared" si="65"/>
        <v>06/11/2023</v>
      </c>
      <c r="D168" s="54">
        <f ca="1" t="shared" ref="D168:D177" si="69">RANDBETWEEN(1000,9999)</f>
        <v>1194</v>
      </c>
      <c r="E168" s="57"/>
      <c r="F168" s="64">
        <f ca="1" t="shared" si="67"/>
        <v>705513</v>
      </c>
      <c r="G168" s="57">
        <f ca="1" t="shared" si="66"/>
        <v>108510843</v>
      </c>
      <c r="H168" s="59">
        <f ca="1" t="shared" si="68"/>
        <v>80704</v>
      </c>
      <c r="I168" s="75" t="str">
        <f ca="1">_xlfn.CONCAT(RANDBETWEEN(100,999),CHAR(RANDBETWEEN(65,90)),CHAR(RANDBETWEEN(65,90)),CHAR(RANDBETWEEN(65,90)),CHAR(RANDBETWEEN(65,90)),CHAR(RANDBETWEEN(65,90)),RANDBETWEEN(1,9))</f>
        <v>550YCDAO6</v>
      </c>
      <c r="J168" s="54" t="str">
        <f ca="1" t="shared" si="64"/>
        <v>512</v>
      </c>
      <c r="K168" s="79" t="str">
        <f ca="1">_xlfn.CONCAT(RANDBETWEEN(100000,999999),"-QR - ",INDEX(Sheet1!A1:A74,RANDBETWEEN(1,COUNTA(Sheet1!A1:A74)))," Chuyen tien")</f>
        <v>916842-QR - BUI DOAN LONG Chuyen tien</v>
      </c>
    </row>
    <row r="169" ht="35" customHeight="1" spans="1:11">
      <c r="A169" s="54">
        <v>142</v>
      </c>
      <c r="B169" s="55" t="s">
        <v>185</v>
      </c>
      <c r="C169" s="56" t="str">
        <f t="shared" si="65"/>
        <v>07/11/2023</v>
      </c>
      <c r="D169" s="54">
        <f ca="1" t="shared" si="69"/>
        <v>3334</v>
      </c>
      <c r="E169" s="57"/>
      <c r="F169" s="64">
        <f ca="1" t="shared" si="67"/>
        <v>505636</v>
      </c>
      <c r="G169" s="57">
        <f ca="1" t="shared" si="66"/>
        <v>109016479</v>
      </c>
      <c r="H169" s="59">
        <f ca="1" t="shared" si="68"/>
        <v>211</v>
      </c>
      <c r="I169" s="75" t="str">
        <f ca="1">_xlfn.CONCAT(RANDBETWEEN(100,999),CHAR(RANDBETWEEN(65,90)),CHAR(RANDBETWEEN(65,90)),CHAR(RANDBETWEEN(65,90)),CHAR(RANDBETWEEN(65,90)),CHAR(RANDBETWEEN(65,90)),RANDBETWEEN(1,9))</f>
        <v>534XUIHV5</v>
      </c>
      <c r="J169" s="54" t="str">
        <f ca="1" t="shared" ref="J169:J178" si="70">CHOOSE(RANDBETWEEN(1,2),"990","512")</f>
        <v>990</v>
      </c>
      <c r="K169" s="79" t="str">
        <f ca="1">_xlfn.CONCAT(RANDBETWEEN(100000,999999),"-QR - ",INDEX(Sheet1!A1:A74,RANDBETWEEN(1,COUNTA(Sheet1!A1:A74)))," Chuyen tien")</f>
        <v>369802-QR - DIEU THU HIEN Chuyen tien</v>
      </c>
    </row>
    <row r="170" ht="35" customHeight="1" spans="1:11">
      <c r="A170" s="54">
        <v>143</v>
      </c>
      <c r="B170" s="55" t="s">
        <v>186</v>
      </c>
      <c r="C170" s="56" t="str">
        <f t="shared" si="65"/>
        <v>07/11/2023</v>
      </c>
      <c r="D170" s="54">
        <f ca="1" t="shared" si="69"/>
        <v>3101</v>
      </c>
      <c r="E170" s="57"/>
      <c r="F170" s="64">
        <v>250000</v>
      </c>
      <c r="G170" s="57">
        <f ca="1" t="shared" si="66"/>
        <v>109266479</v>
      </c>
      <c r="H170" s="59">
        <f ca="1" t="shared" si="68"/>
        <v>354</v>
      </c>
      <c r="I170" s="75" t="str">
        <f ca="1">_xlfn.CONCAT(RANDBETWEEN(100,999),CHAR(RANDBETWEEN(65,90)),CHAR(RANDBETWEEN(65,90)),CHAR(RANDBETWEEN(65,90)),CHAR(RANDBETWEEN(65,90)),CHAR(RANDBETWEEN(65,90)),RANDBETWEEN(1,9))</f>
        <v>348FFMUJ1</v>
      </c>
      <c r="J170" s="54" t="str">
        <f ca="1" t="shared" si="70"/>
        <v>512</v>
      </c>
      <c r="K170" s="79" t="str">
        <f ca="1">_xlfn.CONCAT(RANDBETWEEN(100000,999999),"-QR - ",INDEX(Sheet1!A1:A74,RANDBETWEEN(1,COUNTA(Sheet1!A1:A74)))," Chuyen tien")</f>
        <v>891400-QR - NGUYEN GIANG HUNG Chuyen tien</v>
      </c>
    </row>
    <row r="171" ht="35" customHeight="1" spans="1:11">
      <c r="A171" s="54">
        <v>144</v>
      </c>
      <c r="B171" s="55" t="s">
        <v>187</v>
      </c>
      <c r="C171" s="56" t="str">
        <f t="shared" si="65"/>
        <v>07/11/2023</v>
      </c>
      <c r="D171" s="54">
        <f ca="1" t="shared" si="69"/>
        <v>2866</v>
      </c>
      <c r="E171" s="57">
        <f ca="1" t="shared" ref="E171:E174" si="71">RANDBETWEEN(10000,5200000)</f>
        <v>3319543</v>
      </c>
      <c r="F171" s="64"/>
      <c r="G171" s="57">
        <f ca="1" t="shared" si="66"/>
        <v>105946936</v>
      </c>
      <c r="H171" s="59">
        <f ca="1" t="shared" si="68"/>
        <v>9544</v>
      </c>
      <c r="I171" s="54">
        <f ca="1">RANDBETWEEN(100000000,999999999)</f>
        <v>937704164</v>
      </c>
      <c r="J171" s="54" t="str">
        <f ca="1" t="shared" si="70"/>
        <v>512</v>
      </c>
      <c r="K171" s="79" t="str">
        <f ca="1" t="shared" ref="K171:K174" si="72">_xlfn.CONCAT(RANDBETWEEN(1000000000,9999999999)," NGUYEN THI QUY Chuyen tien")</f>
        <v>7537951092 NGUYEN THI QUY Chuyen tien</v>
      </c>
    </row>
    <row r="172" ht="45" customHeight="1" spans="1:11">
      <c r="A172" s="54">
        <v>145</v>
      </c>
      <c r="B172" s="55" t="s">
        <v>188</v>
      </c>
      <c r="C172" s="56" t="str">
        <f t="shared" si="65"/>
        <v>07/11/2023</v>
      </c>
      <c r="D172" s="54">
        <f ca="1" t="shared" si="69"/>
        <v>3835</v>
      </c>
      <c r="E172" s="57"/>
      <c r="F172" s="64">
        <f ca="1" t="shared" si="67"/>
        <v>537103</v>
      </c>
      <c r="G172" s="57">
        <f ca="1" t="shared" si="66"/>
        <v>106484039</v>
      </c>
      <c r="H172" s="59">
        <f ca="1" t="shared" si="68"/>
        <v>3261306959</v>
      </c>
      <c r="I172" s="54">
        <f ca="1">RANDBETWEEN(100000000,999999999)</f>
        <v>208826780</v>
      </c>
      <c r="J172" s="54" t="str">
        <f ca="1" t="shared" si="70"/>
        <v>990</v>
      </c>
      <c r="K172" s="79" t="str">
        <f ca="1">_xlfn.CONCAT("REM               Tfr A/c: ",RANDBETWEEN(10000000000000,99999999999999)," ",INDEX(Sheet1!A1:A74,RANDBETWEEN(1,COUNTA(Sheet1!A1:A74)))," chuyen tien")</f>
        <v>REM               Tfr A/c: 66665463288201 VU DINH HIEP chuyen tien</v>
      </c>
    </row>
    <row r="173" ht="35" customHeight="1" spans="1:11">
      <c r="A173" s="54">
        <v>146</v>
      </c>
      <c r="B173" s="55" t="s">
        <v>189</v>
      </c>
      <c r="C173" s="56" t="str">
        <f t="shared" si="65"/>
        <v>07/11/2023</v>
      </c>
      <c r="D173" s="54">
        <f ca="1" t="shared" si="69"/>
        <v>2541</v>
      </c>
      <c r="E173" s="57">
        <f ca="1" t="shared" si="71"/>
        <v>281960</v>
      </c>
      <c r="F173" s="64"/>
      <c r="G173" s="57">
        <f ca="1" t="shared" si="66"/>
        <v>106202079</v>
      </c>
      <c r="H173" s="59">
        <f ca="1" t="shared" si="68"/>
        <v>5218700519</v>
      </c>
      <c r="I173" s="75" t="str">
        <f ca="1">_xlfn.CONCAT(CHAR(RANDBETWEEN(65,90)),CHAR(RANDBETWEEN(65,90)),RANDBETWEEN(100000,999999))</f>
        <v>AH566614</v>
      </c>
      <c r="J173" s="54" t="str">
        <f ca="1" t="shared" si="70"/>
        <v>990</v>
      </c>
      <c r="K173" s="79" t="str">
        <f ca="1" t="shared" si="72"/>
        <v>9571209057 NGUYEN THI QUY Chuyen tien</v>
      </c>
    </row>
    <row r="174" ht="35" customHeight="1" spans="1:11">
      <c r="A174" s="54">
        <v>147</v>
      </c>
      <c r="B174" s="55" t="s">
        <v>190</v>
      </c>
      <c r="C174" s="56" t="str">
        <f t="shared" si="65"/>
        <v>08/11/2023</v>
      </c>
      <c r="D174" s="54">
        <f ca="1" t="shared" si="69"/>
        <v>9731</v>
      </c>
      <c r="E174" s="57">
        <f ca="1" t="shared" si="71"/>
        <v>3940645</v>
      </c>
      <c r="F174" s="64"/>
      <c r="G174" s="57">
        <f ca="1" t="shared" si="66"/>
        <v>102261434</v>
      </c>
      <c r="H174" s="59">
        <f ca="1" t="shared" si="68"/>
        <v>5396110933</v>
      </c>
      <c r="I174" s="75" t="str">
        <f ca="1">_xlfn.CONCAT(CHAR(RANDBETWEEN(65,90)),CHAR(RANDBETWEEN(65,90)),RANDBETWEEN(100000,999999))</f>
        <v>DD454702</v>
      </c>
      <c r="J174" s="54" t="str">
        <f ca="1" t="shared" si="70"/>
        <v>512</v>
      </c>
      <c r="K174" s="79" t="str">
        <f ca="1" t="shared" si="72"/>
        <v>3851868316 NGUYEN THI QUY Chuyen tien</v>
      </c>
    </row>
    <row r="175" ht="45" customHeight="1" spans="1:11">
      <c r="A175" s="54">
        <v>148</v>
      </c>
      <c r="B175" s="55" t="s">
        <v>191</v>
      </c>
      <c r="C175" s="56" t="str">
        <f t="shared" si="65"/>
        <v>08/11/2023</v>
      </c>
      <c r="D175" s="54">
        <f ca="1" t="shared" si="69"/>
        <v>1165</v>
      </c>
      <c r="E175" s="57"/>
      <c r="F175" s="64">
        <f ca="1">RANDBETWEEN(100000,900000)</f>
        <v>660447</v>
      </c>
      <c r="G175" s="57">
        <f ca="1" t="shared" si="66"/>
        <v>102921881</v>
      </c>
      <c r="H175" s="59">
        <f ca="1" t="shared" si="68"/>
        <v>727</v>
      </c>
      <c r="I175" s="75" t="str">
        <f ca="1">_xlfn.CONCAT(CHAR(RANDBETWEEN(65,90)),CHAR(RANDBETWEEN(65,90)),RANDBETWEEN(100000,999999))</f>
        <v>VV785914</v>
      </c>
      <c r="J175" s="54" t="str">
        <f ca="1" t="shared" si="70"/>
        <v>990</v>
      </c>
      <c r="K175" s="79" t="str">
        <f ca="1">_xlfn.CONCAT("REM               Tfr A/c: ",RANDBETWEEN(10000000000000,99999999999999)," ",INDEX(Sheet1!A1:A74,RANDBETWEEN(1,COUNTA(Sheet1!A1:A74)))," chuyen tien")</f>
        <v>REM               Tfr A/c: 62162908584162 DO MINH HIEU chuyen tien</v>
      </c>
    </row>
    <row r="176" ht="35" customHeight="1" spans="1:11">
      <c r="A176" s="54">
        <v>149</v>
      </c>
      <c r="B176" s="55" t="s">
        <v>192</v>
      </c>
      <c r="C176" s="56" t="str">
        <f t="shared" si="65"/>
        <v>08/11/2023</v>
      </c>
      <c r="D176" s="54">
        <f ca="1" t="shared" si="69"/>
        <v>1320</v>
      </c>
      <c r="E176" s="57"/>
      <c r="F176" s="64">
        <f ca="1" t="shared" ref="F176:F181" si="73">RANDBETWEEN(100000,900000)</f>
        <v>775099</v>
      </c>
      <c r="G176" s="57">
        <f ca="1" t="shared" si="66"/>
        <v>103696980</v>
      </c>
      <c r="H176" s="59">
        <f ca="1" t="shared" si="68"/>
        <v>43154</v>
      </c>
      <c r="I176" s="77" t="str">
        <f ca="1">_xlfn.CONCAT(RANDBETWEEN(1000,9999),CHAR(RANDBETWEEN(65,90)),CHAR(RANDBETWEEN(65,90)),CHAR(RANDBETWEEN(65,90)),CHAR(RANDBETWEEN(65,90)),CHAR(RANDBETWEEN(65,90)),CHAR(RANDBETWEEN(65,90)))</f>
        <v>9810CVEZOX</v>
      </c>
      <c r="J176" s="54" t="str">
        <f ca="1" t="shared" si="70"/>
        <v>990</v>
      </c>
      <c r="K176" s="79" t="str">
        <f ca="1">_xlfn.CONCAT(RANDBETWEEN(100000,999999),"-QR - ",INDEX(Sheet1!A1:A74,RANDBETWEEN(1,COUNTA(Sheet1!A1:A74)))," Chuyen tien")</f>
        <v>835518-QR - DO VAN VINH Chuyen tien</v>
      </c>
    </row>
    <row r="177" ht="35" customHeight="1" spans="1:11">
      <c r="A177" s="54">
        <v>150</v>
      </c>
      <c r="B177" s="55" t="s">
        <v>193</v>
      </c>
      <c r="C177" s="56" t="str">
        <f t="shared" si="65"/>
        <v>08/11/2023</v>
      </c>
      <c r="D177" s="54">
        <f ca="1" t="shared" si="69"/>
        <v>9042</v>
      </c>
      <c r="E177" s="57"/>
      <c r="F177" s="64">
        <f ca="1" t="shared" si="73"/>
        <v>180011</v>
      </c>
      <c r="G177" s="57">
        <f ca="1" t="shared" si="66"/>
        <v>103876991</v>
      </c>
      <c r="H177" s="59">
        <f ca="1" t="shared" ref="H177:H186" si="7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4552</v>
      </c>
      <c r="I177" s="77" t="str">
        <f ca="1">_xlfn.CONCAT(RANDBETWEEN(1000,9999),CHAR(RANDBETWEEN(65,90)),CHAR(RANDBETWEEN(65,90)),CHAR(RANDBETWEEN(65,90)),CHAR(RANDBETWEEN(65,90)),CHAR(RANDBETWEEN(65,90)),CHAR(RANDBETWEEN(65,90)))</f>
        <v>8200ELUEFF</v>
      </c>
      <c r="J177" s="54" t="str">
        <f ca="1" t="shared" si="70"/>
        <v>990</v>
      </c>
      <c r="K177" s="79" t="str">
        <f ca="1">_xlfn.CONCAT(RANDBETWEEN(100000,999999),"-QR - ",INDEX(Sheet1!A2:A75,RANDBETWEEN(1,COUNTA(Sheet1!A2:A75)))," Chuyen tien")</f>
        <v>107692-QR - NGUYEN GIANG HUNG Chuyen tien</v>
      </c>
    </row>
    <row r="178" ht="45" customHeight="1" spans="1:11">
      <c r="A178" s="54">
        <v>151</v>
      </c>
      <c r="B178" s="55" t="s">
        <v>194</v>
      </c>
      <c r="C178" s="56" t="str">
        <f t="shared" si="65"/>
        <v>09/11/2023</v>
      </c>
      <c r="D178" s="54">
        <f ca="1" t="shared" ref="D178:D187" si="75">RANDBETWEEN(1000,9999)</f>
        <v>6950</v>
      </c>
      <c r="E178" s="57"/>
      <c r="F178" s="64">
        <f ca="1" t="shared" si="73"/>
        <v>595575</v>
      </c>
      <c r="G178" s="57">
        <f ca="1" t="shared" si="66"/>
        <v>104472566</v>
      </c>
      <c r="H178" s="59">
        <f ca="1" t="shared" si="74"/>
        <v>961</v>
      </c>
      <c r="I178" s="75" t="str">
        <f ca="1">_xlfn.CONCAT(RANDBETWEEN(100,999),CHAR(RANDBETWEEN(65,90)),CHAR(RANDBETWEEN(65,90)),CHAR(RANDBETWEEN(65,90)),CHAR(RANDBETWEEN(65,90)),CHAR(RANDBETWEEN(65,90)),RANDBETWEEN(1,9))</f>
        <v>328FQAER9</v>
      </c>
      <c r="J178" s="54" t="str">
        <f ca="1" t="shared" si="70"/>
        <v>990</v>
      </c>
      <c r="K178" s="79" t="str">
        <f ca="1">_xlfn.CONCAT("REM               Tfr A/c: ",RANDBETWEEN(10000000000000,99999999999999)," ",INDEX(Sheet1!A1:A74,RANDBETWEEN(1,COUNTA(Sheet1!A1:A74)))," chuyen tien")</f>
        <v>REM               Tfr A/c: 56569748747877 TRAN XUAN HOA chuyen tien</v>
      </c>
    </row>
    <row r="179" ht="45" customHeight="1" spans="1:11">
      <c r="A179" s="54">
        <v>152</v>
      </c>
      <c r="B179" s="55" t="s">
        <v>195</v>
      </c>
      <c r="C179" s="56" t="str">
        <f t="shared" si="65"/>
        <v>09/11/2023</v>
      </c>
      <c r="D179" s="54">
        <f ca="1" t="shared" si="75"/>
        <v>9006</v>
      </c>
      <c r="E179" s="57"/>
      <c r="F179" s="64">
        <f ca="1" t="shared" si="73"/>
        <v>225901</v>
      </c>
      <c r="G179" s="57">
        <f ca="1" t="shared" si="66"/>
        <v>104698467</v>
      </c>
      <c r="H179" s="59">
        <f ca="1" t="shared" si="74"/>
        <v>981</v>
      </c>
      <c r="I179" s="75" t="str">
        <f ca="1">_xlfn.CONCAT(RANDBETWEEN(100,999),CHAR(RANDBETWEEN(65,90)),CHAR(RANDBETWEEN(65,90)),CHAR(RANDBETWEEN(65,90)),CHAR(RANDBETWEEN(65,90)),CHAR(RANDBETWEEN(65,90)),RANDBETWEEN(1,9))</f>
        <v>949UJQWQ5</v>
      </c>
      <c r="J179" s="54" t="str">
        <f ca="1" t="shared" ref="J179:J188" si="76">CHOOSE(RANDBETWEEN(1,2),"990","512")</f>
        <v>512</v>
      </c>
      <c r="K179" s="79" t="str">
        <f ca="1">_xlfn.CONCAT("REM               Tfr A/c: ",RANDBETWEEN(10000000000000,99999999999999)," ",INDEX(Sheet1!A2:A75,RANDBETWEEN(1,COUNTA(Sheet1!A2:A75)))," chuyen tien")</f>
        <v>REM               Tfr A/c: 40520898678024 NGUYEN GIA KIEN chuyen tien</v>
      </c>
    </row>
    <row r="180" ht="35" customHeight="1" spans="1:11">
      <c r="A180" s="54">
        <v>153</v>
      </c>
      <c r="B180" s="55" t="s">
        <v>196</v>
      </c>
      <c r="C180" s="56" t="str">
        <f t="shared" si="65"/>
        <v>09/11/2023</v>
      </c>
      <c r="D180" s="54">
        <f ca="1" t="shared" si="75"/>
        <v>2201</v>
      </c>
      <c r="E180" s="57"/>
      <c r="F180" s="64">
        <f ca="1" t="shared" si="73"/>
        <v>535507</v>
      </c>
      <c r="G180" s="57">
        <f ca="1" t="shared" si="66"/>
        <v>105233974</v>
      </c>
      <c r="H180" s="59">
        <f ca="1" t="shared" si="74"/>
        <v>988</v>
      </c>
      <c r="I180" s="75" t="str">
        <f ca="1">_xlfn.CONCAT(RANDBETWEEN(100,999),CHAR(RANDBETWEEN(65,90)),CHAR(RANDBETWEEN(65,90)),CHAR(RANDBETWEEN(65,90)),CHAR(RANDBETWEEN(65,90)),CHAR(RANDBETWEEN(65,90)),RANDBETWEEN(1,9))</f>
        <v>121RUESM8</v>
      </c>
      <c r="J180" s="54" t="str">
        <f ca="1" t="shared" si="76"/>
        <v>990</v>
      </c>
      <c r="K180" s="79" t="str">
        <f ca="1">_xlfn.CONCAT(RANDBETWEEN(100000,999999),"-QR - ",INDEX(Sheet1!A1:A74,RANDBETWEEN(1,COUNTA(Sheet1!A1:A74)))," Chuyen tien")</f>
        <v>972198-QR - NGUYEN THANH HUYEN Chuyen tien</v>
      </c>
    </row>
    <row r="181" ht="35" customHeight="1" spans="1:11">
      <c r="A181" s="54">
        <v>154</v>
      </c>
      <c r="B181" s="55" t="s">
        <v>197</v>
      </c>
      <c r="C181" s="56" t="str">
        <f t="shared" si="65"/>
        <v>10/11/2023</v>
      </c>
      <c r="D181" s="54">
        <f ca="1" t="shared" si="75"/>
        <v>1235</v>
      </c>
      <c r="E181" s="57"/>
      <c r="F181" s="64">
        <f ca="1" t="shared" si="73"/>
        <v>726590</v>
      </c>
      <c r="G181" s="57">
        <f ca="1" t="shared" si="66"/>
        <v>105960564</v>
      </c>
      <c r="H181" s="59">
        <f ca="1" t="shared" si="74"/>
        <v>670</v>
      </c>
      <c r="I181" s="77" t="str">
        <f ca="1">_xlfn.CONCAT(RANDBETWEEN(1000,9999),CHAR(RANDBETWEEN(65,90)),CHAR(RANDBETWEEN(65,90)),CHAR(RANDBETWEEN(65,90)),CHAR(RANDBETWEEN(65,90)),CHAR(RANDBETWEEN(65,90)),CHAR(RANDBETWEEN(65,90)))</f>
        <v>7562IABYFC</v>
      </c>
      <c r="J181" s="54" t="str">
        <f ca="1" t="shared" si="76"/>
        <v>990</v>
      </c>
      <c r="K181" s="79" t="str">
        <f ca="1">_xlfn.CONCAT(RANDBETWEEN(100000,999999),"-QR - ",INDEX(Sheet1!A2:A75,RANDBETWEEN(1,COUNTA(Sheet1!A2:A75)))," Chuyen tien")</f>
        <v>203765-QR - HOANG THI THUY Chuyen tien</v>
      </c>
    </row>
    <row r="182" ht="35" customHeight="1" spans="1:11">
      <c r="A182" s="54">
        <v>155</v>
      </c>
      <c r="B182" s="55" t="s">
        <v>198</v>
      </c>
      <c r="C182" s="56" t="str">
        <f t="shared" si="65"/>
        <v>10/11/2023</v>
      </c>
      <c r="D182" s="54">
        <f ca="1" t="shared" si="75"/>
        <v>3442</v>
      </c>
      <c r="E182" s="57"/>
      <c r="F182" s="64">
        <f ca="1" t="shared" ref="F182:F187" si="77">RANDBETWEEN(100000,900000)</f>
        <v>679164</v>
      </c>
      <c r="G182" s="57">
        <f ca="1" t="shared" si="66"/>
        <v>106639728</v>
      </c>
      <c r="H182" s="59">
        <f ca="1" t="shared" si="74"/>
        <v>464</v>
      </c>
      <c r="I182" s="77" t="str">
        <f ca="1">_xlfn.CONCAT(RANDBETWEEN(1000,9999),CHAR(RANDBETWEEN(65,90)),CHAR(RANDBETWEEN(65,90)),CHAR(RANDBETWEEN(65,90)),CHAR(RANDBETWEEN(65,90)),CHAR(RANDBETWEEN(65,90)),CHAR(RANDBETWEEN(65,90)))</f>
        <v>1075UQFHEM</v>
      </c>
      <c r="J182" s="54" t="str">
        <f ca="1" t="shared" si="76"/>
        <v>990</v>
      </c>
      <c r="K182" s="79" t="str">
        <f ca="1">_xlfn.CONCAT(RANDBETWEEN(100000,999999),"-QR - ",INDEX(Sheet1!A3:A76,RANDBETWEEN(1,COUNTA(Sheet1!A3:A76)))," Chuyen tien")</f>
        <v>653918-QR - NGUYEN XUAN NGOC Chuyen tien</v>
      </c>
    </row>
    <row r="183" ht="35" customHeight="1" spans="1:11">
      <c r="A183" s="54">
        <v>156</v>
      </c>
      <c r="B183" s="55" t="s">
        <v>199</v>
      </c>
      <c r="C183" s="56" t="str">
        <f t="shared" si="65"/>
        <v>10/11/2023</v>
      </c>
      <c r="D183" s="54">
        <f ca="1" t="shared" si="75"/>
        <v>1240</v>
      </c>
      <c r="E183" s="57"/>
      <c r="F183" s="64">
        <f ca="1" t="shared" si="77"/>
        <v>785765</v>
      </c>
      <c r="G183" s="57">
        <f ca="1" t="shared" si="66"/>
        <v>107425493</v>
      </c>
      <c r="H183" s="59">
        <f ca="1" t="shared" si="74"/>
        <v>8763388093</v>
      </c>
      <c r="I183" s="54">
        <f ca="1">RANDBETWEEN(100000000,999999999)</f>
        <v>518736770</v>
      </c>
      <c r="J183" s="54" t="str">
        <f ca="1" t="shared" si="76"/>
        <v>512</v>
      </c>
      <c r="K183" s="79" t="str">
        <f ca="1">_xlfn.CONCAT(RANDBETWEEN(100000,999999),"-QR - ",INDEX(Sheet1!A4:A77,RANDBETWEEN(1,COUNTA(Sheet1!A4:A77)))," Chuyen tien")</f>
        <v>820502-QR - PHAM QUANG THUAN Chuyen tien</v>
      </c>
    </row>
    <row r="184" ht="35" customHeight="1" spans="1:11">
      <c r="A184" s="54">
        <v>157</v>
      </c>
      <c r="B184" s="55" t="s">
        <v>200</v>
      </c>
      <c r="C184" s="56" t="str">
        <f t="shared" si="65"/>
        <v>11/11/2023</v>
      </c>
      <c r="D184" s="54">
        <f ca="1" t="shared" si="75"/>
        <v>7082</v>
      </c>
      <c r="E184" s="57"/>
      <c r="F184" s="64">
        <f ca="1" t="shared" si="77"/>
        <v>716964</v>
      </c>
      <c r="G184" s="57">
        <f ca="1" t="shared" si="66"/>
        <v>108142457</v>
      </c>
      <c r="H184" s="59">
        <f ca="1" t="shared" si="74"/>
        <v>2889060438</v>
      </c>
      <c r="I184" s="75" t="str">
        <f ca="1">_xlfn.CONCAT(CHAR(RANDBETWEEN(65,90)),CHAR(RANDBETWEEN(65,90)),RANDBETWEEN(100000,999999))</f>
        <v>LR714448</v>
      </c>
      <c r="J184" s="54" t="str">
        <f ca="1" t="shared" si="76"/>
        <v>990</v>
      </c>
      <c r="K184" s="79" t="str">
        <f ca="1">_xlfn.CONCAT(RANDBETWEEN(100000,999999),"-QR - ",INDEX(Sheet1!A1:A74,RANDBETWEEN(1,COUNTA(Sheet1!A1:A74)))," Chuyen tien")</f>
        <v>914986-QR - BUI HUYEN TRANG Chuyen tien</v>
      </c>
    </row>
    <row r="185" ht="45" customHeight="1" spans="1:11">
      <c r="A185" s="54">
        <v>158</v>
      </c>
      <c r="B185" s="55" t="s">
        <v>201</v>
      </c>
      <c r="C185" s="56" t="str">
        <f t="shared" si="65"/>
        <v>11/11/2023</v>
      </c>
      <c r="D185" s="54">
        <f ca="1" t="shared" si="75"/>
        <v>2291</v>
      </c>
      <c r="E185" s="57"/>
      <c r="F185" s="64">
        <f ca="1" t="shared" si="77"/>
        <v>250806</v>
      </c>
      <c r="G185" s="57">
        <f ca="1" t="shared" si="66"/>
        <v>108393263</v>
      </c>
      <c r="H185" s="59">
        <f ca="1" t="shared" si="74"/>
        <v>902</v>
      </c>
      <c r="I185" s="75" t="str">
        <f ca="1">_xlfn.CONCAT(CHAR(RANDBETWEEN(65,90)),CHAR(RANDBETWEEN(65,90)),RANDBETWEEN(100000,999999))</f>
        <v>SG227481</v>
      </c>
      <c r="J185" s="54" t="str">
        <f ca="1" t="shared" si="76"/>
        <v>512</v>
      </c>
      <c r="K185" s="79" t="str">
        <f ca="1">_xlfn.CONCAT("REM               Tfr A/c: ",RANDBETWEEN(10000000000000,99999999999999)," ",INDEX(Sheet1!A1:A74,RANDBETWEEN(1,COUNTA(Sheet1!A1:A74)))," chuyen tien")</f>
        <v>REM               Tfr A/c: 69873344598148 NGUYEN THI MY HIEN chuyen tien</v>
      </c>
    </row>
    <row r="186" ht="35" customHeight="1" spans="1:11">
      <c r="A186" s="54">
        <v>159</v>
      </c>
      <c r="B186" s="55" t="s">
        <v>202</v>
      </c>
      <c r="C186" s="56" t="str">
        <f t="shared" si="65"/>
        <v>11/11/2023</v>
      </c>
      <c r="D186" s="54">
        <f ca="1" t="shared" si="75"/>
        <v>8023</v>
      </c>
      <c r="E186" s="57"/>
      <c r="F186" s="64">
        <f ca="1" t="shared" si="77"/>
        <v>271482</v>
      </c>
      <c r="G186" s="57">
        <f ca="1" t="shared" si="66"/>
        <v>108664745</v>
      </c>
      <c r="H186" s="59">
        <f ca="1" t="shared" si="74"/>
        <v>5576458441</v>
      </c>
      <c r="I186" s="75" t="str">
        <f ca="1">_xlfn.CONCAT(RANDBETWEEN(100,999),CHAR(RANDBETWEEN(65,90)),CHAR(RANDBETWEEN(65,90)),CHAR(RANDBETWEEN(65,90)),CHAR(RANDBETWEEN(65,90)),CHAR(RANDBETWEEN(65,90)),RANDBETWEEN(1,9))</f>
        <v>793WDVMW4</v>
      </c>
      <c r="J186" s="54" t="str">
        <f ca="1" t="shared" si="76"/>
        <v>990</v>
      </c>
      <c r="K186" s="79" t="str">
        <f ca="1">_xlfn.CONCAT(RANDBETWEEN(100000,999999),"-QR - ",INDEX(Sheet1!A1:A74,RANDBETWEEN(1,COUNTA(Sheet1!A1:A74)))," Chuyen tien")</f>
        <v>306731-QR - DAO DUC HUNG Chuyen tien</v>
      </c>
    </row>
    <row r="187" ht="35" customHeight="1" spans="1:11">
      <c r="A187" s="54">
        <v>160</v>
      </c>
      <c r="B187" s="55" t="s">
        <v>203</v>
      </c>
      <c r="C187" s="56" t="str">
        <f t="shared" si="65"/>
        <v>12/11/2023</v>
      </c>
      <c r="D187" s="54">
        <f ca="1" t="shared" si="75"/>
        <v>2784</v>
      </c>
      <c r="E187" s="57"/>
      <c r="F187" s="64">
        <f ca="1" t="shared" si="77"/>
        <v>507523</v>
      </c>
      <c r="G187" s="57">
        <f ca="1" t="shared" si="66"/>
        <v>109172268</v>
      </c>
      <c r="H187" s="59">
        <f ca="1" t="shared" ref="H187:H196" si="7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9779828905</v>
      </c>
      <c r="I187" s="77" t="str">
        <f ca="1">_xlfn.CONCAT(RANDBETWEEN(1000,9999),CHAR(RANDBETWEEN(65,90)),CHAR(RANDBETWEEN(65,90)),CHAR(RANDBETWEEN(65,90)),CHAR(RANDBETWEEN(65,90)),CHAR(RANDBETWEEN(65,90)),CHAR(RANDBETWEEN(65,90)))</f>
        <v>3881PSMENS</v>
      </c>
      <c r="J187" s="54" t="str">
        <f ca="1" t="shared" si="76"/>
        <v>512</v>
      </c>
      <c r="K187" s="79" t="str">
        <f ca="1">_xlfn.CONCAT(RANDBETWEEN(100000,999999),"-QR - ",INDEX(Sheet1!A1:A74,RANDBETWEEN(1,COUNTA(Sheet1!A1:A74)))," Chuyen tien")</f>
        <v>624932-QR - LE THI THANH BINH Chuyen tien</v>
      </c>
    </row>
    <row r="188" ht="55" customHeight="1" spans="1:11">
      <c r="A188" s="54">
        <v>161</v>
      </c>
      <c r="B188" s="55" t="s">
        <v>204</v>
      </c>
      <c r="C188" s="56" t="str">
        <f t="shared" si="65"/>
        <v>12/11/2023</v>
      </c>
      <c r="D188" s="54">
        <f ca="1" t="shared" ref="D188:D197" si="79">RANDBETWEEN(1000,9999)</f>
        <v>2653</v>
      </c>
      <c r="E188" s="57">
        <f ca="1" t="shared" ref="E188:E193" si="80">RANDBETWEEN(100000,900000)</f>
        <v>640788</v>
      </c>
      <c r="F188" s="64"/>
      <c r="G188" s="57">
        <f ca="1" t="shared" si="66"/>
        <v>108531480</v>
      </c>
      <c r="H188" s="59">
        <f ca="1" t="shared" si="78"/>
        <v>6249</v>
      </c>
      <c r="I188" s="77" t="str">
        <f ca="1">_xlfn.CONCAT(RANDBETWEEN(1000,9999),CHAR(RANDBETWEEN(65,90)),CHAR(RANDBETWEEN(65,90)),CHAR(RANDBETWEEN(65,90)),CHAR(RANDBETWEEN(65,90)),CHAR(RANDBETWEEN(65,90)),CHAR(RANDBETWEEN(65,90)))</f>
        <v>2533KLWMFI</v>
      </c>
      <c r="J188" s="54" t="str">
        <f ca="1" t="shared" si="76"/>
        <v>990</v>
      </c>
      <c r="K188" s="79" t="str">
        <f ca="1">_xlfn.CONCAT("Omni Channel-TKThe :",RANDBETWEEN(100000000000,999999999999),", tai ",INDEX(Sheet1!H1:H7,RANDBETWEEN(1,COUNTA(Sheet1!H1:H7)))," NGUYEN THI QUY chuyen tien")</f>
        <v>Omni Channel-TKThe :968790797845, tai VPBank. NGUYEN THI QUY chuyen tien</v>
      </c>
    </row>
    <row r="189" ht="35" customHeight="1" spans="1:11">
      <c r="A189" s="54">
        <v>162</v>
      </c>
      <c r="B189" s="55" t="s">
        <v>205</v>
      </c>
      <c r="C189" s="56" t="str">
        <f t="shared" si="65"/>
        <v>13/11/2023</v>
      </c>
      <c r="D189" s="54">
        <f ca="1" t="shared" si="79"/>
        <v>9705</v>
      </c>
      <c r="E189" s="57">
        <f ca="1" t="shared" si="80"/>
        <v>193443</v>
      </c>
      <c r="F189" s="64"/>
      <c r="G189" s="57">
        <f ca="1" t="shared" si="66"/>
        <v>108338037</v>
      </c>
      <c r="H189" s="59">
        <f ca="1" t="shared" si="78"/>
        <v>8336244640</v>
      </c>
      <c r="I189" s="77" t="str">
        <f ca="1">_xlfn.CONCAT(RANDBETWEEN(1000,9999),CHAR(RANDBETWEEN(65,90)),CHAR(RANDBETWEEN(65,90)),CHAR(RANDBETWEEN(65,90)),CHAR(RANDBETWEEN(65,90)),CHAR(RANDBETWEEN(65,90)),CHAR(RANDBETWEEN(65,90)))</f>
        <v>1609KIFLSC</v>
      </c>
      <c r="J189" s="54" t="str">
        <f ca="1" t="shared" ref="J189:J198" si="81">CHOOSE(RANDBETWEEN(1,2),"990","512")</f>
        <v>990</v>
      </c>
      <c r="K189" s="79" t="str">
        <f ca="1" t="shared" ref="K189:K192" si="82">_xlfn.CONCAT(RANDBETWEEN(1000000000,9999999999)," NGUYEN THI QUY Chuyen tien")</f>
        <v>4962455904 NGUYEN THI QUY Chuyen tien</v>
      </c>
    </row>
    <row r="190" ht="35" customHeight="1" spans="1:11">
      <c r="A190" s="54">
        <v>163</v>
      </c>
      <c r="B190" s="55" t="s">
        <v>206</v>
      </c>
      <c r="C190" s="56" t="str">
        <f t="shared" si="65"/>
        <v>13/11/2023</v>
      </c>
      <c r="D190" s="54">
        <f ca="1" t="shared" si="79"/>
        <v>7722</v>
      </c>
      <c r="E190" s="57">
        <f ca="1" t="shared" si="80"/>
        <v>555749</v>
      </c>
      <c r="F190" s="64"/>
      <c r="G190" s="57">
        <f ca="1" t="shared" si="66"/>
        <v>107782288</v>
      </c>
      <c r="H190" s="59">
        <f ca="1" t="shared" si="78"/>
        <v>2999009631</v>
      </c>
      <c r="I190" s="75" t="str">
        <f ca="1">_xlfn.CONCAT(CHAR(RANDBETWEEN(65,90)),CHAR(RANDBETWEEN(65,90)),RANDBETWEEN(100000,999999))</f>
        <v>LE370595</v>
      </c>
      <c r="J190" s="54" t="str">
        <f ca="1" t="shared" si="81"/>
        <v>990</v>
      </c>
      <c r="K190" s="79" t="str">
        <f ca="1" t="shared" si="82"/>
        <v>8983586730 NGUYEN THI QUY Chuyen tien</v>
      </c>
    </row>
    <row r="191" ht="35" customHeight="1" spans="1:11">
      <c r="A191" s="54">
        <v>164</v>
      </c>
      <c r="B191" s="55" t="s">
        <v>207</v>
      </c>
      <c r="C191" s="56" t="str">
        <f t="shared" si="65"/>
        <v>13/11/2023</v>
      </c>
      <c r="D191" s="54">
        <f ca="1" t="shared" si="79"/>
        <v>2871</v>
      </c>
      <c r="E191" s="57">
        <f ca="1" t="shared" si="80"/>
        <v>298847</v>
      </c>
      <c r="F191" s="64"/>
      <c r="G191" s="57">
        <f ca="1" t="shared" si="66"/>
        <v>107483441</v>
      </c>
      <c r="H191" s="59">
        <f ca="1" t="shared" si="78"/>
        <v>834</v>
      </c>
      <c r="I191" s="75" t="str">
        <f ca="1">_xlfn.CONCAT(CHAR(RANDBETWEEN(65,90)),CHAR(RANDBETWEEN(65,90)),RANDBETWEEN(100000,999999))</f>
        <v>WE257049</v>
      </c>
      <c r="J191" s="54" t="str">
        <f ca="1" t="shared" si="81"/>
        <v>990</v>
      </c>
      <c r="K191" s="79" t="str">
        <f ca="1" t="shared" si="82"/>
        <v>5345906981 NGUYEN THI QUY Chuyen tien</v>
      </c>
    </row>
    <row r="192" ht="35" customHeight="1" spans="1:11">
      <c r="A192" s="54">
        <v>165</v>
      </c>
      <c r="B192" s="55" t="s">
        <v>208</v>
      </c>
      <c r="C192" s="56" t="str">
        <f t="shared" si="65"/>
        <v>14/11/2023</v>
      </c>
      <c r="D192" s="54">
        <f ca="1" t="shared" si="79"/>
        <v>5223</v>
      </c>
      <c r="E192" s="57"/>
      <c r="F192" s="64">
        <f ca="1">RANDBETWEEN(100000,900000)</f>
        <v>404737</v>
      </c>
      <c r="G192" s="57">
        <f ca="1" t="shared" si="66"/>
        <v>107888178</v>
      </c>
      <c r="H192" s="59">
        <f ca="1" t="shared" si="78"/>
        <v>182</v>
      </c>
      <c r="I192" s="75" t="str">
        <f ca="1">_xlfn.CONCAT(CHAR(RANDBETWEEN(65,90)),CHAR(RANDBETWEEN(65,90)),RANDBETWEEN(100000,999999))</f>
        <v>UB169063</v>
      </c>
      <c r="J192" s="54" t="str">
        <f ca="1" t="shared" si="81"/>
        <v>512</v>
      </c>
      <c r="K192" s="79" t="str">
        <f ca="1" t="shared" si="82"/>
        <v>8992415742 NGUYEN THI QUY Chuyen tien</v>
      </c>
    </row>
    <row r="193" ht="45" customHeight="1" spans="1:11">
      <c r="A193" s="54">
        <v>166</v>
      </c>
      <c r="B193" s="55" t="s">
        <v>209</v>
      </c>
      <c r="C193" s="56" t="str">
        <f t="shared" si="65"/>
        <v>15/11/2023</v>
      </c>
      <c r="D193" s="54">
        <f ca="1" t="shared" si="79"/>
        <v>7857</v>
      </c>
      <c r="E193" s="57">
        <f ca="1" t="shared" si="80"/>
        <v>505713</v>
      </c>
      <c r="F193" s="64"/>
      <c r="G193" s="57">
        <f ca="1" t="shared" si="66"/>
        <v>107382465</v>
      </c>
      <c r="H193" s="59">
        <f ca="1" t="shared" si="78"/>
        <v>6176917379</v>
      </c>
      <c r="I193" s="75" t="str">
        <f ca="1">_xlfn.CONCAT(CHAR(RANDBETWEEN(65,90)),CHAR(RANDBETWEEN(65,90)),RANDBETWEEN(100000,999999))</f>
        <v>NC178521</v>
      </c>
      <c r="J193" s="54" t="str">
        <f ca="1" t="shared" si="81"/>
        <v>512</v>
      </c>
      <c r="K193" s="79" t="str">
        <f ca="1">_xlfn.CONCAT("REM               Tfr A/c: ",RANDBETWEEN(10000000000000,99999999999999)," ",INDEX(Sheet1!A1:A74,RANDBETWEEN(1,COUNTA(Sheet1!A1:A74)))," chuyen tien")</f>
        <v>REM               Tfr A/c: 73572246421357 NGUYEN VIET HOANG chuyen tien</v>
      </c>
    </row>
    <row r="194" s="10" customFormat="1" ht="35" customHeight="1" spans="1:11">
      <c r="A194" s="82">
        <v>167</v>
      </c>
      <c r="B194" s="83" t="s">
        <v>210</v>
      </c>
      <c r="C194" s="84" t="str">
        <f t="shared" si="65"/>
        <v>15/11/2023</v>
      </c>
      <c r="D194" s="82">
        <f ca="1" t="shared" si="79"/>
        <v>3519</v>
      </c>
      <c r="E194" s="85">
        <v>11000</v>
      </c>
      <c r="F194" s="100"/>
      <c r="G194" s="85">
        <f ca="1" t="shared" si="66"/>
        <v>107371465</v>
      </c>
      <c r="H194" s="87">
        <f ca="1" t="shared" si="78"/>
        <v>4045</v>
      </c>
      <c r="I194" s="119" t="str">
        <f ca="1">_xlfn.CONCAT(CHAR(RANDBETWEEN(65,90)),CHAR(RANDBETWEEN(65,90)),RANDBETWEEN(100000,999999))</f>
        <v>PE184836</v>
      </c>
      <c r="J194" s="82" t="str">
        <f ca="1" t="shared" si="81"/>
        <v>990</v>
      </c>
      <c r="K194" s="91" t="s">
        <v>211</v>
      </c>
    </row>
    <row r="195" ht="61" customHeight="1" spans="1:11">
      <c r="A195" s="81" t="s">
        <v>212</v>
      </c>
      <c r="B195" s="81"/>
      <c r="C195" s="81"/>
      <c r="D195" s="81"/>
      <c r="E195" s="81"/>
      <c r="F195" s="81"/>
      <c r="G195" s="81"/>
      <c r="H195" s="81"/>
      <c r="I195" s="78" t="s">
        <v>213</v>
      </c>
      <c r="J195" s="78"/>
      <c r="K195" s="78"/>
    </row>
    <row r="196" ht="45" customHeight="1" spans="1:11">
      <c r="A196" s="54">
        <v>168</v>
      </c>
      <c r="B196" s="55" t="s">
        <v>214</v>
      </c>
      <c r="C196" s="56" t="str">
        <f t="shared" ref="C196:C227" si="83">LEFT(B196,FIND(" ",B196)-1)</f>
        <v>15/11/2023</v>
      </c>
      <c r="D196" s="54">
        <f ca="1">RANDBETWEEN(1000,9999)</f>
        <v>4283</v>
      </c>
      <c r="E196" s="57"/>
      <c r="F196" s="64">
        <f ca="1">RANDBETWEEN(100000,900000)</f>
        <v>406845</v>
      </c>
      <c r="G196" s="57">
        <f ca="1">G194-E196+F196</f>
        <v>107778310</v>
      </c>
      <c r="H196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117</v>
      </c>
      <c r="I196" s="77" t="str">
        <f ca="1">_xlfn.CONCAT(RANDBETWEEN(1000,9999),CHAR(RANDBETWEEN(65,90)),CHAR(RANDBETWEEN(65,90)),CHAR(RANDBETWEEN(65,90)),CHAR(RANDBETWEEN(65,90)),CHAR(RANDBETWEEN(65,90)),CHAR(RANDBETWEEN(65,90)))</f>
        <v>2752ADICCF</v>
      </c>
      <c r="J196" s="54" t="str">
        <f ca="1">CHOOSE(RANDBETWEEN(1,2),"990","512")</f>
        <v>512</v>
      </c>
      <c r="K196" s="79" t="str">
        <f ca="1">_xlfn.CONCAT("REM               Tfr A/c: ",RANDBETWEEN(10000000000000,99999999999999)," ",INDEX(Sheet1!A1:A74,RANDBETWEEN(1,COUNTA(Sheet1!A1:A74)))," chuyen tien")</f>
        <v>REM               Tfr A/c: 22795326984715 DO THI SAO chuyen tien</v>
      </c>
    </row>
    <row r="197" ht="35" customHeight="1" spans="1:11">
      <c r="A197" s="54">
        <v>169</v>
      </c>
      <c r="B197" s="55" t="s">
        <v>215</v>
      </c>
      <c r="C197" s="56" t="str">
        <f t="shared" si="83"/>
        <v>16/11/2023</v>
      </c>
      <c r="D197" s="54">
        <f ca="1">RANDBETWEEN(1000,9999)</f>
        <v>2229</v>
      </c>
      <c r="E197" s="57"/>
      <c r="F197" s="64">
        <f ca="1">RANDBETWEEN(100000,900000)</f>
        <v>767522</v>
      </c>
      <c r="G197" s="57">
        <f ca="1" t="shared" ref="G197:G227" si="84">G196-E197+F197</f>
        <v>108545832</v>
      </c>
      <c r="H197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791</v>
      </c>
      <c r="I197" s="77" t="str">
        <f ca="1">_xlfn.CONCAT(RANDBETWEEN(1000,9999),CHAR(RANDBETWEEN(65,90)),CHAR(RANDBETWEEN(65,90)),CHAR(RANDBETWEEN(65,90)),CHAR(RANDBETWEEN(65,90)),CHAR(RANDBETWEEN(65,90)),CHAR(RANDBETWEEN(65,90)))</f>
        <v>8193NIBASY</v>
      </c>
      <c r="J197" s="54" t="str">
        <f ca="1">CHOOSE(RANDBETWEEN(1,2),"990","512")</f>
        <v>990</v>
      </c>
      <c r="K197" s="79" t="str">
        <f ca="1">_xlfn.CONCAT(RANDBETWEEN(100000,999999),"-QR - ",INDEX(Sheet1!A1:A74,RANDBETWEEN(1,COUNTA(Sheet1!A1:A74)))," Chuyen tien")</f>
        <v>153052-QR - PHAM NGUYEN Chuyen tien</v>
      </c>
    </row>
    <row r="198" ht="54" customHeight="1" spans="1:11">
      <c r="A198" s="54">
        <v>170</v>
      </c>
      <c r="B198" s="55" t="s">
        <v>216</v>
      </c>
      <c r="C198" s="56" t="str">
        <f t="shared" si="83"/>
        <v>16/11/2023</v>
      </c>
      <c r="D198" s="54">
        <f ca="1">RANDBETWEEN(1000,9999)</f>
        <v>3962</v>
      </c>
      <c r="E198" s="57">
        <f ca="1">RANDBETWEEN(10000,1200000)</f>
        <v>333519</v>
      </c>
      <c r="F198" s="64"/>
      <c r="G198" s="57">
        <f ca="1" t="shared" si="84"/>
        <v>108212313</v>
      </c>
      <c r="H198" s="59">
        <f ca="1" t="shared" ref="H198:H207" si="8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4679</v>
      </c>
      <c r="I198" s="77" t="str">
        <f ca="1">_xlfn.CONCAT(RANDBETWEEN(1000,9999),CHAR(RANDBETWEEN(65,90)),CHAR(RANDBETWEEN(65,90)),CHAR(RANDBETWEEN(65,90)),CHAR(RANDBETWEEN(65,90)),CHAR(RANDBETWEEN(65,90)),CHAR(RANDBETWEEN(65,90)))</f>
        <v>6973FNFNHY</v>
      </c>
      <c r="J198" s="54" t="str">
        <f ca="1">CHOOSE(RANDBETWEEN(1,2),"990","512")</f>
        <v>512</v>
      </c>
      <c r="K198" s="79" t="str">
        <f ca="1">_xlfn.CONCAT("Omni Channel-TKThe :",RANDBETWEEN(100000000000,999999999999),", tai ",INDEX(Sheet1!H1:H7,RANDBETWEEN(1,COUNTA(Sheet1!H1:H7)))," NGUYEN THI QUY chuyen tien")</f>
        <v>Omni Channel-TKThe :260643522421, tai VPBank. NGUYEN THI QUY chuyen tien</v>
      </c>
    </row>
    <row r="199" ht="35" customHeight="1" spans="1:11">
      <c r="A199" s="54">
        <v>171</v>
      </c>
      <c r="B199" s="55" t="s">
        <v>217</v>
      </c>
      <c r="C199" s="56" t="str">
        <f t="shared" si="83"/>
        <v>16/11/2023</v>
      </c>
      <c r="D199" s="54">
        <f ca="1" t="shared" ref="D199:D208" si="86">RANDBETWEEN(1000,9999)</f>
        <v>1625</v>
      </c>
      <c r="E199" s="57">
        <f ca="1">RANDBETWEEN(10000,1200000)</f>
        <v>170251</v>
      </c>
      <c r="F199" s="64"/>
      <c r="G199" s="57">
        <f ca="1" t="shared" si="84"/>
        <v>108042062</v>
      </c>
      <c r="H199" s="59">
        <f ca="1" t="shared" si="85"/>
        <v>9115</v>
      </c>
      <c r="I199" s="75" t="str">
        <f ca="1">_xlfn.CONCAT(RANDBETWEEN(100,999),CHAR(RANDBETWEEN(65,90)),CHAR(RANDBETWEEN(65,90)),CHAR(RANDBETWEEN(65,90)),CHAR(RANDBETWEEN(65,90)),CHAR(RANDBETWEEN(65,90)),RANDBETWEEN(1,9))</f>
        <v>800SGEUP8</v>
      </c>
      <c r="J199" s="54" t="str">
        <f ca="1">CHOOSE(RANDBETWEEN(1,2),"990","512")</f>
        <v>990</v>
      </c>
      <c r="K199" s="79" t="str">
        <f ca="1" t="shared" ref="K199:K202" si="87">_xlfn.CONCAT(RANDBETWEEN(1000000000,9999999999)," NGUYEN THI QUY Chuyen tien")</f>
        <v>2355849816 NGUYEN THI QUY Chuyen tien</v>
      </c>
    </row>
    <row r="200" ht="35" customHeight="1" spans="1:11">
      <c r="A200" s="54">
        <v>172</v>
      </c>
      <c r="B200" s="55" t="s">
        <v>218</v>
      </c>
      <c r="C200" s="56" t="str">
        <f t="shared" si="83"/>
        <v>17/11/2023</v>
      </c>
      <c r="D200" s="54">
        <f ca="1" t="shared" si="86"/>
        <v>8186</v>
      </c>
      <c r="E200" s="57">
        <f ca="1">RANDBETWEEN(10000,1200000)</f>
        <v>654363</v>
      </c>
      <c r="F200" s="64"/>
      <c r="G200" s="57">
        <f ca="1" t="shared" si="84"/>
        <v>107387699</v>
      </c>
      <c r="H200" s="59">
        <f ca="1" t="shared" si="85"/>
        <v>7176</v>
      </c>
      <c r="I200" s="75" t="str">
        <f ca="1">_xlfn.CONCAT(RANDBETWEEN(100,999),CHAR(RANDBETWEEN(65,90)),CHAR(RANDBETWEEN(65,90)),CHAR(RANDBETWEEN(65,90)),CHAR(RANDBETWEEN(65,90)),CHAR(RANDBETWEEN(65,90)),RANDBETWEEN(1,9))</f>
        <v>670MGELE2</v>
      </c>
      <c r="J200" s="54" t="str">
        <f ca="1" t="shared" ref="J200:J209" si="88">CHOOSE(RANDBETWEEN(1,2),"990","512")</f>
        <v>990</v>
      </c>
      <c r="K200" s="79" t="str">
        <f ca="1" t="shared" si="87"/>
        <v>8722534340 NGUYEN THI QUY Chuyen tien</v>
      </c>
    </row>
    <row r="201" ht="35" customHeight="1" spans="1:11">
      <c r="A201" s="54">
        <v>173</v>
      </c>
      <c r="B201" s="55" t="s">
        <v>219</v>
      </c>
      <c r="C201" s="56" t="str">
        <f t="shared" si="83"/>
        <v>17/11/2023</v>
      </c>
      <c r="D201" s="54">
        <f ca="1" t="shared" si="86"/>
        <v>9517</v>
      </c>
      <c r="E201" s="57">
        <f ca="1">RANDBETWEEN(10000,1200000)</f>
        <v>929478</v>
      </c>
      <c r="F201" s="64"/>
      <c r="G201" s="57">
        <f ca="1" t="shared" si="84"/>
        <v>106458221</v>
      </c>
      <c r="H201" s="59">
        <f ca="1" t="shared" si="85"/>
        <v>522</v>
      </c>
      <c r="I201" s="75" t="str">
        <f ca="1">_xlfn.CONCAT(RANDBETWEEN(100,999),CHAR(RANDBETWEEN(65,90)),CHAR(RANDBETWEEN(65,90)),CHAR(RANDBETWEEN(65,90)),CHAR(RANDBETWEEN(65,90)),CHAR(RANDBETWEEN(65,90)),RANDBETWEEN(1,9))</f>
        <v>774ZCMJS4</v>
      </c>
      <c r="J201" s="54" t="str">
        <f ca="1" t="shared" si="88"/>
        <v>512</v>
      </c>
      <c r="K201" s="79" t="str">
        <f ca="1" t="shared" si="87"/>
        <v>4873890228 NGUYEN THI QUY Chuyen tien</v>
      </c>
    </row>
    <row r="202" ht="35" customHeight="1" spans="1:11">
      <c r="A202" s="54">
        <v>174</v>
      </c>
      <c r="B202" s="55" t="s">
        <v>220</v>
      </c>
      <c r="C202" s="56" t="str">
        <f t="shared" si="83"/>
        <v>17/11/2023</v>
      </c>
      <c r="D202" s="54">
        <f ca="1" t="shared" si="86"/>
        <v>8163</v>
      </c>
      <c r="E202" s="57">
        <v>1100000</v>
      </c>
      <c r="F202" s="64"/>
      <c r="G202" s="57">
        <f ca="1" t="shared" si="84"/>
        <v>105358221</v>
      </c>
      <c r="H202" s="59">
        <f ca="1" t="shared" si="85"/>
        <v>144</v>
      </c>
      <c r="I202" s="54">
        <f ca="1">RANDBETWEEN(100000000,999999999)</f>
        <v>687055869</v>
      </c>
      <c r="J202" s="54" t="str">
        <f ca="1" t="shared" si="88"/>
        <v>990</v>
      </c>
      <c r="K202" s="79" t="str">
        <f ca="1" t="shared" si="87"/>
        <v>1627708888 NGUYEN THI QUY Chuyen tien</v>
      </c>
    </row>
    <row r="203" ht="35" customHeight="1" spans="1:11">
      <c r="A203" s="54">
        <v>175</v>
      </c>
      <c r="B203" s="55" t="s">
        <v>221</v>
      </c>
      <c r="C203" s="56" t="str">
        <f t="shared" si="83"/>
        <v>18/11/2023</v>
      </c>
      <c r="D203" s="54">
        <f ca="1" t="shared" si="86"/>
        <v>3769</v>
      </c>
      <c r="E203" s="57"/>
      <c r="F203" s="64">
        <f ca="1" t="shared" ref="F203:F206" si="89">RANDBETWEEN(100000,900000)</f>
        <v>346466</v>
      </c>
      <c r="G203" s="57">
        <f ca="1" t="shared" si="84"/>
        <v>105704687</v>
      </c>
      <c r="H203" s="59">
        <f ca="1" t="shared" si="85"/>
        <v>920</v>
      </c>
      <c r="I203" s="75" t="str">
        <f ca="1">_xlfn.CONCAT(CHAR(RANDBETWEEN(65,90)),CHAR(RANDBETWEEN(65,90)),RANDBETWEEN(100000,999999))</f>
        <v>FC194415</v>
      </c>
      <c r="J203" s="54" t="str">
        <f ca="1" t="shared" si="88"/>
        <v>512</v>
      </c>
      <c r="K203" s="79" t="str">
        <f ca="1">_xlfn.CONCAT(RANDBETWEEN(100000,999999),"-QR - ",INDEX(Sheet1!A1:A74,RANDBETWEEN(1,COUNTA(Sheet1!A1:A74)))," Chuyen tien")</f>
        <v>263630-QR - CAO THANH LUONG Chuyen tien</v>
      </c>
    </row>
    <row r="204" ht="35" customHeight="1" spans="1:11">
      <c r="A204" s="54">
        <v>176</v>
      </c>
      <c r="B204" s="55" t="s">
        <v>222</v>
      </c>
      <c r="C204" s="56" t="str">
        <f t="shared" si="83"/>
        <v>19/11/2023</v>
      </c>
      <c r="D204" s="54">
        <f ca="1" t="shared" si="86"/>
        <v>7262</v>
      </c>
      <c r="E204" s="57"/>
      <c r="F204" s="64">
        <f ca="1" t="shared" si="89"/>
        <v>753929</v>
      </c>
      <c r="G204" s="57">
        <f ca="1" t="shared" si="84"/>
        <v>106458616</v>
      </c>
      <c r="H204" s="59">
        <f ca="1" t="shared" si="85"/>
        <v>1397189829</v>
      </c>
      <c r="I204" s="75" t="str">
        <f ca="1">_xlfn.CONCAT(CHAR(RANDBETWEEN(65,90)),CHAR(RANDBETWEEN(65,90)),RANDBETWEEN(100000,999999))</f>
        <v>SI587400</v>
      </c>
      <c r="J204" s="54" t="str">
        <f ca="1" t="shared" si="88"/>
        <v>512</v>
      </c>
      <c r="K204" s="79" t="str">
        <f ca="1">_xlfn.CONCAT(RANDBETWEEN(100000,999999),"-QR - ",INDEX(Sheet1!A2:A75,RANDBETWEEN(1,COUNTA(Sheet1!A2:A75)))," Chuyen tien")</f>
        <v>731298-QR - NGUYEN THANH TUNG Chuyen tien</v>
      </c>
    </row>
    <row r="205" ht="45" customHeight="1" spans="1:11">
      <c r="A205" s="107">
        <v>177</v>
      </c>
      <c r="B205" s="108" t="s">
        <v>223</v>
      </c>
      <c r="C205" s="109" t="str">
        <f t="shared" si="83"/>
        <v>19/11/2023</v>
      </c>
      <c r="D205" s="107">
        <f ca="1" t="shared" si="86"/>
        <v>8185</v>
      </c>
      <c r="E205" s="110"/>
      <c r="F205" s="111">
        <f ca="1" t="shared" si="89"/>
        <v>882853</v>
      </c>
      <c r="G205" s="110">
        <f ca="1" t="shared" si="84"/>
        <v>107341469</v>
      </c>
      <c r="H205" s="112">
        <f ca="1" t="shared" si="85"/>
        <v>424</v>
      </c>
      <c r="I205" s="120" t="str">
        <f ca="1">_xlfn.CONCAT(CHAR(RANDBETWEEN(65,90)),CHAR(RANDBETWEEN(65,90)),RANDBETWEEN(100000,999999))</f>
        <v>DI181607</v>
      </c>
      <c r="J205" s="107" t="str">
        <f ca="1" t="shared" si="88"/>
        <v>990</v>
      </c>
      <c r="K205" s="121" t="str">
        <f ca="1">_xlfn.CONCAT("REM               Tfr A/c: ",RANDBETWEEN(10000000000000,99999999999999)," ",INDEX(Sheet1!A1:A74,RANDBETWEEN(1,COUNTA(Sheet1!A1:A74)))," chuyen tien")</f>
        <v>REM               Tfr A/c: 96172423152175 VU THI KIM NHUNG chuyen tien</v>
      </c>
    </row>
    <row r="206" s="13" customFormat="1" ht="45" customHeight="1" spans="1:11">
      <c r="A206" s="113">
        <v>178</v>
      </c>
      <c r="B206" s="114" t="s">
        <v>224</v>
      </c>
      <c r="C206" s="115" t="str">
        <f t="shared" si="83"/>
        <v>19/11/2023</v>
      </c>
      <c r="D206" s="113">
        <f ca="1" t="shared" si="86"/>
        <v>1988</v>
      </c>
      <c r="E206" s="116"/>
      <c r="F206" s="117">
        <f ca="1" t="shared" si="89"/>
        <v>247540</v>
      </c>
      <c r="G206" s="116">
        <f ca="1" t="shared" si="84"/>
        <v>107589009</v>
      </c>
      <c r="H206" s="118">
        <f ca="1" t="shared" si="85"/>
        <v>2265</v>
      </c>
      <c r="I206" s="122" t="str">
        <f ca="1">_xlfn.CONCAT(RANDBETWEEN(1000,9999),CHAR(RANDBETWEEN(65,90)),CHAR(RANDBETWEEN(65,90)),CHAR(RANDBETWEEN(65,90)),CHAR(RANDBETWEEN(65,90)),CHAR(RANDBETWEEN(65,90)),CHAR(RANDBETWEEN(65,90)))</f>
        <v>7318MKIVYI</v>
      </c>
      <c r="J206" s="113" t="str">
        <f ca="1" t="shared" si="88"/>
        <v>990</v>
      </c>
      <c r="K206" s="123" t="str">
        <f ca="1">_xlfn.CONCAT("REM               Tfr A/c: ",RANDBETWEEN(10000000000000,99999999999999)," ",INDEX(Sheet1!A2:A75,RANDBETWEEN(1,COUNTA(Sheet1!A2:A75)))," chuyen tien")</f>
        <v>REM               Tfr A/c: 10292217019542 NGUYEN TUAN TUNG chuyen tien</v>
      </c>
    </row>
    <row r="207" ht="35" customHeight="1" spans="1:11">
      <c r="A207" s="54">
        <v>179</v>
      </c>
      <c r="B207" s="55" t="s">
        <v>225</v>
      </c>
      <c r="C207" s="56" t="str">
        <f t="shared" si="83"/>
        <v>19/11/2023</v>
      </c>
      <c r="D207" s="54">
        <f ca="1" t="shared" si="86"/>
        <v>6646</v>
      </c>
      <c r="E207" s="57">
        <f ca="1">RANDBETWEEN(100000,900000)</f>
        <v>617775</v>
      </c>
      <c r="F207" s="64"/>
      <c r="G207" s="57">
        <f ca="1" t="shared" si="84"/>
        <v>106971234</v>
      </c>
      <c r="H207" s="59">
        <f ca="1" t="shared" si="85"/>
        <v>949</v>
      </c>
      <c r="I207" s="77" t="str">
        <f ca="1">_xlfn.CONCAT(RANDBETWEEN(1000,9999),CHAR(RANDBETWEEN(65,90)),CHAR(RANDBETWEEN(65,90)),CHAR(RANDBETWEEN(65,90)),CHAR(RANDBETWEEN(65,90)),CHAR(RANDBETWEEN(65,90)),CHAR(RANDBETWEEN(65,90)))</f>
        <v>5173ZCVNET</v>
      </c>
      <c r="J207" s="54" t="str">
        <f ca="1" t="shared" si="88"/>
        <v>990</v>
      </c>
      <c r="K207" s="79" t="str">
        <f ca="1">_xlfn.CONCAT(RANDBETWEEN(1000000000,9999999999)," NGUYEN THI QUY Chuyen tien")</f>
        <v>5921980294 NGUYEN THI QUY Chuyen tien</v>
      </c>
    </row>
    <row r="208" ht="45" customHeight="1" spans="1:11">
      <c r="A208" s="54">
        <v>180</v>
      </c>
      <c r="B208" s="55" t="s">
        <v>226</v>
      </c>
      <c r="C208" s="56" t="str">
        <f t="shared" si="83"/>
        <v>20/11/2023</v>
      </c>
      <c r="D208" s="54">
        <f ca="1" t="shared" si="86"/>
        <v>3015</v>
      </c>
      <c r="E208" s="57"/>
      <c r="F208" s="64">
        <f ca="1" t="shared" ref="F208:F213" si="90">RANDBETWEEN(100000,900000)</f>
        <v>394447</v>
      </c>
      <c r="G208" s="57">
        <f ca="1" t="shared" si="84"/>
        <v>107365681</v>
      </c>
      <c r="H208" s="59">
        <f ca="1" t="shared" ref="H208:H217" si="9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3113314843</v>
      </c>
      <c r="I208" s="77" t="str">
        <f ca="1">_xlfn.CONCAT(RANDBETWEEN(1000,9999),CHAR(RANDBETWEEN(65,90)),CHAR(RANDBETWEEN(65,90)),CHAR(RANDBETWEEN(65,90)),CHAR(RANDBETWEEN(65,90)),CHAR(RANDBETWEEN(65,90)),CHAR(RANDBETWEEN(65,90)))</f>
        <v>1537SNLHBS</v>
      </c>
      <c r="J208" s="54" t="str">
        <f ca="1" t="shared" si="88"/>
        <v>990</v>
      </c>
      <c r="K208" s="79" t="str">
        <f ca="1">_xlfn.CONCAT("REM               Tfr A/c: ",RANDBETWEEN(10000000000000,99999999999999)," ",INDEX(Sheet1!A1:A74,RANDBETWEEN(1,COUNTA(Sheet1!A1:A74)))," chuyen tien")</f>
        <v>REM               Tfr A/c: 35280456754006 BUI HUYEN TRANG chuyen tien</v>
      </c>
    </row>
    <row r="209" ht="45" customHeight="1" spans="1:11">
      <c r="A209" s="54">
        <v>181</v>
      </c>
      <c r="B209" s="55" t="s">
        <v>227</v>
      </c>
      <c r="C209" s="56" t="str">
        <f t="shared" si="83"/>
        <v>20/11/2023</v>
      </c>
      <c r="D209" s="54">
        <f ca="1" t="shared" ref="D209:D218" si="92">RANDBETWEEN(1000,9999)</f>
        <v>9230</v>
      </c>
      <c r="E209" s="57"/>
      <c r="F209" s="64">
        <f ca="1" t="shared" si="90"/>
        <v>159628</v>
      </c>
      <c r="G209" s="57">
        <f ca="1" t="shared" si="84"/>
        <v>107525309</v>
      </c>
      <c r="H209" s="59">
        <f ca="1" t="shared" si="91"/>
        <v>671</v>
      </c>
      <c r="I209" s="77" t="str">
        <f ca="1">_xlfn.CONCAT(RANDBETWEEN(1000,9999),CHAR(RANDBETWEEN(65,90)),CHAR(RANDBETWEEN(65,90)),CHAR(RANDBETWEEN(65,90)),CHAR(RANDBETWEEN(65,90)),CHAR(RANDBETWEEN(65,90)),CHAR(RANDBETWEEN(65,90)))</f>
        <v>7853PGYHOF</v>
      </c>
      <c r="J209" s="54" t="str">
        <f ca="1" t="shared" si="88"/>
        <v>512</v>
      </c>
      <c r="K209" s="79" t="str">
        <f ca="1">_xlfn.CONCAT("REM               Tfr A/c: ",RANDBETWEEN(10000000000000,99999999999999)," ",INDEX(Sheet1!A1:A74,RANDBETWEEN(1,COUNTA(Sheet1!A1:A74)))," chuyen tien")</f>
        <v>REM               Tfr A/c: 88463336230025 BUI MINH THUAN chuyen tien</v>
      </c>
    </row>
    <row r="210" ht="35" customHeight="1" spans="1:11">
      <c r="A210" s="54">
        <v>182</v>
      </c>
      <c r="B210" s="55" t="s">
        <v>228</v>
      </c>
      <c r="C210" s="56" t="str">
        <f t="shared" si="83"/>
        <v>20/11/2023</v>
      </c>
      <c r="D210" s="54">
        <f ca="1" t="shared" si="92"/>
        <v>9884</v>
      </c>
      <c r="E210" s="57">
        <f ca="1">RANDBETWEEN(100000,900000)</f>
        <v>789994</v>
      </c>
      <c r="F210" s="64"/>
      <c r="G210" s="57">
        <f ca="1" t="shared" si="84"/>
        <v>106735315</v>
      </c>
      <c r="H210" s="59">
        <f ca="1" t="shared" si="91"/>
        <v>3213695523</v>
      </c>
      <c r="I210" s="77" t="str">
        <f ca="1">_xlfn.CONCAT(RANDBETWEEN(1000,9999),CHAR(RANDBETWEEN(65,90)),CHAR(RANDBETWEEN(65,90)),CHAR(RANDBETWEEN(65,90)),CHAR(RANDBETWEEN(65,90)),CHAR(RANDBETWEEN(65,90)),CHAR(RANDBETWEEN(65,90)))</f>
        <v>5839GOTOJB</v>
      </c>
      <c r="J210" s="54" t="str">
        <f ca="1" t="shared" ref="J210:J219" si="93">CHOOSE(RANDBETWEEN(1,2),"990","512")</f>
        <v>990</v>
      </c>
      <c r="K210" s="79" t="str">
        <f ca="1" t="shared" ref="K210:K216" si="94">_xlfn.CONCAT(RANDBETWEEN(1000000000,9999999999)," NGUYEN THI QUY Chuyen tien")</f>
        <v>9467975503 NGUYEN THI QUY Chuyen tien</v>
      </c>
    </row>
    <row r="211" ht="35" customHeight="1" spans="1:11">
      <c r="A211" s="54">
        <v>183</v>
      </c>
      <c r="B211" s="55" t="s">
        <v>229</v>
      </c>
      <c r="C211" s="56" t="str">
        <f t="shared" si="83"/>
        <v>21/11/2023</v>
      </c>
      <c r="D211" s="54">
        <f ca="1" t="shared" si="92"/>
        <v>5753</v>
      </c>
      <c r="E211" s="57"/>
      <c r="F211" s="64">
        <f ca="1" t="shared" si="90"/>
        <v>178829</v>
      </c>
      <c r="G211" s="57">
        <f ca="1" t="shared" si="84"/>
        <v>106914144</v>
      </c>
      <c r="H211" s="59">
        <f ca="1" t="shared" si="91"/>
        <v>863</v>
      </c>
      <c r="I211" s="75" t="str">
        <f ca="1">_xlfn.CONCAT(CHAR(RANDBETWEEN(65,90)),CHAR(RANDBETWEEN(65,90)),RANDBETWEEN(100000,999999))</f>
        <v>QB498922</v>
      </c>
      <c r="J211" s="54" t="str">
        <f ca="1" t="shared" si="93"/>
        <v>990</v>
      </c>
      <c r="K211" s="79" t="str">
        <f ca="1">_xlfn.CONCAT(RANDBETWEEN(100000,999999),"-QR - ",INDEX(Sheet1!A1:A74,RANDBETWEEN(1,COUNTA(Sheet1!A1:A74)))," Chuyen tien")</f>
        <v>266552-QR - LE DINH DAI DUC Chuyen tien</v>
      </c>
    </row>
    <row r="212" ht="35" customHeight="1" spans="1:11">
      <c r="A212" s="54">
        <v>184</v>
      </c>
      <c r="B212" s="55" t="s">
        <v>230</v>
      </c>
      <c r="C212" s="56" t="str">
        <f t="shared" si="83"/>
        <v>21/11/2023</v>
      </c>
      <c r="D212" s="54">
        <f ca="1" t="shared" si="92"/>
        <v>5921</v>
      </c>
      <c r="E212" s="57"/>
      <c r="F212" s="64">
        <f ca="1" t="shared" si="90"/>
        <v>549765</v>
      </c>
      <c r="G212" s="57">
        <f ca="1" t="shared" si="84"/>
        <v>107463909</v>
      </c>
      <c r="H212" s="59">
        <f ca="1" t="shared" si="91"/>
        <v>583</v>
      </c>
      <c r="I212" s="75" t="str">
        <f ca="1">_xlfn.CONCAT(CHAR(RANDBETWEEN(65,90)),CHAR(RANDBETWEEN(65,90)),RANDBETWEEN(100000,999999))</f>
        <v>CS816578</v>
      </c>
      <c r="J212" s="54" t="str">
        <f ca="1" t="shared" si="93"/>
        <v>512</v>
      </c>
      <c r="K212" s="79" t="str">
        <f ca="1">_xlfn.CONCAT(RANDBETWEEN(100000,999999),"-QR - ",INDEX(Sheet1!A2:A75,RANDBETWEEN(1,COUNTA(Sheet1!A2:A75)))," Chuyen tien")</f>
        <v>739305-QR - NGUYEN VAN THANG Chuyen tien</v>
      </c>
    </row>
    <row r="213" ht="35" customHeight="1" spans="1:11">
      <c r="A213" s="54">
        <v>185</v>
      </c>
      <c r="B213" s="55" t="s">
        <v>231</v>
      </c>
      <c r="C213" s="56" t="str">
        <f t="shared" si="83"/>
        <v>21/11/2023</v>
      </c>
      <c r="D213" s="54">
        <f ca="1" t="shared" si="92"/>
        <v>4329</v>
      </c>
      <c r="E213" s="57"/>
      <c r="F213" s="64">
        <f ca="1" t="shared" si="90"/>
        <v>351653</v>
      </c>
      <c r="G213" s="57">
        <f ca="1" t="shared" si="84"/>
        <v>107815562</v>
      </c>
      <c r="H213" s="59">
        <f ca="1" t="shared" si="91"/>
        <v>699</v>
      </c>
      <c r="I213" s="75" t="str">
        <f ca="1">_xlfn.CONCAT(CHAR(RANDBETWEEN(65,90)),CHAR(RANDBETWEEN(65,90)),RANDBETWEEN(100000,999999))</f>
        <v>BI611192</v>
      </c>
      <c r="J213" s="54" t="str">
        <f ca="1" t="shared" si="93"/>
        <v>990</v>
      </c>
      <c r="K213" s="79" t="str">
        <f ca="1">_xlfn.CONCAT(RANDBETWEEN(100000,999999),"-QR - ",INDEX(Sheet1!A1:A74,RANDBETWEEN(1,COUNTA(Sheet1!A1:A74)))," Chuyen tien")</f>
        <v>159055-QR - PHAN VIET TINH Chuyen tien</v>
      </c>
    </row>
    <row r="214" ht="35" customHeight="1" spans="1:11">
      <c r="A214" s="54">
        <v>186</v>
      </c>
      <c r="B214" s="55" t="s">
        <v>232</v>
      </c>
      <c r="C214" s="56" t="str">
        <f t="shared" si="83"/>
        <v>21/11/2023</v>
      </c>
      <c r="D214" s="54">
        <f ca="1" t="shared" si="92"/>
        <v>1527</v>
      </c>
      <c r="E214" s="57">
        <f ca="1">RANDBETWEEN(100000,900000)</f>
        <v>462370</v>
      </c>
      <c r="F214" s="64"/>
      <c r="G214" s="57">
        <f ca="1" t="shared" si="84"/>
        <v>107353192</v>
      </c>
      <c r="H214" s="59">
        <f ca="1" t="shared" si="91"/>
        <v>9587964375</v>
      </c>
      <c r="I214" s="54">
        <f ca="1">RANDBETWEEN(100000000,999999999)</f>
        <v>255329162</v>
      </c>
      <c r="J214" s="54" t="str">
        <f ca="1" t="shared" si="93"/>
        <v>512</v>
      </c>
      <c r="K214" s="79" t="str">
        <f ca="1" t="shared" si="94"/>
        <v>7452520466 NGUYEN THI QUY Chuyen tien</v>
      </c>
    </row>
    <row r="215" ht="35" customHeight="1" spans="1:11">
      <c r="A215" s="54">
        <v>187</v>
      </c>
      <c r="B215" s="55" t="s">
        <v>233</v>
      </c>
      <c r="C215" s="56" t="str">
        <f t="shared" si="83"/>
        <v>21/11/2023</v>
      </c>
      <c r="D215" s="54">
        <f ca="1" t="shared" si="92"/>
        <v>5041</v>
      </c>
      <c r="E215" s="57">
        <f ca="1">RANDBETWEEN(100000,900000)</f>
        <v>625102</v>
      </c>
      <c r="F215" s="64"/>
      <c r="G215" s="57">
        <f ca="1" t="shared" si="84"/>
        <v>106728090</v>
      </c>
      <c r="H215" s="59">
        <f ca="1" t="shared" si="91"/>
        <v>803</v>
      </c>
      <c r="I215" s="54">
        <f ca="1">RANDBETWEEN(100000000,999999999)</f>
        <v>462977497</v>
      </c>
      <c r="J215" s="54" t="str">
        <f ca="1" t="shared" si="93"/>
        <v>990</v>
      </c>
      <c r="K215" s="79" t="str">
        <f ca="1" t="shared" si="94"/>
        <v>9764116538 NGUYEN THI QUY Chuyen tien</v>
      </c>
    </row>
    <row r="216" ht="35" customHeight="1" spans="1:11">
      <c r="A216" s="54">
        <v>188</v>
      </c>
      <c r="B216" s="55" t="s">
        <v>234</v>
      </c>
      <c r="C216" s="56" t="str">
        <f t="shared" si="83"/>
        <v>22/11/2023</v>
      </c>
      <c r="D216" s="54">
        <f ca="1" t="shared" si="92"/>
        <v>4723</v>
      </c>
      <c r="E216" s="57">
        <f ca="1">RANDBETWEEN(100000,900000)</f>
        <v>764101</v>
      </c>
      <c r="F216" s="64"/>
      <c r="G216" s="57">
        <f ca="1" t="shared" si="84"/>
        <v>105963989</v>
      </c>
      <c r="H216" s="59">
        <f ca="1" t="shared" si="91"/>
        <v>7601201988</v>
      </c>
      <c r="I216" s="54">
        <f ca="1">RANDBETWEEN(100000000,999999999)</f>
        <v>563185784</v>
      </c>
      <c r="J216" s="54" t="str">
        <f ca="1" t="shared" si="93"/>
        <v>990</v>
      </c>
      <c r="K216" s="79" t="str">
        <f ca="1" t="shared" si="94"/>
        <v>6287748085 NGUYEN THI QUY Chuyen tien</v>
      </c>
    </row>
    <row r="217" ht="35" customHeight="1" spans="1:11">
      <c r="A217" s="54">
        <v>189</v>
      </c>
      <c r="B217" s="55" t="s">
        <v>235</v>
      </c>
      <c r="C217" s="56" t="str">
        <f t="shared" si="83"/>
        <v>23/11/2023</v>
      </c>
      <c r="D217" s="54">
        <f ca="1" t="shared" si="92"/>
        <v>2924</v>
      </c>
      <c r="E217" s="57"/>
      <c r="F217" s="64">
        <f ca="1">RANDBETWEEN(100000,900000)</f>
        <v>817821</v>
      </c>
      <c r="G217" s="57">
        <f ca="1" t="shared" si="84"/>
        <v>106781810</v>
      </c>
      <c r="H217" s="59">
        <f ca="1" t="shared" si="91"/>
        <v>3962954190</v>
      </c>
      <c r="I217" s="75" t="str">
        <f ca="1">_xlfn.CONCAT(CHAR(RANDBETWEEN(65,90)),CHAR(RANDBETWEEN(65,90)),RANDBETWEEN(100000,999999))</f>
        <v>WJ823706</v>
      </c>
      <c r="J217" s="54" t="str">
        <f ca="1" t="shared" si="93"/>
        <v>990</v>
      </c>
      <c r="K217" s="79" t="str">
        <f ca="1">_xlfn.CONCAT(RANDBETWEEN(100000,999999),"-QR - ",INDEX(Sheet1!A1:A74,RANDBETWEEN(1,COUNTA(Sheet1!A1:A74)))," Chuyen tien")</f>
        <v>663076-QR - NGUYEN VIET HUONG Chuyen tien</v>
      </c>
    </row>
    <row r="218" ht="35" customHeight="1" spans="1:11">
      <c r="A218" s="54">
        <v>190</v>
      </c>
      <c r="B218" s="55" t="s">
        <v>236</v>
      </c>
      <c r="C218" s="56" t="str">
        <f t="shared" si="83"/>
        <v>23/11/2023</v>
      </c>
      <c r="D218" s="54">
        <f ca="1" t="shared" si="92"/>
        <v>9785</v>
      </c>
      <c r="E218" s="57"/>
      <c r="F218" s="64">
        <f ca="1" t="shared" ref="F218:F227" si="95">RANDBETWEEN(100000,900000)</f>
        <v>320961</v>
      </c>
      <c r="G218" s="57">
        <f ca="1" t="shared" si="84"/>
        <v>107102771</v>
      </c>
      <c r="H218" s="59">
        <f ca="1" t="shared" ref="H218:H227" si="9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9707253364</v>
      </c>
      <c r="I218" s="75" t="str">
        <f ca="1">_xlfn.CONCAT(CHAR(RANDBETWEEN(65,90)),CHAR(RANDBETWEEN(65,90)),RANDBETWEEN(100000,999999))</f>
        <v>FK177183</v>
      </c>
      <c r="J218" s="54" t="str">
        <f ca="1" t="shared" si="93"/>
        <v>990</v>
      </c>
      <c r="K218" s="79" t="str">
        <f ca="1">_xlfn.CONCAT(RANDBETWEEN(100000,999999),"-QR - ",INDEX(Sheet1!A2:A75,RANDBETWEEN(1,COUNTA(Sheet1!A2:A75)))," Chuyen tien")</f>
        <v>437265-QR - TRAN VAN HIEU Chuyen tien</v>
      </c>
    </row>
    <row r="219" ht="35" customHeight="1" spans="1:11">
      <c r="A219" s="54">
        <v>191</v>
      </c>
      <c r="B219" s="55" t="s">
        <v>237</v>
      </c>
      <c r="C219" s="56" t="str">
        <f t="shared" si="83"/>
        <v>23/11/2023</v>
      </c>
      <c r="D219" s="54">
        <f ca="1" t="shared" ref="D219:D228" si="97">RANDBETWEEN(1000,9999)</f>
        <v>5067</v>
      </c>
      <c r="E219" s="57"/>
      <c r="F219" s="64">
        <f ca="1" t="shared" si="95"/>
        <v>211892</v>
      </c>
      <c r="G219" s="57">
        <f ca="1" t="shared" si="84"/>
        <v>107314663</v>
      </c>
      <c r="H219" s="59">
        <f ca="1" t="shared" si="96"/>
        <v>1602</v>
      </c>
      <c r="I219" s="75" t="str">
        <f ca="1">_xlfn.CONCAT(RANDBETWEEN(100,999),CHAR(RANDBETWEEN(65,90)),CHAR(RANDBETWEEN(65,90)),CHAR(RANDBETWEEN(65,90)),CHAR(RANDBETWEEN(65,90)),CHAR(RANDBETWEEN(65,90)),RANDBETWEEN(1,9))</f>
        <v>818FCIQZ9</v>
      </c>
      <c r="J219" s="54" t="str">
        <f ca="1" t="shared" si="93"/>
        <v>512</v>
      </c>
      <c r="K219" s="79" t="str">
        <f ca="1">_xlfn.CONCAT(RANDBETWEEN(100000,999999),"-QR - ",INDEX(Sheet1!A1:A74,RANDBETWEEN(1,COUNTA(Sheet1!A1:A74)))," Chuyen tien")</f>
        <v>988330-QR - TRAN XUAN HOA Chuyen tien</v>
      </c>
    </row>
    <row r="220" ht="55" customHeight="1" spans="1:11">
      <c r="A220" s="54">
        <v>192</v>
      </c>
      <c r="B220" s="55" t="s">
        <v>238</v>
      </c>
      <c r="C220" s="56" t="str">
        <f t="shared" si="83"/>
        <v>23/11/2023</v>
      </c>
      <c r="D220" s="54">
        <f ca="1" t="shared" si="97"/>
        <v>7806</v>
      </c>
      <c r="E220" s="57">
        <f ca="1">RANDBETWEEN(10000,1200000)</f>
        <v>68479</v>
      </c>
      <c r="F220" s="64"/>
      <c r="G220" s="57">
        <f ca="1" t="shared" si="84"/>
        <v>107246184</v>
      </c>
      <c r="H220" s="59">
        <f ca="1" t="shared" si="96"/>
        <v>4490183939</v>
      </c>
      <c r="I220" s="77" t="str">
        <f ca="1">_xlfn.CONCAT(RANDBETWEEN(1000,9999),CHAR(RANDBETWEEN(65,90)),CHAR(RANDBETWEEN(65,90)),CHAR(RANDBETWEEN(65,90)),CHAR(RANDBETWEEN(65,90)),CHAR(RANDBETWEEN(65,90)),CHAR(RANDBETWEEN(65,90)))</f>
        <v>2702FGYTNP</v>
      </c>
      <c r="J220" s="54" t="str">
        <f ca="1" t="shared" ref="J220:J229" si="98">CHOOSE(RANDBETWEEN(1,2),"990","512")</f>
        <v>512</v>
      </c>
      <c r="K220" s="79" t="str">
        <f ca="1">_xlfn.CONCAT("Omni Channel-TKThe :",RANDBETWEEN(100000000000,999999999999),", tai ",INDEX(Sheet1!H1:H7,RANDBETWEEN(1,COUNTA(Sheet1!H1:H7)))," NGUYEN THI QUY chuyen tien")</f>
        <v>Omni Channel-TKThe :917067858615, tai Vietcombank. NGUYEN THI QUY chuyen tien</v>
      </c>
    </row>
    <row r="221" ht="45" customHeight="1" spans="1:11">
      <c r="A221" s="54">
        <v>193</v>
      </c>
      <c r="B221" s="55" t="s">
        <v>239</v>
      </c>
      <c r="C221" s="56" t="str">
        <f t="shared" si="83"/>
        <v>23/11/2023</v>
      </c>
      <c r="D221" s="54">
        <f ca="1" t="shared" si="97"/>
        <v>7994</v>
      </c>
      <c r="E221" s="57">
        <f ca="1">RANDBETWEEN(10000,1200000)</f>
        <v>386556</v>
      </c>
      <c r="F221" s="64"/>
      <c r="G221" s="57">
        <f ca="1" t="shared" si="84"/>
        <v>106859628</v>
      </c>
      <c r="H221" s="59">
        <f ca="1" t="shared" si="96"/>
        <v>69458</v>
      </c>
      <c r="I221" s="77" t="str">
        <f ca="1">_xlfn.CONCAT(RANDBETWEEN(1000,9999),CHAR(RANDBETWEEN(65,90)),CHAR(RANDBETWEEN(65,90)),CHAR(RANDBETWEEN(65,90)),CHAR(RANDBETWEEN(65,90)),CHAR(RANDBETWEEN(65,90)),CHAR(RANDBETWEEN(65,90)))</f>
        <v>6470BUTRVZ</v>
      </c>
      <c r="J221" s="54" t="str">
        <f ca="1" t="shared" si="98"/>
        <v>990</v>
      </c>
      <c r="K221" s="79" t="str">
        <f ca="1">_xlfn.CONCAT(INDEX(Sheet1!F1:F4,RANDBETWEEN(1,COUNTA(Sheet1!F1:F4))),RANDBETWEEN(1000000000000,9999999999999)," tai ",INDEX(Sheet1!H1:H7,RANDBETWEEN(1,COUNTA(Sheet1!H1:H7))),"; ND NGUYEN THI QUY"," chuyen tien")</f>
        <v>MBVCB :5329160878730 tai VCB.; ND NGUYEN THI QUY chuyen tien</v>
      </c>
    </row>
    <row r="222" ht="45" customHeight="1" spans="1:11">
      <c r="A222" s="54">
        <v>194</v>
      </c>
      <c r="B222" s="55" t="s">
        <v>240</v>
      </c>
      <c r="C222" s="56" t="str">
        <f t="shared" si="83"/>
        <v>24/11/2023</v>
      </c>
      <c r="D222" s="54">
        <f ca="1" t="shared" si="97"/>
        <v>6653</v>
      </c>
      <c r="E222" s="57">
        <f ca="1">RANDBETWEEN(10000,1200000)</f>
        <v>57766</v>
      </c>
      <c r="F222" s="64"/>
      <c r="G222" s="57">
        <f ca="1" t="shared" si="84"/>
        <v>106801862</v>
      </c>
      <c r="H222" s="59">
        <f ca="1" t="shared" si="96"/>
        <v>494</v>
      </c>
      <c r="I222" s="77" t="str">
        <f ca="1">_xlfn.CONCAT(RANDBETWEEN(1000,9999),CHAR(RANDBETWEEN(65,90)),CHAR(RANDBETWEEN(65,90)),CHAR(RANDBETWEEN(65,90)),CHAR(RANDBETWEEN(65,90)),CHAR(RANDBETWEEN(65,90)),CHAR(RANDBETWEEN(65,90)))</f>
        <v>4192VZRGVE</v>
      </c>
      <c r="J222" s="54" t="str">
        <f ca="1" t="shared" si="98"/>
        <v>512</v>
      </c>
      <c r="K222" s="79" t="str">
        <f ca="1">_xlfn.CONCAT(INDEX(Sheet1!F1:F4,RANDBETWEEN(1,COUNTA(Sheet1!F1:F4))),RANDBETWEEN(1000000000000,9999999999999)," tai ",INDEX(Sheet1!H1:H7,RANDBETWEEN(1,COUNTA(Sheet1!H1:H7))),"; ND NGUYEN THI QUY"," chuyen tien")</f>
        <v>MB-TKThe :5329569567307 tai Agribank.; ND NGUYEN THI QUY chuyen tien</v>
      </c>
    </row>
    <row r="223" ht="35" customHeight="1" spans="1:11">
      <c r="A223" s="54">
        <v>195</v>
      </c>
      <c r="B223" s="55" t="s">
        <v>241</v>
      </c>
      <c r="C223" s="56" t="str">
        <f t="shared" si="83"/>
        <v>24/11/2023</v>
      </c>
      <c r="D223" s="54">
        <f ca="1" t="shared" si="97"/>
        <v>5686</v>
      </c>
      <c r="E223" s="57"/>
      <c r="F223" s="64">
        <f ca="1" t="shared" si="95"/>
        <v>705573</v>
      </c>
      <c r="G223" s="57">
        <f ca="1" t="shared" si="84"/>
        <v>107507435</v>
      </c>
      <c r="H223" s="59">
        <f ca="1" t="shared" si="96"/>
        <v>431</v>
      </c>
      <c r="I223" s="77" t="str">
        <f ca="1">_xlfn.CONCAT(RANDBETWEEN(1000,9999),CHAR(RANDBETWEEN(65,90)),CHAR(RANDBETWEEN(65,90)),CHAR(RANDBETWEEN(65,90)),CHAR(RANDBETWEEN(65,90)),CHAR(RANDBETWEEN(65,90)),CHAR(RANDBETWEEN(65,90)))</f>
        <v>8383TTJWRW</v>
      </c>
      <c r="J223" s="54" t="str">
        <f ca="1" t="shared" si="98"/>
        <v>512</v>
      </c>
      <c r="K223" s="79" t="str">
        <f ca="1">_xlfn.CONCAT(RANDBETWEEN(100000,999999),"-QR - ",INDEX(Sheet1!A1:A74,RANDBETWEEN(1,COUNTA(Sheet1!A1:A74)))," Chuyen tien")</f>
        <v>889207-QR - NGUYEN THI MY HIEN Chuyen tien</v>
      </c>
    </row>
    <row r="224" ht="35" customHeight="1" spans="1:11">
      <c r="A224" s="54">
        <v>196</v>
      </c>
      <c r="B224" s="55" t="s">
        <v>242</v>
      </c>
      <c r="C224" s="56" t="str">
        <f t="shared" si="83"/>
        <v>24/11/2023</v>
      </c>
      <c r="D224" s="54">
        <f ca="1" t="shared" si="97"/>
        <v>6972</v>
      </c>
      <c r="E224" s="57"/>
      <c r="F224" s="64">
        <f ca="1" t="shared" si="95"/>
        <v>354720</v>
      </c>
      <c r="G224" s="57">
        <f ca="1" t="shared" si="84"/>
        <v>107862155</v>
      </c>
      <c r="H224" s="59">
        <f ca="1" t="shared" si="96"/>
        <v>763</v>
      </c>
      <c r="I224" s="54">
        <f ca="1">RANDBETWEEN(100000000,999999999)</f>
        <v>781457284</v>
      </c>
      <c r="J224" s="54" t="str">
        <f ca="1" t="shared" si="98"/>
        <v>990</v>
      </c>
      <c r="K224" s="79" t="str">
        <f ca="1">_xlfn.CONCAT(RANDBETWEEN(100000,999999),"-QR - ",INDEX(Sheet1!A2:A75,RANDBETWEEN(1,COUNTA(Sheet1!A2:A75)))," Chuyen tien")</f>
        <v>717109-QR - LY THI NHU HUYEN Chuyen tien</v>
      </c>
    </row>
    <row r="225" ht="45" customHeight="1" spans="1:11">
      <c r="A225" s="54">
        <v>197</v>
      </c>
      <c r="B225" s="55" t="s">
        <v>243</v>
      </c>
      <c r="C225" s="56" t="str">
        <f t="shared" si="83"/>
        <v>24/11/2023</v>
      </c>
      <c r="D225" s="54">
        <f ca="1" t="shared" si="97"/>
        <v>3786</v>
      </c>
      <c r="E225" s="57"/>
      <c r="F225" s="64">
        <f ca="1" t="shared" si="95"/>
        <v>153298</v>
      </c>
      <c r="G225" s="57">
        <f ca="1" t="shared" si="84"/>
        <v>108015453</v>
      </c>
      <c r="H225" s="59">
        <f ca="1" t="shared" si="96"/>
        <v>1396347437</v>
      </c>
      <c r="I225" s="54">
        <f ca="1">RANDBETWEEN(100000000,999999999)</f>
        <v>114831414</v>
      </c>
      <c r="J225" s="54" t="str">
        <f ca="1" t="shared" si="98"/>
        <v>512</v>
      </c>
      <c r="K225" s="79" t="str">
        <f ca="1">_xlfn.CONCAT("REM               Tfr A/c: ",RANDBETWEEN(10000000000000,99999999999999)," ",INDEX(Sheet1!A1:A74,RANDBETWEEN(1,COUNTA(Sheet1!A1:A74)))," chuyen tien")</f>
        <v>REM               Tfr A/c: 78828916202841 NGUYEN DUC HAI chuyen tien</v>
      </c>
    </row>
    <row r="226" ht="45" customHeight="1" spans="1:11">
      <c r="A226" s="54">
        <v>198</v>
      </c>
      <c r="B226" s="55" t="s">
        <v>244</v>
      </c>
      <c r="C226" s="56" t="str">
        <f t="shared" si="83"/>
        <v>24/11/2023</v>
      </c>
      <c r="D226" s="54">
        <f ca="1" t="shared" si="97"/>
        <v>8025</v>
      </c>
      <c r="E226" s="57"/>
      <c r="F226" s="64">
        <f ca="1" t="shared" si="95"/>
        <v>466454</v>
      </c>
      <c r="G226" s="57">
        <f ca="1" t="shared" si="84"/>
        <v>108481907</v>
      </c>
      <c r="H226" s="59">
        <f ca="1" t="shared" si="96"/>
        <v>705</v>
      </c>
      <c r="I226" s="75" t="str">
        <f ca="1">_xlfn.CONCAT(CHAR(RANDBETWEEN(65,90)),CHAR(RANDBETWEEN(65,90)),RANDBETWEEN(100000,999999))</f>
        <v>RT960366</v>
      </c>
      <c r="J226" s="54" t="str">
        <f ca="1" t="shared" si="98"/>
        <v>990</v>
      </c>
      <c r="K226" s="79" t="str">
        <f ca="1">_xlfn.CONCAT("REM               Tfr A/c: ",RANDBETWEEN(10000000000000,99999999999999)," ",INDEX(Sheet1!A2:A75,RANDBETWEEN(1,COUNTA(Sheet1!A2:A75)))," chuyen tien")</f>
        <v>REM               Tfr A/c: 94885612031392 NGUYEN TUAN HUNG chuyen tien</v>
      </c>
    </row>
    <row r="227" ht="35" customHeight="1" spans="1:11">
      <c r="A227" s="54">
        <v>199</v>
      </c>
      <c r="B227" s="55" t="s">
        <v>245</v>
      </c>
      <c r="C227" s="56" t="str">
        <f t="shared" si="83"/>
        <v>24/11/2023</v>
      </c>
      <c r="D227" s="54">
        <f ca="1" t="shared" si="97"/>
        <v>6235</v>
      </c>
      <c r="E227" s="57"/>
      <c r="F227" s="64">
        <f ca="1" t="shared" si="95"/>
        <v>657405</v>
      </c>
      <c r="G227" s="57">
        <f ca="1" t="shared" si="84"/>
        <v>109139312</v>
      </c>
      <c r="H227" s="59">
        <f ca="1" t="shared" si="96"/>
        <v>5418623751</v>
      </c>
      <c r="I227" s="75" t="str">
        <f ca="1">_xlfn.CONCAT(CHAR(RANDBETWEEN(65,90)),CHAR(RANDBETWEEN(65,90)),RANDBETWEEN(100000,999999))</f>
        <v>CU426627</v>
      </c>
      <c r="J227" s="54" t="str">
        <f ca="1" t="shared" si="98"/>
        <v>512</v>
      </c>
      <c r="K227" s="79" t="str">
        <f ca="1">_xlfn.CONCAT(RANDBETWEEN(100000,999999),"-QR - ",INDEX(Sheet1!A1:A74,RANDBETWEEN(1,COUNTA(Sheet1!A1:A74)))," Chuyen tien")</f>
        <v>314873-QR - NGUYEN DUC HAI Chuyen tien</v>
      </c>
    </row>
    <row r="228" ht="61" customHeight="1" spans="1:11">
      <c r="A228" s="81" t="s">
        <v>246</v>
      </c>
      <c r="B228" s="81"/>
      <c r="C228" s="81"/>
      <c r="D228" s="81"/>
      <c r="E228" s="81"/>
      <c r="F228" s="81"/>
      <c r="G228" s="81"/>
      <c r="H228" s="81"/>
      <c r="I228" s="78" t="s">
        <v>247</v>
      </c>
      <c r="J228" s="78"/>
      <c r="K228" s="78"/>
    </row>
    <row r="229" ht="45" customHeight="1" spans="1:11">
      <c r="A229" s="54">
        <v>200</v>
      </c>
      <c r="B229" s="55" t="s">
        <v>248</v>
      </c>
      <c r="C229" s="56" t="str">
        <f t="shared" ref="C229:C257" si="99">LEFT(B229,FIND(" ",B229)-1)</f>
        <v>25/11/2023</v>
      </c>
      <c r="D229" s="54">
        <f ca="1">RANDBETWEEN(1000,9999)</f>
        <v>3935</v>
      </c>
      <c r="E229" s="57">
        <f ca="1">RANDBETWEEN(100000,900000)</f>
        <v>389347</v>
      </c>
      <c r="F229" s="64"/>
      <c r="G229" s="57">
        <f ca="1">G227-E229+F229</f>
        <v>108749965</v>
      </c>
      <c r="H229" s="59">
        <f ca="1" t="shared" ref="H229:H238" si="10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772</v>
      </c>
      <c r="I229" s="75" t="str">
        <f ca="1">_xlfn.CONCAT(CHAR(RANDBETWEEN(65,90)),CHAR(RANDBETWEEN(65,90)),RANDBETWEEN(100000,999999))</f>
        <v>BL680651</v>
      </c>
      <c r="J229" s="54" t="str">
        <f ca="1">CHOOSE(RANDBETWEEN(1,2),"990","512")</f>
        <v>512</v>
      </c>
      <c r="K229" s="79" t="str">
        <f ca="1">_xlfn.CONCAT(INDEX(Sheet1!F1:F4,RANDBETWEEN(1,COUNTA(Sheet1!F1:F4))),RANDBETWEEN(1000000000000,9999999999999)," tai ",INDEX(Sheet1!H1:H7,RANDBETWEEN(1,COUNTA(Sheet1!H1:H7))),"; ND NGUYEN THI QUY"," chuyen tien")</f>
        <v>MB-TKThe :4983011674015 tai TCB.; ND NGUYEN THI QUY chuyen tien</v>
      </c>
    </row>
    <row r="230" ht="51" customHeight="1" spans="1:11">
      <c r="A230" s="54">
        <v>201</v>
      </c>
      <c r="B230" s="55" t="s">
        <v>249</v>
      </c>
      <c r="C230" s="56" t="str">
        <f t="shared" si="99"/>
        <v>25/11/2023</v>
      </c>
      <c r="D230" s="54">
        <f ca="1" t="shared" ref="D230:D239" si="101">RANDBETWEEN(1000,9999)</f>
        <v>1131</v>
      </c>
      <c r="E230" s="57">
        <f ca="1">RANDBETWEEN(100000,900000)</f>
        <v>439407</v>
      </c>
      <c r="F230" s="64"/>
      <c r="G230" s="57">
        <f ca="1" t="shared" ref="G230:G257" si="102">G229-E230+F230</f>
        <v>108310558</v>
      </c>
      <c r="H230" s="59">
        <f ca="1" t="shared" si="100"/>
        <v>2801</v>
      </c>
      <c r="I230" s="75" t="str">
        <f ca="1">_xlfn.CONCAT(CHAR(RANDBETWEEN(65,90)),CHAR(RANDBETWEEN(65,90)),RANDBETWEEN(100000,999999))</f>
        <v>WS235994</v>
      </c>
      <c r="J230" s="54" t="str">
        <f ca="1">CHOOSE(RANDBETWEEN(1,2),"990","512")</f>
        <v>512</v>
      </c>
      <c r="K230" s="79" t="str">
        <f ca="1">_xlfn.CONCAT("Omni Channel-TKThe :",RANDBETWEEN(100000000000,999999999999),", tai ",INDEX(Sheet1!H1:H7,RANDBETWEEN(1,COUNTA(Sheet1!H1:H7)))," NGUYEN THI QUY chuyen tien")</f>
        <v>Omni Channel-TKThe :148311157064, tai Agribank. NGUYEN THI QUY chuyen tien</v>
      </c>
    </row>
    <row r="231" ht="45" customHeight="1" spans="1:11">
      <c r="A231" s="54">
        <v>202</v>
      </c>
      <c r="B231" s="55" t="s">
        <v>250</v>
      </c>
      <c r="C231" s="56" t="str">
        <f t="shared" si="99"/>
        <v>25/11/2023</v>
      </c>
      <c r="D231" s="54">
        <f ca="1" t="shared" si="101"/>
        <v>7091</v>
      </c>
      <c r="E231" s="57">
        <f ca="1">RANDBETWEEN(100000,900000)</f>
        <v>248862</v>
      </c>
      <c r="F231" s="64"/>
      <c r="G231" s="57">
        <f ca="1" t="shared" si="102"/>
        <v>108061696</v>
      </c>
      <c r="H231" s="59">
        <f ca="1" t="shared" si="100"/>
        <v>578</v>
      </c>
      <c r="I231" s="75" t="str">
        <f ca="1" t="shared" ref="I231:I236" si="103">_xlfn.CONCAT(RANDBETWEEN(1000,9999),CHAR(RANDBETWEEN(65,90)),CHAR(RANDBETWEEN(65,90)),CHAR(RANDBETWEEN(65,90)),CHAR(RANDBETWEEN(65,90)),CHAR(RANDBETWEEN(65,90)),CHAR(RANDBETWEEN(65,90)))</f>
        <v>1597UEYXCK</v>
      </c>
      <c r="J231" s="54" t="str">
        <f ca="1" t="shared" ref="J231:J240" si="104">CHOOSE(RANDBETWEEN(1,2),"990","512")</f>
        <v>512</v>
      </c>
      <c r="K231" s="79" t="str">
        <f ca="1">_xlfn.CONCAT(INDEX(Sheet1!F1:F4,RANDBETWEEN(1,COUNTA(Sheet1!F1:F4))),RANDBETWEEN(1000000000000,9999999999999)," tai ",INDEX(Sheet1!H1:H7,RANDBETWEEN(1,COUNTA(Sheet1!H1:H7))),"; ND NGUYEN THI QUY"," chuyen tien")</f>
        <v>IBVCB :2343203855911 tai TCB.; ND NGUYEN THI QUY chuyen tien</v>
      </c>
    </row>
    <row r="232" ht="45" customHeight="1" spans="1:11">
      <c r="A232" s="54">
        <v>203</v>
      </c>
      <c r="B232" s="55" t="s">
        <v>251</v>
      </c>
      <c r="C232" s="56" t="str">
        <f t="shared" si="99"/>
        <v>26/11/2023</v>
      </c>
      <c r="D232" s="54">
        <f ca="1" t="shared" si="101"/>
        <v>2773</v>
      </c>
      <c r="E232" s="57">
        <f ca="1">RANDBETWEEN(100000,900000)</f>
        <v>336698</v>
      </c>
      <c r="F232" s="64"/>
      <c r="G232" s="57">
        <f ca="1" t="shared" si="102"/>
        <v>107724998</v>
      </c>
      <c r="H232" s="59">
        <f ca="1" t="shared" si="100"/>
        <v>161</v>
      </c>
      <c r="I232" s="75" t="str">
        <f ca="1" t="shared" si="103"/>
        <v>1890OOQOTJ</v>
      </c>
      <c r="J232" s="54" t="str">
        <f ca="1" t="shared" si="104"/>
        <v>512</v>
      </c>
      <c r="K232" s="79" t="str">
        <f ca="1">_xlfn.CONCAT(INDEX(Sheet1!F1:F4,RANDBETWEEN(1,COUNTA(Sheet1!F1:F4))),RANDBETWEEN(1000000000000,9999999999999)," tai ",INDEX(Sheet1!H1:H7,RANDBETWEEN(1,COUNTA(Sheet1!H1:H7))),"; ND NGUYEN THI QUY"," chuyen tien")</f>
        <v>MBVCB :6249856208189 tai Sacombank.; ND NGUYEN THI QUY chuyen tien</v>
      </c>
    </row>
    <row r="233" ht="45" customHeight="1" spans="1:11">
      <c r="A233" s="54">
        <v>204</v>
      </c>
      <c r="B233" s="55" t="s">
        <v>252</v>
      </c>
      <c r="C233" s="56" t="str">
        <f t="shared" si="99"/>
        <v>26/11/2023</v>
      </c>
      <c r="D233" s="54">
        <f ca="1" t="shared" si="101"/>
        <v>6181</v>
      </c>
      <c r="E233" s="57">
        <f ca="1">RANDBETWEEN(10000,5200000)</f>
        <v>930990</v>
      </c>
      <c r="F233" s="64"/>
      <c r="G233" s="57">
        <f ca="1" t="shared" si="102"/>
        <v>106794008</v>
      </c>
      <c r="H233" s="59">
        <f ca="1" t="shared" si="100"/>
        <v>439</v>
      </c>
      <c r="I233" s="75" t="str">
        <f ca="1" t="shared" si="103"/>
        <v>2103ZJDPGJ</v>
      </c>
      <c r="J233" s="54" t="str">
        <f ca="1" t="shared" si="104"/>
        <v>990</v>
      </c>
      <c r="K233" s="79" t="str">
        <f ca="1">_xlfn.CONCAT(INDEX(Sheet1!F1:F4,RANDBETWEEN(1,COUNTA(Sheet1!F1:F4))),RANDBETWEEN(1000000000000,9999999999999)," tai ",INDEX(Sheet1!H1:H7,RANDBETWEEN(1,COUNTA(Sheet1!H1:H7))),"; ND NGUYEN THI QUY"," chuyen tien")</f>
        <v>TKThe :8506996684958 tai TCB.; ND NGUYEN THI QUY chuyen tien</v>
      </c>
    </row>
    <row r="234" ht="45" customHeight="1" spans="1:11">
      <c r="A234" s="54">
        <v>205</v>
      </c>
      <c r="B234" s="55" t="s">
        <v>253</v>
      </c>
      <c r="C234" s="56" t="str">
        <f t="shared" si="99"/>
        <v>26/11/2023</v>
      </c>
      <c r="D234" s="54">
        <f ca="1" t="shared" si="101"/>
        <v>3646</v>
      </c>
      <c r="E234" s="57"/>
      <c r="F234" s="64">
        <f ca="1">RANDBETWEEN(100000,900000)</f>
        <v>365669</v>
      </c>
      <c r="G234" s="57">
        <f ca="1" t="shared" si="102"/>
        <v>107159677</v>
      </c>
      <c r="H234" s="59">
        <f ca="1" t="shared" si="100"/>
        <v>2371267809</v>
      </c>
      <c r="I234" s="75" t="str">
        <f ca="1" t="shared" si="103"/>
        <v>3780TZMPOS</v>
      </c>
      <c r="J234" s="54" t="str">
        <f ca="1" t="shared" si="104"/>
        <v>512</v>
      </c>
      <c r="K234" s="79" t="str">
        <f ca="1">_xlfn.CONCAT("REM               Tfr A/c: ",RANDBETWEEN(10000000000000,99999999999999)," ",INDEX(Sheet1!A1:A74,RANDBETWEEN(1,COUNTA(Sheet1!A1:A74)))," chuyen tien")</f>
        <v>REM               Tfr A/c: 49532617754643 BUI HUYEN TRANG chuyen tien</v>
      </c>
    </row>
    <row r="235" ht="35" customHeight="1" spans="1:11">
      <c r="A235" s="54">
        <v>206</v>
      </c>
      <c r="B235" s="55" t="s">
        <v>254</v>
      </c>
      <c r="C235" s="56" t="str">
        <f t="shared" si="99"/>
        <v>26/11/2023</v>
      </c>
      <c r="D235" s="54">
        <f ca="1" t="shared" si="101"/>
        <v>5987</v>
      </c>
      <c r="E235" s="57"/>
      <c r="F235" s="64">
        <f ca="1">RANDBETWEEN(100000,900000)</f>
        <v>421050</v>
      </c>
      <c r="G235" s="57">
        <f ca="1" t="shared" si="102"/>
        <v>107580727</v>
      </c>
      <c r="H235" s="59">
        <f ca="1" t="shared" si="100"/>
        <v>3656304091</v>
      </c>
      <c r="I235" s="75" t="str">
        <f ca="1" t="shared" si="103"/>
        <v>9572SBGBTE</v>
      </c>
      <c r="J235" s="54" t="str">
        <f ca="1" t="shared" si="104"/>
        <v>512</v>
      </c>
      <c r="K235" s="79" t="str">
        <f ca="1">_xlfn.CONCAT(RANDBETWEEN(100000,999999),"-QR - ",INDEX(Sheet1!A1:A74,RANDBETWEEN(1,COUNTA(Sheet1!A1:A74)))," Chuyen tien")</f>
        <v>729128-QR - LE VU TUAN KIET Chuyen tien</v>
      </c>
    </row>
    <row r="236" ht="35" customHeight="1" spans="1:11">
      <c r="A236" s="54">
        <v>207</v>
      </c>
      <c r="B236" s="55" t="s">
        <v>255</v>
      </c>
      <c r="C236" s="56" t="str">
        <f t="shared" si="99"/>
        <v>26/11/2023</v>
      </c>
      <c r="D236" s="54">
        <f ca="1" t="shared" si="101"/>
        <v>6755</v>
      </c>
      <c r="E236" s="57"/>
      <c r="F236" s="64">
        <f ca="1" t="shared" ref="F236:F241" si="105">RANDBETWEEN(100000,900000)</f>
        <v>808750</v>
      </c>
      <c r="G236" s="57">
        <f ca="1" t="shared" si="102"/>
        <v>108389477</v>
      </c>
      <c r="H236" s="59">
        <f ca="1" t="shared" si="100"/>
        <v>5032</v>
      </c>
      <c r="I236" s="75" t="str">
        <f ca="1" t="shared" si="103"/>
        <v>6170KAYXYU</v>
      </c>
      <c r="J236" s="54" t="str">
        <f ca="1" t="shared" si="104"/>
        <v>512</v>
      </c>
      <c r="K236" s="79" t="str">
        <f ca="1">_xlfn.CONCAT(RANDBETWEEN(100000,999999),"-QR - ",INDEX(Sheet1!A2:A75,RANDBETWEEN(1,COUNTA(Sheet1!A2:A75)))," Chuyen tien")</f>
        <v>289424-QR - TRAN VAN HIEU Chuyen tien</v>
      </c>
    </row>
    <row r="237" ht="35" customHeight="1" spans="1:11">
      <c r="A237" s="54">
        <v>208</v>
      </c>
      <c r="B237" s="55" t="s">
        <v>256</v>
      </c>
      <c r="C237" s="56" t="str">
        <f t="shared" si="99"/>
        <v>26/11/2023</v>
      </c>
      <c r="D237" s="54">
        <f ca="1" t="shared" si="101"/>
        <v>4893</v>
      </c>
      <c r="E237" s="57"/>
      <c r="F237" s="64">
        <f ca="1" t="shared" si="105"/>
        <v>298264</v>
      </c>
      <c r="G237" s="57">
        <f ca="1" t="shared" si="102"/>
        <v>108687741</v>
      </c>
      <c r="H237" s="59">
        <f ca="1" t="shared" si="100"/>
        <v>380</v>
      </c>
      <c r="I237" s="54">
        <f ca="1">RANDBETWEEN(100000000,999999999)</f>
        <v>657355093</v>
      </c>
      <c r="J237" s="54" t="str">
        <f ca="1" t="shared" si="104"/>
        <v>990</v>
      </c>
      <c r="K237" s="79" t="str">
        <f ca="1">_xlfn.CONCAT(RANDBETWEEN(100000,999999),"-QR - ",INDEX(Sheet1!A3:A76,RANDBETWEEN(1,COUNTA(Sheet1!A3:A76)))," Chuyen tien")</f>
        <v>196313-QR - NGUYEN VAN THANH Chuyen tien</v>
      </c>
    </row>
    <row r="238" ht="45" customHeight="1" spans="1:11">
      <c r="A238" s="54">
        <v>209</v>
      </c>
      <c r="B238" s="55" t="s">
        <v>257</v>
      </c>
      <c r="C238" s="56" t="str">
        <f t="shared" si="99"/>
        <v>27/11/2023</v>
      </c>
      <c r="D238" s="54">
        <f ca="1" t="shared" si="101"/>
        <v>5598</v>
      </c>
      <c r="E238" s="57">
        <f ca="1">RANDBETWEEN(100000,900000)</f>
        <v>633995</v>
      </c>
      <c r="F238" s="64"/>
      <c r="G238" s="57">
        <f ca="1" t="shared" si="102"/>
        <v>108053746</v>
      </c>
      <c r="H238" s="59">
        <f ca="1" t="shared" si="100"/>
        <v>133</v>
      </c>
      <c r="I238" s="54">
        <f ca="1">RANDBETWEEN(100000000,999999999)</f>
        <v>516134812</v>
      </c>
      <c r="J238" s="54" t="str">
        <f ca="1" t="shared" si="104"/>
        <v>512</v>
      </c>
      <c r="K238" s="79" t="str">
        <f ca="1">_xlfn.CONCAT(INDEX(Sheet1!F1:F4,RANDBETWEEN(1,COUNTA(Sheet1!F1:F4))),RANDBETWEEN(1000000000000,9999999999999)," tai ",INDEX(Sheet1!H1:H7,RANDBETWEEN(1,COUNTA(Sheet1!H1:H7))),"; ND NGUYEN THI QUY"," chuyen tien")</f>
        <v>MB-TKThe :9726578153241 tai VPBank.; ND NGUYEN THI QUY chuyen tien</v>
      </c>
    </row>
    <row r="239" ht="55" customHeight="1" spans="1:11">
      <c r="A239" s="54">
        <v>210</v>
      </c>
      <c r="B239" s="55" t="s">
        <v>258</v>
      </c>
      <c r="C239" s="56" t="str">
        <f t="shared" si="99"/>
        <v>27/11/2023</v>
      </c>
      <c r="D239" s="54">
        <f ca="1" t="shared" si="101"/>
        <v>6279</v>
      </c>
      <c r="E239" s="57">
        <f ca="1">RANDBETWEEN(100000,900000)</f>
        <v>436966</v>
      </c>
      <c r="F239" s="64"/>
      <c r="G239" s="57">
        <f ca="1" t="shared" si="102"/>
        <v>107616780</v>
      </c>
      <c r="H239" s="59">
        <f ca="1" t="shared" ref="H239:H248" si="10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906</v>
      </c>
      <c r="I239" s="75" t="str">
        <f ca="1">_xlfn.CONCAT(CHAR(RANDBETWEEN(65,90)),CHAR(RANDBETWEEN(65,90)),RANDBETWEEN(100000,999999))</f>
        <v>UE957472</v>
      </c>
      <c r="J239" s="54" t="str">
        <f ca="1" t="shared" si="104"/>
        <v>990</v>
      </c>
      <c r="K239" s="79" t="str">
        <f ca="1">_xlfn.CONCAT("Omni Channel-TKThe :",RANDBETWEEN(100000000000,999999999999),", tai ",INDEX(Sheet1!H1:H7,RANDBETWEEN(1,COUNTA(Sheet1!H1:H7)))," NGUYEN THI QUY chuyen tien")</f>
        <v>Omni Channel-TKThe :476214110002, tai VCB. NGUYEN THI QUY chuyen tien</v>
      </c>
    </row>
    <row r="240" ht="45" customHeight="1" spans="1:11">
      <c r="A240" s="54">
        <v>211</v>
      </c>
      <c r="B240" s="55" t="s">
        <v>259</v>
      </c>
      <c r="C240" s="56" t="str">
        <f t="shared" si="99"/>
        <v>27/11/2023</v>
      </c>
      <c r="D240" s="54">
        <f ca="1" t="shared" ref="D240:D249" si="107">RANDBETWEEN(1000,9999)</f>
        <v>2307</v>
      </c>
      <c r="E240" s="57">
        <f ca="1">RANDBETWEEN(100000,900000)</f>
        <v>437490</v>
      </c>
      <c r="F240" s="64"/>
      <c r="G240" s="57">
        <f ca="1" t="shared" si="102"/>
        <v>107179290</v>
      </c>
      <c r="H240" s="59">
        <f ca="1" t="shared" si="106"/>
        <v>4217</v>
      </c>
      <c r="I240" s="75" t="str">
        <f ca="1">_xlfn.CONCAT(CHAR(RANDBETWEEN(65,90)),CHAR(RANDBETWEEN(65,90)),RANDBETWEEN(100000,999999))</f>
        <v>BJ538536</v>
      </c>
      <c r="J240" s="54" t="str">
        <f ca="1" t="shared" si="104"/>
        <v>990</v>
      </c>
      <c r="K240" s="79" t="str">
        <f ca="1">_xlfn.CONCAT(INDEX(Sheet1!F1:F4,RANDBETWEEN(1,COUNTA(Sheet1!F1:F4))),RANDBETWEEN(1000000000000,9999999999999)," tai ",INDEX(Sheet1!H1:H7,RANDBETWEEN(1,COUNTA(Sheet1!H1:H7))),"; ND NGUYEN THI QUY"," chuyen tien")</f>
        <v>TKThe :6702365334457 tai Vietcombank.; ND NGUYEN THI QUY chuyen tien</v>
      </c>
    </row>
    <row r="241" ht="35" customHeight="1" spans="1:11">
      <c r="A241" s="54">
        <v>212</v>
      </c>
      <c r="B241" s="55" t="s">
        <v>260</v>
      </c>
      <c r="C241" s="56" t="str">
        <f t="shared" si="99"/>
        <v>27/11/2023</v>
      </c>
      <c r="D241" s="54">
        <f ca="1" t="shared" si="107"/>
        <v>6566</v>
      </c>
      <c r="E241" s="57"/>
      <c r="F241" s="64">
        <f ca="1" t="shared" si="105"/>
        <v>169346</v>
      </c>
      <c r="G241" s="57">
        <f ca="1" t="shared" si="102"/>
        <v>107348636</v>
      </c>
      <c r="H241" s="59">
        <f ca="1" t="shared" si="106"/>
        <v>741</v>
      </c>
      <c r="I241" s="75" t="str">
        <f ca="1">_xlfn.CONCAT(CHAR(RANDBETWEEN(65,90)),CHAR(RANDBETWEEN(65,90)),RANDBETWEEN(100000,999999))</f>
        <v>MD128228</v>
      </c>
      <c r="J241" s="54" t="str">
        <f ca="1" t="shared" ref="J241:J250" si="108">CHOOSE(RANDBETWEEN(1,2),"990","512")</f>
        <v>990</v>
      </c>
      <c r="K241" s="79" t="str">
        <f ca="1">_xlfn.CONCAT(RANDBETWEEN(100000,999999),"-QR - ",INDEX(Sheet1!A1:A74,RANDBETWEEN(1,COUNTA(Sheet1!A1:A74)))," Chuyen tien")</f>
        <v>350819-QR - PHAM NGUYEN Chuyen tien</v>
      </c>
    </row>
    <row r="242" ht="45" customHeight="1" spans="1:11">
      <c r="A242" s="54">
        <v>213</v>
      </c>
      <c r="B242" s="55" t="s">
        <v>261</v>
      </c>
      <c r="C242" s="56" t="str">
        <f t="shared" si="99"/>
        <v>28/11/2023</v>
      </c>
      <c r="D242" s="54">
        <f ca="1" t="shared" si="107"/>
        <v>3799</v>
      </c>
      <c r="E242" s="57"/>
      <c r="F242" s="64">
        <f ca="1" t="shared" ref="F242:F246" si="109">RANDBETWEEN(100000,900000)</f>
        <v>707437</v>
      </c>
      <c r="G242" s="57">
        <f ca="1" t="shared" si="102"/>
        <v>108056073</v>
      </c>
      <c r="H242" s="59">
        <f ca="1" t="shared" si="106"/>
        <v>8088</v>
      </c>
      <c r="I242" s="75" t="str">
        <f ca="1">_xlfn.CONCAT(RANDBETWEEN(1000,9999),CHAR(RANDBETWEEN(65,90)),CHAR(RANDBETWEEN(65,90)),CHAR(RANDBETWEEN(65,90)),CHAR(RANDBETWEEN(65,90)),CHAR(RANDBETWEEN(65,90)),CHAR(RANDBETWEEN(65,90)))</f>
        <v>7492IBSCKD</v>
      </c>
      <c r="J242" s="54" t="str">
        <f ca="1" t="shared" si="108"/>
        <v>512</v>
      </c>
      <c r="K242" s="79" t="str">
        <f ca="1">_xlfn.CONCAT("REM               Tfr A/c: ",RANDBETWEEN(10000000000000,99999999999999)," ",INDEX(Sheet1!A1:A74,RANDBETWEEN(1,COUNTA(Sheet1!A1:A74)))," chuyen tien")</f>
        <v>REM               Tfr A/c: 24113257897210 PHAN VIET TINH chuyen tien</v>
      </c>
    </row>
    <row r="243" ht="45" customHeight="1" spans="1:11">
      <c r="A243" s="54">
        <v>214</v>
      </c>
      <c r="B243" s="55" t="s">
        <v>262</v>
      </c>
      <c r="C243" s="56" t="str">
        <f t="shared" si="99"/>
        <v>28/11/2023</v>
      </c>
      <c r="D243" s="54">
        <f ca="1" t="shared" si="107"/>
        <v>3613</v>
      </c>
      <c r="E243" s="57"/>
      <c r="F243" s="64">
        <f ca="1" t="shared" si="109"/>
        <v>287044</v>
      </c>
      <c r="G243" s="57">
        <f ca="1" t="shared" si="102"/>
        <v>108343117</v>
      </c>
      <c r="H243" s="59">
        <f ca="1" t="shared" si="106"/>
        <v>544</v>
      </c>
      <c r="I243" s="75" t="str">
        <f ca="1">_xlfn.CONCAT(RANDBETWEEN(1000,9999),CHAR(RANDBETWEEN(65,90)),CHAR(RANDBETWEEN(65,90)),CHAR(RANDBETWEEN(65,90)),CHAR(RANDBETWEEN(65,90)),CHAR(RANDBETWEEN(65,90)),CHAR(RANDBETWEEN(65,90)))</f>
        <v>4674JMPEVV</v>
      </c>
      <c r="J243" s="54" t="str">
        <f ca="1" t="shared" si="108"/>
        <v>512</v>
      </c>
      <c r="K243" s="79" t="str">
        <f ca="1">_xlfn.CONCAT("REM               Tfr A/c: ",RANDBETWEEN(10000000000000,99999999999999)," ",INDEX(Sheet1!A2:A75,RANDBETWEEN(1,COUNTA(Sheet1!A2:A75)))," chuyen tien")</f>
        <v>REM               Tfr A/c: 27061771418889 DIEU THU HIEN chuyen tien</v>
      </c>
    </row>
    <row r="244" ht="35" customHeight="1" spans="1:11">
      <c r="A244" s="54">
        <v>215</v>
      </c>
      <c r="B244" s="55" t="s">
        <v>263</v>
      </c>
      <c r="C244" s="56" t="str">
        <f t="shared" si="99"/>
        <v>28/11/2023</v>
      </c>
      <c r="D244" s="54">
        <f ca="1" t="shared" si="107"/>
        <v>8119</v>
      </c>
      <c r="E244" s="57"/>
      <c r="F244" s="64">
        <f ca="1" t="shared" si="109"/>
        <v>177711</v>
      </c>
      <c r="G244" s="57">
        <f ca="1" t="shared" si="102"/>
        <v>108520828</v>
      </c>
      <c r="H244" s="59">
        <f ca="1" t="shared" si="106"/>
        <v>8704748147</v>
      </c>
      <c r="I244" s="75" t="str">
        <f ca="1">_xlfn.CONCAT(RANDBETWEEN(1000,9999),CHAR(RANDBETWEEN(65,90)),CHAR(RANDBETWEEN(65,90)),CHAR(RANDBETWEEN(65,90)),CHAR(RANDBETWEEN(65,90)),CHAR(RANDBETWEEN(65,90)),CHAR(RANDBETWEEN(65,90)))</f>
        <v>6450UXKPPT</v>
      </c>
      <c r="J244" s="54" t="str">
        <f ca="1" t="shared" si="108"/>
        <v>512</v>
      </c>
      <c r="K244" s="79" t="str">
        <f ca="1">_xlfn.CONCAT(RANDBETWEEN(100000,999999),"-QR - ",INDEX(Sheet1!A1:A74,RANDBETWEEN(1,COUNTA(Sheet1!A1:A74)))," Chuyen tien")</f>
        <v>854183-QR - PHUNG VAN LUONG Chuyen tien</v>
      </c>
    </row>
    <row r="245" ht="45" customHeight="1" spans="1:11">
      <c r="A245" s="54">
        <v>216</v>
      </c>
      <c r="B245" s="55" t="s">
        <v>264</v>
      </c>
      <c r="C245" s="56" t="str">
        <f t="shared" si="99"/>
        <v>28/11/2023</v>
      </c>
      <c r="D245" s="54">
        <f ca="1" t="shared" si="107"/>
        <v>9314</v>
      </c>
      <c r="E245" s="57">
        <f ca="1">RANDBETWEEN(10000,5200000)</f>
        <v>2744339</v>
      </c>
      <c r="F245" s="64"/>
      <c r="G245" s="57">
        <f ca="1" t="shared" si="102"/>
        <v>105776489</v>
      </c>
      <c r="H245" s="59">
        <f ca="1" t="shared" si="106"/>
        <v>54864</v>
      </c>
      <c r="I245" s="75" t="str">
        <f ca="1">_xlfn.CONCAT(RANDBETWEEN(1000,9999),CHAR(RANDBETWEEN(65,90)),CHAR(RANDBETWEEN(65,90)),CHAR(RANDBETWEEN(65,90)),CHAR(RANDBETWEEN(65,90)),CHAR(RANDBETWEEN(65,90)),CHAR(RANDBETWEEN(65,90)))</f>
        <v>1241QHDQZV</v>
      </c>
      <c r="J245" s="54" t="str">
        <f ca="1" t="shared" si="108"/>
        <v>990</v>
      </c>
      <c r="K245" s="79" t="str">
        <f ca="1">_xlfn.CONCAT("Omni Channel-TKThe :",RANDBETWEEN(100000000000,999999999999),", tai ",INDEX(Sheet1!H1:H7,RANDBETWEEN(1,COUNTA(Sheet1!H1:H7)))," NGUYEN THI QUY chuyen tien")</f>
        <v>Omni Channel-TKThe :721534983049, tai Vietcombank. NGUYEN THI QUY chuyen tien</v>
      </c>
    </row>
    <row r="246" ht="45" customHeight="1" spans="1:11">
      <c r="A246" s="54">
        <v>217</v>
      </c>
      <c r="B246" s="55" t="s">
        <v>265</v>
      </c>
      <c r="C246" s="56" t="str">
        <f t="shared" si="99"/>
        <v>28/11/2023</v>
      </c>
      <c r="D246" s="54">
        <f ca="1" t="shared" si="107"/>
        <v>5450</v>
      </c>
      <c r="E246" s="57"/>
      <c r="F246" s="64">
        <f ca="1" t="shared" si="109"/>
        <v>736851</v>
      </c>
      <c r="G246" s="57">
        <f ca="1" t="shared" si="102"/>
        <v>106513340</v>
      </c>
      <c r="H246" s="59">
        <f ca="1" t="shared" si="106"/>
        <v>91151</v>
      </c>
      <c r="I246" s="75" t="str">
        <f ca="1">_xlfn.CONCAT(RANDBETWEEN(100,999),CHAR(RANDBETWEEN(65,90)),CHAR(RANDBETWEEN(65,90)),CHAR(RANDBETWEEN(65,90)),CHAR(RANDBETWEEN(65,90)),CHAR(RANDBETWEEN(65,90)),RANDBETWEEN(1,9))</f>
        <v>803XXWYZ1</v>
      </c>
      <c r="J246" s="54" t="str">
        <f ca="1" t="shared" si="108"/>
        <v>990</v>
      </c>
      <c r="K246" s="79" t="str">
        <f ca="1">_xlfn.CONCAT("REM               Tfr A/c: ",RANDBETWEEN(10000000000000,99999999999999)," ",INDEX(Sheet1!A1:A74,RANDBETWEEN(1,COUNTA(Sheet1!A1:A74)))," chuyen tien")</f>
        <v>REM               Tfr A/c: 50789409831340 NGUYEN THANH HUYEN chuyen tien</v>
      </c>
    </row>
    <row r="247" ht="45" customHeight="1" spans="1:11">
      <c r="A247" s="54">
        <v>218</v>
      </c>
      <c r="B247" s="55" t="s">
        <v>266</v>
      </c>
      <c r="C247" s="56" t="str">
        <f t="shared" si="99"/>
        <v>28/11/2023</v>
      </c>
      <c r="D247" s="54">
        <f ca="1" t="shared" si="107"/>
        <v>8448</v>
      </c>
      <c r="E247" s="57"/>
      <c r="F247" s="64">
        <f ca="1" t="shared" ref="F247:F252" si="110">RANDBETWEEN(100000,900000)</f>
        <v>257335</v>
      </c>
      <c r="G247" s="57">
        <f ca="1" t="shared" si="102"/>
        <v>106770675</v>
      </c>
      <c r="H247" s="59">
        <f ca="1" t="shared" si="106"/>
        <v>5741853409</v>
      </c>
      <c r="I247" s="54">
        <f ca="1">RANDBETWEEN(100000000,999999999)</f>
        <v>124783109</v>
      </c>
      <c r="J247" s="54" t="str">
        <f ca="1" t="shared" si="108"/>
        <v>990</v>
      </c>
      <c r="K247" s="79" t="str">
        <f ca="1">_xlfn.CONCAT("REM               Tfr A/c: ",RANDBETWEEN(10000000000000,99999999999999)," ",INDEX(Sheet1!A2:A75,RANDBETWEEN(1,COUNTA(Sheet1!A2:A75)))," chuyen tien")</f>
        <v>REM               Tfr A/c: 60924499777077 NGUYEN BA QUAN chuyen tien</v>
      </c>
    </row>
    <row r="248" ht="45" customHeight="1" spans="1:11">
      <c r="A248" s="54">
        <v>219</v>
      </c>
      <c r="B248" s="55" t="s">
        <v>267</v>
      </c>
      <c r="C248" s="56" t="str">
        <f t="shared" si="99"/>
        <v>28/11/2023</v>
      </c>
      <c r="D248" s="54">
        <f ca="1" t="shared" si="107"/>
        <v>8129</v>
      </c>
      <c r="E248" s="57"/>
      <c r="F248" s="64">
        <f ca="1" t="shared" si="110"/>
        <v>417820</v>
      </c>
      <c r="G248" s="57">
        <f ca="1" t="shared" si="102"/>
        <v>107188495</v>
      </c>
      <c r="H248" s="59">
        <f ca="1" t="shared" si="106"/>
        <v>189</v>
      </c>
      <c r="I248" s="54">
        <f ca="1">RANDBETWEEN(100000000,999999999)</f>
        <v>145078646</v>
      </c>
      <c r="J248" s="54" t="str">
        <f ca="1" t="shared" si="108"/>
        <v>512</v>
      </c>
      <c r="K248" s="79" t="str">
        <f ca="1">_xlfn.CONCAT("REM               Tfr A/c: ",RANDBETWEEN(10000000000000,99999999999999)," ",INDEX(Sheet1!A3:A76,RANDBETWEEN(1,COUNTA(Sheet1!A3:A76)))," chuyen tien")</f>
        <v>REM               Tfr A/c: 56119776822844 MAI THANH TUAN chuyen tien</v>
      </c>
    </row>
    <row r="249" ht="45" customHeight="1" spans="1:11">
      <c r="A249" s="54">
        <v>220</v>
      </c>
      <c r="B249" s="55" t="s">
        <v>268</v>
      </c>
      <c r="C249" s="56" t="str">
        <f t="shared" si="99"/>
        <v>28/11/2023</v>
      </c>
      <c r="D249" s="54">
        <f ca="1" t="shared" si="107"/>
        <v>1192</v>
      </c>
      <c r="E249" s="57"/>
      <c r="F249" s="64">
        <f ca="1" t="shared" si="110"/>
        <v>875964</v>
      </c>
      <c r="G249" s="57">
        <f ca="1" t="shared" si="102"/>
        <v>108064459</v>
      </c>
      <c r="H249" s="59">
        <f ca="1" t="shared" ref="H249:H258" si="11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409</v>
      </c>
      <c r="I249" s="54">
        <f ca="1">RANDBETWEEN(100000000,999999999)</f>
        <v>943512666</v>
      </c>
      <c r="J249" s="54" t="str">
        <f ca="1" t="shared" si="108"/>
        <v>990</v>
      </c>
      <c r="K249" s="79" t="str">
        <f ca="1">_xlfn.CONCAT("REM               Tfr A/c: ",RANDBETWEEN(10000000000000,99999999999999)," ",INDEX(Sheet1!A4:A77,RANDBETWEEN(1,COUNTA(Sheet1!A4:A77)))," chuyen tien")</f>
        <v>REM               Tfr A/c: 30032523062668 NGUYEN QUANG SANG chuyen tien</v>
      </c>
    </row>
    <row r="250" ht="45" customHeight="1" spans="1:11">
      <c r="A250" s="54">
        <v>221</v>
      </c>
      <c r="B250" s="55" t="s">
        <v>269</v>
      </c>
      <c r="C250" s="56" t="str">
        <f t="shared" si="99"/>
        <v>29/11/2023</v>
      </c>
      <c r="D250" s="54">
        <f ca="1" t="shared" ref="D250:D259" si="112">RANDBETWEEN(1000,9999)</f>
        <v>7615</v>
      </c>
      <c r="E250" s="57"/>
      <c r="F250" s="64">
        <f ca="1" t="shared" si="110"/>
        <v>358834</v>
      </c>
      <c r="G250" s="57">
        <f ca="1" t="shared" si="102"/>
        <v>108423293</v>
      </c>
      <c r="H250" s="59">
        <f ca="1" t="shared" si="111"/>
        <v>593</v>
      </c>
      <c r="I250" s="75" t="str">
        <f ca="1">_xlfn.CONCAT(CHAR(RANDBETWEEN(65,90)),CHAR(RANDBETWEEN(65,90)),RANDBETWEEN(100000,999999))</f>
        <v>ST120815</v>
      </c>
      <c r="J250" s="54" t="str">
        <f ca="1" t="shared" si="108"/>
        <v>990</v>
      </c>
      <c r="K250" s="79" t="str">
        <f ca="1">_xlfn.CONCAT("REM               Tfr A/c: ",RANDBETWEEN(10000000000000,99999999999999)," ",INDEX(Sheet1!A5:A78,RANDBETWEEN(1,COUNTA(Sheet1!A5:A78)))," chuyen tien")</f>
        <v>REM               Tfr A/c: 30567185403588 DO MINH HIEU chuyen tien</v>
      </c>
    </row>
    <row r="251" ht="35" customHeight="1" spans="1:11">
      <c r="A251" s="54">
        <v>222</v>
      </c>
      <c r="B251" s="55" t="s">
        <v>270</v>
      </c>
      <c r="C251" s="56" t="str">
        <f t="shared" si="99"/>
        <v>29/11/2023</v>
      </c>
      <c r="D251" s="54">
        <f ca="1" t="shared" si="112"/>
        <v>3770</v>
      </c>
      <c r="E251" s="57"/>
      <c r="F251" s="64">
        <f ca="1" t="shared" si="110"/>
        <v>145963</v>
      </c>
      <c r="G251" s="57">
        <f ca="1" t="shared" si="102"/>
        <v>108569256</v>
      </c>
      <c r="H251" s="59">
        <f ca="1" t="shared" si="111"/>
        <v>4917</v>
      </c>
      <c r="I251" s="75" t="str">
        <f ca="1" t="shared" ref="I251:I255" si="113">_xlfn.CONCAT(RANDBETWEEN(1000,9999),CHAR(RANDBETWEEN(65,90)),CHAR(RANDBETWEEN(65,90)),CHAR(RANDBETWEEN(65,90)),CHAR(RANDBETWEEN(65,90)),CHAR(RANDBETWEEN(65,90)),CHAR(RANDBETWEEN(65,90)))</f>
        <v>4343RIFCIK</v>
      </c>
      <c r="J251" s="54" t="str">
        <f ca="1" t="shared" ref="J251:J260" si="114">CHOOSE(RANDBETWEEN(1,2),"990","512")</f>
        <v>512</v>
      </c>
      <c r="K251" s="79" t="str">
        <f ca="1">_xlfn.CONCAT(RANDBETWEEN(100000,999999),"-QR - ",INDEX(Sheet1!A1:A74,RANDBETWEEN(1,COUNTA(Sheet1!A1:A74)))," Chuyen tien")</f>
        <v>438722-QR - NGUYEN BA QUAN Chuyen tien</v>
      </c>
    </row>
    <row r="252" ht="35" customHeight="1" spans="1:11">
      <c r="A252" s="54">
        <v>223</v>
      </c>
      <c r="B252" s="55" t="s">
        <v>271</v>
      </c>
      <c r="C252" s="56" t="str">
        <f t="shared" si="99"/>
        <v>29/11/2023</v>
      </c>
      <c r="D252" s="54">
        <f ca="1" t="shared" si="112"/>
        <v>4598</v>
      </c>
      <c r="E252" s="57"/>
      <c r="F252" s="64">
        <f ca="1" t="shared" si="110"/>
        <v>159845</v>
      </c>
      <c r="G252" s="57">
        <f ca="1" t="shared" si="102"/>
        <v>108729101</v>
      </c>
      <c r="H252" s="59">
        <f ca="1" t="shared" si="111"/>
        <v>880</v>
      </c>
      <c r="I252" s="75" t="str">
        <f ca="1" t="shared" si="113"/>
        <v>5186THOMKW</v>
      </c>
      <c r="J252" s="54" t="str">
        <f ca="1" t="shared" si="114"/>
        <v>990</v>
      </c>
      <c r="K252" s="79" t="str">
        <f ca="1">_xlfn.CONCAT(RANDBETWEEN(100000,999999),"-QR - ",INDEX(Sheet1!A2:A75,RANDBETWEEN(1,COUNTA(Sheet1!A2:A75)))," Chuyen tien")</f>
        <v>259138-QR - HOANG VAN QUAN Chuyen tien</v>
      </c>
    </row>
    <row r="253" ht="45" customHeight="1" spans="1:11">
      <c r="A253" s="54">
        <v>224</v>
      </c>
      <c r="B253" s="55" t="s">
        <v>272</v>
      </c>
      <c r="C253" s="56" t="str">
        <f t="shared" si="99"/>
        <v>29/11/2023</v>
      </c>
      <c r="D253" s="54">
        <f ca="1" t="shared" si="112"/>
        <v>3915</v>
      </c>
      <c r="E253" s="57">
        <f ca="1">RANDBETWEEN(10000,5200000)</f>
        <v>5116847</v>
      </c>
      <c r="F253" s="64"/>
      <c r="G253" s="57">
        <f ca="1" t="shared" si="102"/>
        <v>103612254</v>
      </c>
      <c r="H253" s="59">
        <f ca="1" t="shared" si="111"/>
        <v>829</v>
      </c>
      <c r="I253" s="75" t="str">
        <f ca="1" t="shared" si="113"/>
        <v>2900GOUPKI</v>
      </c>
      <c r="J253" s="54" t="str">
        <f ca="1" t="shared" si="114"/>
        <v>990</v>
      </c>
      <c r="K253" s="79" t="str">
        <f ca="1">_xlfn.CONCAT(INDEX(Sheet1!F1:F4,RANDBETWEEN(1,COUNTA(Sheet1!F1:F4))),RANDBETWEEN(1000000000000,9999999999999)," tai ",INDEX(Sheet1!H1:H7,RANDBETWEEN(1,COUNTA(Sheet1!H1:H7))),"; ND NGUYEN THI QUY"," chuyen tien")</f>
        <v>IBVCB :1991859580292 tai VPBank.; ND NGUYEN THI QUY chuyen tien</v>
      </c>
    </row>
    <row r="254" ht="45" customHeight="1" spans="1:11">
      <c r="A254" s="54">
        <v>225</v>
      </c>
      <c r="B254" s="55" t="s">
        <v>273</v>
      </c>
      <c r="C254" s="56" t="str">
        <f t="shared" si="99"/>
        <v>30/11/2023</v>
      </c>
      <c r="D254" s="54">
        <f ca="1" t="shared" si="112"/>
        <v>7242</v>
      </c>
      <c r="E254" s="57"/>
      <c r="F254" s="64">
        <f ca="1">RANDBETWEEN(100000,900000)</f>
        <v>615679</v>
      </c>
      <c r="G254" s="57">
        <f ca="1" t="shared" si="102"/>
        <v>104227933</v>
      </c>
      <c r="H254" s="59">
        <f ca="1" t="shared" si="111"/>
        <v>6396195687</v>
      </c>
      <c r="I254" s="75" t="str">
        <f ca="1" t="shared" si="113"/>
        <v>6063VSKPUA</v>
      </c>
      <c r="J254" s="54" t="str">
        <f ca="1" t="shared" si="114"/>
        <v>512</v>
      </c>
      <c r="K254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:1146970911096 tai VCB.; TRAN MINH QUAN chuyen khoan</v>
      </c>
    </row>
    <row r="255" ht="45" customHeight="1" spans="1:11">
      <c r="A255" s="54">
        <v>226</v>
      </c>
      <c r="B255" s="55" t="s">
        <v>274</v>
      </c>
      <c r="C255" s="56" t="str">
        <f t="shared" si="99"/>
        <v>30/11/2023</v>
      </c>
      <c r="D255" s="54">
        <f ca="1" t="shared" si="112"/>
        <v>7354</v>
      </c>
      <c r="E255" s="57"/>
      <c r="F255" s="64">
        <f ca="1">RANDBETWEEN(100000,900000)</f>
        <v>152461</v>
      </c>
      <c r="G255" s="57">
        <f ca="1" t="shared" si="102"/>
        <v>104380394</v>
      </c>
      <c r="H255" s="59">
        <f ca="1" t="shared" si="111"/>
        <v>8881350909</v>
      </c>
      <c r="I255" s="77" t="str">
        <f ca="1" t="shared" si="113"/>
        <v>7158QVRUHV</v>
      </c>
      <c r="J255" s="54" t="str">
        <f ca="1" t="shared" si="114"/>
        <v>990</v>
      </c>
      <c r="K255" s="79" t="str">
        <f ca="1">_xlfn.CONCAT("REM               Tfr A/c: ",RANDBETWEEN(10000000000000,99999999999999)," ",INDEX(Sheet1!A1:A74,RANDBETWEEN(1,COUNTA(Sheet1!A1:A74)))," chuyen tien")</f>
        <v>REM               Tfr A/c: 62233721342336 TRAN XUAN HOA chuyen tien</v>
      </c>
    </row>
    <row r="256" ht="45" customHeight="1" spans="1:11">
      <c r="A256" s="54">
        <v>227</v>
      </c>
      <c r="B256" s="55" t="s">
        <v>275</v>
      </c>
      <c r="C256" s="56" t="str">
        <f t="shared" si="99"/>
        <v>30/11/2023</v>
      </c>
      <c r="D256" s="54">
        <f ca="1" t="shared" si="112"/>
        <v>4787</v>
      </c>
      <c r="E256" s="57"/>
      <c r="F256" s="64">
        <f ca="1">RANDBETWEEN(100000,900000)</f>
        <v>320875</v>
      </c>
      <c r="G256" s="57">
        <f ca="1" t="shared" si="102"/>
        <v>104701269</v>
      </c>
      <c r="H256" s="59">
        <f ca="1" t="shared" si="111"/>
        <v>5049293654</v>
      </c>
      <c r="I256" s="75" t="str">
        <f ca="1">_xlfn.CONCAT(CHAR(RANDBETWEEN(65,90)),CHAR(RANDBETWEEN(65,90)),RANDBETWEEN(100000,999999))</f>
        <v>QR758303</v>
      </c>
      <c r="J256" s="54" t="str">
        <f ca="1" t="shared" si="114"/>
        <v>512</v>
      </c>
      <c r="K256" s="79" t="str">
        <f ca="1">_xlfn.CONCAT("REM               Tfr A/c: ",RANDBETWEEN(10000000000000,99999999999999)," ",INDEX(Sheet1!A2:A75,RANDBETWEEN(1,COUNTA(Sheet1!A2:A75)))," chuyen tien")</f>
        <v>REM               Tfr A/c: 11564600739737 NGUYEN THI MY HIEN chuyen tien</v>
      </c>
    </row>
    <row r="257" s="10" customFormat="1" ht="35" customHeight="1" spans="1:11">
      <c r="A257" s="82">
        <v>228</v>
      </c>
      <c r="B257" s="83" t="s">
        <v>276</v>
      </c>
      <c r="C257" s="84" t="str">
        <f t="shared" si="99"/>
        <v>30/11/2023</v>
      </c>
      <c r="D257" s="82">
        <f ca="1" t="shared" si="112"/>
        <v>2828</v>
      </c>
      <c r="E257" s="85"/>
      <c r="F257" s="100">
        <v>19500</v>
      </c>
      <c r="G257" s="85">
        <f ca="1" t="shared" si="102"/>
        <v>104720769</v>
      </c>
      <c r="H257" s="87">
        <f ca="1" t="shared" si="111"/>
        <v>643</v>
      </c>
      <c r="I257" s="119" t="str">
        <f ca="1">_xlfn.CONCAT(CHAR(RANDBETWEEN(65,90)),CHAR(RANDBETWEEN(65,90)),RANDBETWEEN(100000,999999))</f>
        <v>OI856753</v>
      </c>
      <c r="J257" s="82" t="str">
        <f ca="1" t="shared" si="114"/>
        <v>512</v>
      </c>
      <c r="K257" s="91" t="s">
        <v>277</v>
      </c>
    </row>
    <row r="258" ht="61" customHeight="1" spans="1:11">
      <c r="A258" s="81" t="s">
        <v>278</v>
      </c>
      <c r="B258" s="81"/>
      <c r="C258" s="81"/>
      <c r="D258" s="81"/>
      <c r="E258" s="81"/>
      <c r="F258" s="81"/>
      <c r="G258" s="81"/>
      <c r="H258" s="81"/>
      <c r="I258" s="78" t="s">
        <v>279</v>
      </c>
      <c r="J258" s="78"/>
      <c r="K258" s="78"/>
    </row>
    <row r="259" s="11" customFormat="1" ht="45" customHeight="1" spans="1:11">
      <c r="A259" s="96">
        <v>229</v>
      </c>
      <c r="B259" s="60" t="s">
        <v>280</v>
      </c>
      <c r="C259" s="97" t="str">
        <f t="shared" ref="C259:C287" si="115">LEFT(B259,FIND(" ",B259)-1)</f>
        <v>30/11/2023</v>
      </c>
      <c r="D259" s="96">
        <f ca="1">RANDBETWEEN(1000,9999)</f>
        <v>8217</v>
      </c>
      <c r="E259" s="98">
        <f ca="1">RANDBETWEEN(1000000,9000000)</f>
        <v>4316232</v>
      </c>
      <c r="F259" s="64"/>
      <c r="G259" s="98">
        <f ca="1">G257-E259+F259</f>
        <v>100404537</v>
      </c>
      <c r="H259" s="9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6691372666</v>
      </c>
      <c r="I259" s="105" t="str">
        <f ca="1">_xlfn.CONCAT(RANDBETWEEN(1000,9999),CHAR(RANDBETWEEN(65,90)),CHAR(RANDBETWEEN(65,90)),CHAR(RANDBETWEEN(65,90)),CHAR(RANDBETWEEN(65,90)),CHAR(RANDBETWEEN(65,90)),CHAR(RANDBETWEEN(65,90)))</f>
        <v>4371QDDHIK</v>
      </c>
      <c r="J259" s="96" t="str">
        <f ca="1">CHOOSE(RANDBETWEEN(1,2),"990","512")</f>
        <v>512</v>
      </c>
      <c r="K259" s="106" t="str">
        <f ca="1">_xlfn.CONCAT(INDEX(Sheet1!F1:F4,RANDBETWEEN(1,COUNTA(Sheet1!F1:F4))),RANDBETWEEN(1000000000000,9999999999999)," tai ",INDEX(Sheet1!H1:H7,RANDBETWEEN(1,COUNTA(Sheet1!H1:H7))),"; ND NGUYEN THI QUY"," chuyen tien")</f>
        <v>IBVCB :1063494394737 tai VCB.; ND NGUYEN THI QUY chuyen tien</v>
      </c>
    </row>
    <row r="260" s="12" customFormat="1" ht="77" customHeight="1" spans="1:11">
      <c r="A260" s="101">
        <v>230</v>
      </c>
      <c r="B260" s="102" t="s">
        <v>281</v>
      </c>
      <c r="C260" s="103" t="str">
        <f t="shared" si="115"/>
        <v>30/11/2023</v>
      </c>
      <c r="D260" s="101">
        <f ca="1">RANDBETWEEN(1000,9999)</f>
        <v>4856</v>
      </c>
      <c r="E260" s="100"/>
      <c r="F260" s="100">
        <v>32715250</v>
      </c>
      <c r="G260" s="100">
        <f ca="1" t="shared" ref="G260:G287" si="116">G259-E260+F260</f>
        <v>133119787</v>
      </c>
      <c r="H260" s="104">
        <f ca="1" t="shared" ref="H260:H269" si="117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1091036733</v>
      </c>
      <c r="I260" s="124" t="str">
        <f ca="1">_xlfn.CONCAT(RANDBETWEEN(1000,9999),CHAR(RANDBETWEEN(65,90)),CHAR(RANDBETWEEN(65,90)),CHAR(RANDBETWEEN(65,90)),CHAR(RANDBETWEEN(65,90)),CHAR(RANDBETWEEN(65,90)),CHAR(RANDBETWEEN(65,90)))</f>
        <v>3842IXAQTQ</v>
      </c>
      <c r="J260" s="101" t="str">
        <f ca="1">CHOOSE(RANDBETWEEN(1,2),"990","512")</f>
        <v>990</v>
      </c>
      <c r="K260" s="91" t="str">
        <f ca="1">_xlfn.CONCAT("REM ",RANDBETWEEN(1000,9999),CHAR(RANDBETWEEN(65,90)),CHAR(RANDBETWEEN(65,90)),RANDBETWEEN(100000000000000,999999999999999)," B/O CONGTYCPGACHNGOIVAXAYLAPDIENCHAU thanh toan luong T11/2023")</f>
        <v>REM 2522ZL963470259664629 B/O CONGTYCPGACHNGOIVAXAYLAPDIENCHAU thanh toan luong T11/2023</v>
      </c>
    </row>
    <row r="261" ht="43" customHeight="1" spans="1:11">
      <c r="A261" s="54">
        <v>231</v>
      </c>
      <c r="B261" s="55" t="s">
        <v>282</v>
      </c>
      <c r="C261" s="56" t="str">
        <f t="shared" si="115"/>
        <v>01/12/2023</v>
      </c>
      <c r="D261" s="54">
        <f ca="1" t="shared" ref="D261:D270" si="118">RANDBETWEEN(1000,9999)</f>
        <v>2175</v>
      </c>
      <c r="E261" s="57"/>
      <c r="F261" s="64">
        <f ca="1" t="shared" ref="F260:F265" si="119">RANDBETWEEN(100000,900000)</f>
        <v>722769</v>
      </c>
      <c r="G261" s="57">
        <f ca="1" t="shared" si="116"/>
        <v>133842556</v>
      </c>
      <c r="H261" s="59">
        <f ca="1" t="shared" si="117"/>
        <v>7837940449</v>
      </c>
      <c r="I261" s="75" t="str">
        <f ca="1">_xlfn.CONCAT(RANDBETWEEN(1000,9999),CHAR(RANDBETWEEN(65,90)),CHAR(RANDBETWEEN(65,90)),CHAR(RANDBETWEEN(65,90)),CHAR(RANDBETWEEN(65,90)),CHAR(RANDBETWEEN(65,90)),CHAR(RANDBETWEEN(65,90)))</f>
        <v>1219GIGUKE</v>
      </c>
      <c r="J261" s="54" t="str">
        <f ca="1">CHOOSE(RANDBETWEEN(1,2),"990","512")</f>
        <v>990</v>
      </c>
      <c r="K261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:4452125442411 tai TCB.; NGUYEN THANH PHUOC chuyen khoan</v>
      </c>
    </row>
    <row r="262" ht="45" customHeight="1" spans="1:11">
      <c r="A262" s="54">
        <v>232</v>
      </c>
      <c r="B262" s="55" t="s">
        <v>283</v>
      </c>
      <c r="C262" s="56" t="str">
        <f t="shared" si="115"/>
        <v>02/12/2023</v>
      </c>
      <c r="D262" s="54">
        <f ca="1" t="shared" si="118"/>
        <v>6455</v>
      </c>
      <c r="E262" s="57"/>
      <c r="F262" s="64">
        <f ca="1" t="shared" si="119"/>
        <v>403615</v>
      </c>
      <c r="G262" s="57">
        <f ca="1" t="shared" si="116"/>
        <v>134246171</v>
      </c>
      <c r="H262" s="59">
        <f ca="1" t="shared" si="117"/>
        <v>212</v>
      </c>
      <c r="I262" s="75" t="str">
        <f ca="1">_xlfn.CONCAT(RANDBETWEEN(1000,9999),CHAR(RANDBETWEEN(65,90)),CHAR(RANDBETWEEN(65,90)),CHAR(RANDBETWEEN(65,90)),CHAR(RANDBETWEEN(65,90)),CHAR(RANDBETWEEN(65,90)),CHAR(RANDBETWEEN(65,90)))</f>
        <v>7901BLFQOY</v>
      </c>
      <c r="J262" s="54" t="str">
        <f ca="1" t="shared" ref="J262:J271" si="120">CHOOSE(RANDBETWEEN(1,2),"990","512")</f>
        <v>990</v>
      </c>
      <c r="K262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:7467128406766 tai TCB.; NGUYEN TIEN DUONG chuyen khoan</v>
      </c>
    </row>
    <row r="263" ht="42" customHeight="1" spans="1:11">
      <c r="A263" s="54">
        <v>233</v>
      </c>
      <c r="B263" s="55" t="s">
        <v>284</v>
      </c>
      <c r="C263" s="56" t="str">
        <f t="shared" si="115"/>
        <v>02/12/2023</v>
      </c>
      <c r="D263" s="54">
        <f ca="1" t="shared" si="118"/>
        <v>8859</v>
      </c>
      <c r="E263" s="57"/>
      <c r="F263" s="64">
        <f ca="1" t="shared" si="119"/>
        <v>140404</v>
      </c>
      <c r="G263" s="57">
        <f ca="1" t="shared" si="116"/>
        <v>134386575</v>
      </c>
      <c r="H263" s="59">
        <f ca="1" t="shared" si="117"/>
        <v>8832453565</v>
      </c>
      <c r="I263" s="75" t="str">
        <f ca="1">_xlfn.CONCAT(RANDBETWEEN(1000,9999),CHAR(RANDBETWEEN(65,90)),CHAR(RANDBETWEEN(65,90)),CHAR(RANDBETWEEN(65,90)),CHAR(RANDBETWEEN(65,90)),CHAR(RANDBETWEEN(65,90)),CHAR(RANDBETWEEN(65,90)))</f>
        <v>7376FXRWHE</v>
      </c>
      <c r="J263" s="54" t="str">
        <f ca="1" t="shared" si="120"/>
        <v>990</v>
      </c>
      <c r="K263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:8014366377092 tai VPBank.; DIEU THU HIEN chuyen khoan</v>
      </c>
    </row>
    <row r="264" ht="43" customHeight="1" spans="1:11">
      <c r="A264" s="54">
        <v>234</v>
      </c>
      <c r="B264" s="55" t="s">
        <v>285</v>
      </c>
      <c r="C264" s="56" t="str">
        <f t="shared" si="115"/>
        <v>02/12/2023</v>
      </c>
      <c r="D264" s="54">
        <f ca="1" t="shared" si="118"/>
        <v>5844</v>
      </c>
      <c r="E264" s="57"/>
      <c r="F264" s="64">
        <f ca="1" t="shared" si="119"/>
        <v>193956</v>
      </c>
      <c r="G264" s="57">
        <f ca="1" t="shared" si="116"/>
        <v>134580531</v>
      </c>
      <c r="H264" s="59">
        <f ca="1" t="shared" si="117"/>
        <v>9137445652</v>
      </c>
      <c r="I264" s="75" t="str">
        <f ca="1">_xlfn.CONCAT(CHAR(RANDBETWEEN(65,90)),CHAR(RANDBETWEEN(65,90)),RANDBETWEEN(100000,999999))</f>
        <v>JM869376</v>
      </c>
      <c r="J264" s="54" t="str">
        <f ca="1" t="shared" si="120"/>
        <v>512</v>
      </c>
      <c r="K264" s="79" t="str">
        <f ca="1">_xlfn.CONCAT("REM               Tfr A/c: ",RANDBETWEEN(10000000000000,99999999999999)," ",INDEX(Sheet1!A1:A74,RANDBETWEEN(1,COUNTA(Sheet1!A1:A74)))," chuyen tien")</f>
        <v>REM               Tfr A/c: 82418262561098 MAI VAN THANG chuyen tien</v>
      </c>
    </row>
    <row r="265" ht="42" customHeight="1" spans="1:11">
      <c r="A265" s="54">
        <v>235</v>
      </c>
      <c r="B265" s="55" t="s">
        <v>286</v>
      </c>
      <c r="C265" s="56" t="str">
        <f t="shared" si="115"/>
        <v>02/12/2023</v>
      </c>
      <c r="D265" s="54">
        <f ca="1" t="shared" si="118"/>
        <v>8488</v>
      </c>
      <c r="E265" s="57"/>
      <c r="F265" s="64">
        <f ca="1" t="shared" si="119"/>
        <v>810458</v>
      </c>
      <c r="G265" s="57">
        <f ca="1" t="shared" si="116"/>
        <v>135390989</v>
      </c>
      <c r="H265" s="59">
        <f ca="1" t="shared" si="117"/>
        <v>584</v>
      </c>
      <c r="I265" s="75" t="str">
        <f ca="1">_xlfn.CONCAT(CHAR(RANDBETWEEN(65,90)),CHAR(RANDBETWEEN(65,90)),RANDBETWEEN(100000,999999))</f>
        <v>SH313228</v>
      </c>
      <c r="J265" s="54" t="str">
        <f ca="1" t="shared" si="120"/>
        <v>512</v>
      </c>
      <c r="K265" s="79" t="str">
        <f ca="1">_xlfn.CONCAT("REM               Tfr A/c: ",RANDBETWEEN(10000000000000,99999999999999)," ",INDEX(Sheet1!A2:A75,RANDBETWEEN(1,COUNTA(Sheet1!A2:A75)))," chuyen tien")</f>
        <v>REM               Tfr A/c: 91501532451125 NGUYEN XUAN NGOC chuyen tien</v>
      </c>
    </row>
    <row r="266" ht="43" customHeight="1" spans="1:11">
      <c r="A266" s="54">
        <v>236</v>
      </c>
      <c r="B266" s="55" t="s">
        <v>287</v>
      </c>
      <c r="C266" s="56" t="str">
        <f t="shared" si="115"/>
        <v>02/12/2023</v>
      </c>
      <c r="D266" s="54">
        <f ca="1" t="shared" si="118"/>
        <v>9034</v>
      </c>
      <c r="E266" s="57">
        <f ca="1">RANDBETWEEN(10000,5200000)</f>
        <v>1203230</v>
      </c>
      <c r="F266" s="64"/>
      <c r="G266" s="57">
        <f ca="1" t="shared" si="116"/>
        <v>134187759</v>
      </c>
      <c r="H266" s="59">
        <f ca="1" t="shared" si="117"/>
        <v>525</v>
      </c>
      <c r="I266" s="75" t="str">
        <f ca="1">_xlfn.CONCAT(CHAR(RANDBETWEEN(65,90)),CHAR(RANDBETWEEN(65,90)),RANDBETWEEN(100000,999999))</f>
        <v>WH891751</v>
      </c>
      <c r="J266" s="54" t="str">
        <f ca="1" t="shared" si="120"/>
        <v>990</v>
      </c>
      <c r="K266" s="79" t="str">
        <f ca="1">_xlfn.CONCAT(INDEX(Sheet1!F1:F4,RANDBETWEEN(1,COUNTA(Sheet1!F1:F4))),RANDBETWEEN(1000000000000,9999999999999)," tai ",INDEX(Sheet1!H1:H7,RANDBETWEEN(1,COUNTA(Sheet1!H1:H7))),"; ND NGUYEN THI QUY"," chuyen tien")</f>
        <v>MBVCB :7752112503965 tai Agribank.; ND NGUYEN THI QUY chuyen tien</v>
      </c>
    </row>
    <row r="267" ht="42" customHeight="1" spans="1:11">
      <c r="A267" s="54">
        <v>237</v>
      </c>
      <c r="B267" s="55" t="s">
        <v>288</v>
      </c>
      <c r="C267" s="56" t="str">
        <f t="shared" si="115"/>
        <v>02/12/2023</v>
      </c>
      <c r="D267" s="54">
        <f ca="1" t="shared" si="118"/>
        <v>2328</v>
      </c>
      <c r="E267" s="57"/>
      <c r="F267" s="64">
        <f ca="1">RANDBETWEEN(100000,900000)</f>
        <v>701395</v>
      </c>
      <c r="G267" s="57">
        <f ca="1" t="shared" si="116"/>
        <v>134889154</v>
      </c>
      <c r="H267" s="59">
        <f ca="1" t="shared" si="117"/>
        <v>1178</v>
      </c>
      <c r="I267" s="75" t="str">
        <f ca="1">_xlfn.CONCAT(CHAR(RANDBETWEEN(65,90)),CHAR(RANDBETWEEN(65,90)),RANDBETWEEN(100000,999999))</f>
        <v>BQ605849</v>
      </c>
      <c r="J267" s="54" t="str">
        <f ca="1" t="shared" si="120"/>
        <v>512</v>
      </c>
      <c r="K267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:4348967348200 tai TCB.; NGUYEN THANH PHUOC chuyen khoan</v>
      </c>
    </row>
    <row r="268" ht="43" customHeight="1" spans="1:11">
      <c r="A268" s="54">
        <v>238</v>
      </c>
      <c r="B268" s="55" t="s">
        <v>289</v>
      </c>
      <c r="C268" s="56" t="str">
        <f t="shared" si="115"/>
        <v>03/12/2023</v>
      </c>
      <c r="D268" s="54">
        <f ca="1" t="shared" si="118"/>
        <v>4711</v>
      </c>
      <c r="E268" s="57"/>
      <c r="F268" s="64">
        <f ca="1" t="shared" ref="F268:F278" si="121">RANDBETWEEN(100000,900000)</f>
        <v>614103</v>
      </c>
      <c r="G268" s="57">
        <f ca="1" t="shared" si="116"/>
        <v>135503257</v>
      </c>
      <c r="H268" s="59">
        <f ca="1" t="shared" si="117"/>
        <v>1799237616</v>
      </c>
      <c r="I268" s="54">
        <f ca="1">RANDBETWEEN(100000000,999999999)</f>
        <v>913665245</v>
      </c>
      <c r="J268" s="54" t="str">
        <f ca="1" t="shared" si="120"/>
        <v>512</v>
      </c>
      <c r="K268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:3376562994721 tai VCB.; NGUYEN TUAN HUNG chuyen khoan</v>
      </c>
    </row>
    <row r="269" ht="41" customHeight="1" spans="1:11">
      <c r="A269" s="54">
        <v>239</v>
      </c>
      <c r="B269" s="55" t="s">
        <v>290</v>
      </c>
      <c r="C269" s="56" t="str">
        <f t="shared" si="115"/>
        <v>04/12/2023</v>
      </c>
      <c r="D269" s="54">
        <f ca="1" t="shared" si="118"/>
        <v>2618</v>
      </c>
      <c r="E269" s="57"/>
      <c r="F269" s="64">
        <f ca="1" t="shared" si="121"/>
        <v>201995</v>
      </c>
      <c r="G269" s="57">
        <f ca="1" t="shared" si="116"/>
        <v>135705252</v>
      </c>
      <c r="H269" s="59">
        <f ca="1" t="shared" si="117"/>
        <v>31929</v>
      </c>
      <c r="I269" s="54">
        <f ca="1">RANDBETWEEN(100000000,999999999)</f>
        <v>467057059</v>
      </c>
      <c r="J269" s="54" t="str">
        <f ca="1" t="shared" si="120"/>
        <v>990</v>
      </c>
      <c r="K269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:2127483420547 tai Vietcombank.; PHAN DAM CAO KHANH chuyen khoan</v>
      </c>
    </row>
    <row r="270" ht="31" customHeight="1" spans="1:11">
      <c r="A270" s="54">
        <v>240</v>
      </c>
      <c r="B270" s="55" t="s">
        <v>291</v>
      </c>
      <c r="C270" s="56" t="str">
        <f t="shared" si="115"/>
        <v>04/12/2023</v>
      </c>
      <c r="D270" s="54">
        <f ca="1" t="shared" si="118"/>
        <v>4061</v>
      </c>
      <c r="E270" s="57"/>
      <c r="F270" s="64">
        <f ca="1" t="shared" si="121"/>
        <v>838452</v>
      </c>
      <c r="G270" s="57">
        <f ca="1" t="shared" si="116"/>
        <v>136543704</v>
      </c>
      <c r="H270" s="59">
        <f ca="1" t="shared" ref="H270:H279" si="122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809</v>
      </c>
      <c r="I270" s="77" t="str">
        <f ca="1">_xlfn.CONCAT(RANDBETWEEN(1000,9999),CHAR(RANDBETWEEN(65,90)),CHAR(RANDBETWEEN(65,90)),CHAR(RANDBETWEEN(65,90)),CHAR(RANDBETWEEN(65,90)),CHAR(RANDBETWEEN(65,90)),CHAR(RANDBETWEEN(65,90)))</f>
        <v>8683NKKFKG</v>
      </c>
      <c r="J270" s="54" t="str">
        <f ca="1" t="shared" si="120"/>
        <v>990</v>
      </c>
      <c r="K270" s="79" t="str">
        <f ca="1">_xlfn.CONCAT(RANDBETWEEN(100000,999999),"-QR - ",INDEX(Sheet1!A1:A74,RANDBETWEEN(1,COUNTA(Sheet1!A1:A74)))," Chuyen tien")</f>
        <v>632868-QR - NGUYEN VIET HUONG Chuyen tien</v>
      </c>
    </row>
    <row r="271" ht="42" customHeight="1" spans="1:11">
      <c r="A271" s="54">
        <v>241</v>
      </c>
      <c r="B271" s="55" t="s">
        <v>292</v>
      </c>
      <c r="C271" s="56" t="str">
        <f t="shared" si="115"/>
        <v>04/12/2023</v>
      </c>
      <c r="D271" s="54">
        <f ca="1" t="shared" ref="D271:D280" si="123">RANDBETWEEN(1000,9999)</f>
        <v>8360</v>
      </c>
      <c r="E271" s="57"/>
      <c r="F271" s="64">
        <f ca="1" t="shared" si="121"/>
        <v>443326</v>
      </c>
      <c r="G271" s="57">
        <f ca="1" t="shared" si="116"/>
        <v>136987030</v>
      </c>
      <c r="H271" s="59">
        <f ca="1" t="shared" si="122"/>
        <v>869</v>
      </c>
      <c r="I271" s="77" t="str">
        <f ca="1">_xlfn.CONCAT(RANDBETWEEN(1000,9999),CHAR(RANDBETWEEN(65,90)),CHAR(RANDBETWEEN(65,90)),CHAR(RANDBETWEEN(65,90)),CHAR(RANDBETWEEN(65,90)),CHAR(RANDBETWEEN(65,90)),CHAR(RANDBETWEEN(65,90)))</f>
        <v>4497LTFMDG</v>
      </c>
      <c r="J271" s="54" t="str">
        <f ca="1" t="shared" si="120"/>
        <v>512</v>
      </c>
      <c r="K271" s="79" t="str">
        <f ca="1">_xlfn.CONCAT("REM               Tfr A/c: ",RANDBETWEEN(10000000000000,99999999999999)," ",INDEX(Sheet1!A1:A74,RANDBETWEEN(1,COUNTA(Sheet1!A1:A74)))," chuyen tien")</f>
        <v>REM               Tfr A/c: 99020002110915 BUI MINH THUAN chuyen tien</v>
      </c>
    </row>
    <row r="272" ht="42" customHeight="1" spans="1:11">
      <c r="A272" s="54">
        <v>242</v>
      </c>
      <c r="B272" s="55" t="s">
        <v>293</v>
      </c>
      <c r="C272" s="56" t="str">
        <f t="shared" si="115"/>
        <v>04/12/2023</v>
      </c>
      <c r="D272" s="54">
        <f ca="1" t="shared" si="123"/>
        <v>5072</v>
      </c>
      <c r="E272" s="57"/>
      <c r="F272" s="64">
        <f ca="1" t="shared" si="121"/>
        <v>798265</v>
      </c>
      <c r="G272" s="57">
        <f ca="1" t="shared" si="116"/>
        <v>137785295</v>
      </c>
      <c r="H272" s="59">
        <f ca="1" t="shared" si="122"/>
        <v>3190402930</v>
      </c>
      <c r="I272" s="75" t="str">
        <f ca="1">_xlfn.CONCAT(CHAR(RANDBETWEEN(65,90)),CHAR(RANDBETWEEN(65,90)),RANDBETWEEN(100000,999999))</f>
        <v>UP515491</v>
      </c>
      <c r="J272" s="54" t="str">
        <f ca="1" t="shared" ref="J272:J281" si="124">CHOOSE(RANDBETWEEN(1,2),"990","512")</f>
        <v>990</v>
      </c>
      <c r="K272" s="79" t="str">
        <f ca="1">_xlfn.CONCAT("REM               Tfr A/c: ",RANDBETWEEN(10000000000000,99999999999999)," ",INDEX(Sheet1!A2:A75,RANDBETWEEN(1,COUNTA(Sheet1!A2:A75)))," chuyen tien")</f>
        <v>REM               Tfr A/c: 17967038077964 NGUYEN TIEN DUONG chuyen tien</v>
      </c>
    </row>
    <row r="273" ht="42" customHeight="1" spans="1:11">
      <c r="A273" s="54">
        <v>243</v>
      </c>
      <c r="B273" s="55" t="s">
        <v>294</v>
      </c>
      <c r="C273" s="56" t="str">
        <f t="shared" si="115"/>
        <v>05/12/2023</v>
      </c>
      <c r="D273" s="54">
        <f ca="1" t="shared" si="123"/>
        <v>8420</v>
      </c>
      <c r="E273" s="57"/>
      <c r="F273" s="64">
        <f ca="1" t="shared" si="121"/>
        <v>108755</v>
      </c>
      <c r="G273" s="57">
        <f ca="1" t="shared" si="116"/>
        <v>137894050</v>
      </c>
      <c r="H273" s="59">
        <f ca="1" t="shared" si="122"/>
        <v>4402512375</v>
      </c>
      <c r="I273" s="75" t="str">
        <f ca="1">_xlfn.CONCAT(CHAR(RANDBETWEEN(65,90)),CHAR(RANDBETWEEN(65,90)),RANDBETWEEN(100000,999999))</f>
        <v>LH353823</v>
      </c>
      <c r="J273" s="54" t="str">
        <f ca="1" t="shared" si="124"/>
        <v>990</v>
      </c>
      <c r="K273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:9802170264527 tai VCB.; PHAN VAN HUU chuyen khoan</v>
      </c>
    </row>
    <row r="274" ht="42" customHeight="1" spans="1:11">
      <c r="A274" s="54">
        <v>244</v>
      </c>
      <c r="B274" s="55" t="s">
        <v>295</v>
      </c>
      <c r="C274" s="56" t="str">
        <f t="shared" si="115"/>
        <v>06/12/2023</v>
      </c>
      <c r="D274" s="54">
        <f ca="1" t="shared" si="123"/>
        <v>9458</v>
      </c>
      <c r="E274" s="57"/>
      <c r="F274" s="64">
        <f ca="1" t="shared" si="121"/>
        <v>747475</v>
      </c>
      <c r="G274" s="57">
        <f ca="1" t="shared" si="116"/>
        <v>138641525</v>
      </c>
      <c r="H274" s="59">
        <f ca="1" t="shared" si="122"/>
        <v>917</v>
      </c>
      <c r="I274" s="75" t="str">
        <f ca="1">_xlfn.CONCAT(CHAR(RANDBETWEEN(65,90)),CHAR(RANDBETWEEN(65,90)),RANDBETWEEN(100000,999999))</f>
        <v>OD853025</v>
      </c>
      <c r="J274" s="54" t="str">
        <f ca="1" t="shared" si="124"/>
        <v>512</v>
      </c>
      <c r="K274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:4789483977731 tai Sacombank.; BUI DOAN LONG chuyen khoan</v>
      </c>
    </row>
    <row r="275" ht="45" customHeight="1" spans="1:11">
      <c r="A275" s="54">
        <v>245</v>
      </c>
      <c r="B275" s="55" t="s">
        <v>296</v>
      </c>
      <c r="C275" s="56" t="str">
        <f t="shared" si="115"/>
        <v>06/12/2023</v>
      </c>
      <c r="D275" s="54">
        <f ca="1" t="shared" si="123"/>
        <v>6702</v>
      </c>
      <c r="E275" s="57"/>
      <c r="F275" s="64">
        <f ca="1" t="shared" si="121"/>
        <v>649952</v>
      </c>
      <c r="G275" s="57">
        <f ca="1" t="shared" si="116"/>
        <v>139291477</v>
      </c>
      <c r="H275" s="59">
        <f ca="1" t="shared" si="122"/>
        <v>5222820277</v>
      </c>
      <c r="I275" s="75" t="str">
        <f ca="1">_xlfn.CONCAT(RANDBETWEEN(100,999),CHAR(RANDBETWEEN(65,90)),CHAR(RANDBETWEEN(65,90)),CHAR(RANDBETWEEN(65,90)),CHAR(RANDBETWEEN(65,90)),CHAR(RANDBETWEEN(65,90)),RANDBETWEEN(1,9))</f>
        <v>707SHVWK6</v>
      </c>
      <c r="J275" s="54" t="str">
        <f ca="1" t="shared" si="124"/>
        <v>990</v>
      </c>
      <c r="K275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:4931384482764 tai Agribank.; NGUYEN DUC MANH chuyen khoan</v>
      </c>
    </row>
    <row r="276" ht="45" customHeight="1" spans="1:11">
      <c r="A276" s="54">
        <v>246</v>
      </c>
      <c r="B276" s="55" t="s">
        <v>297</v>
      </c>
      <c r="C276" s="56" t="str">
        <f t="shared" si="115"/>
        <v>08/12/2023</v>
      </c>
      <c r="D276" s="54">
        <f ca="1" t="shared" si="123"/>
        <v>6171</v>
      </c>
      <c r="E276" s="57"/>
      <c r="F276" s="64">
        <f ca="1" t="shared" si="121"/>
        <v>450961</v>
      </c>
      <c r="G276" s="57">
        <f ca="1" t="shared" si="116"/>
        <v>139742438</v>
      </c>
      <c r="H276" s="59">
        <f ca="1" t="shared" si="122"/>
        <v>487</v>
      </c>
      <c r="I276" s="75" t="str">
        <f ca="1">_xlfn.CONCAT(RANDBETWEEN(100,999),CHAR(RANDBETWEEN(65,90)),CHAR(RANDBETWEEN(65,90)),CHAR(RANDBETWEEN(65,90)),CHAR(RANDBETWEEN(65,90)),CHAR(RANDBETWEEN(65,90)),RANDBETWEEN(1,9))</f>
        <v>791ROLCY5</v>
      </c>
      <c r="J276" s="54" t="str">
        <f ca="1" t="shared" si="124"/>
        <v>990</v>
      </c>
      <c r="K276" s="79" t="str">
        <f ca="1">_xlfn.CONCAT(INDEX(Sheet1!F4:F7,RANDBETWEEN(1,COUNTA(Sheet1!F4:F7))),RANDBETWEEN(1000000000000,9999999999999)," tai ",INDEX(Sheet1!H4:H10,RANDBETWEEN(1,COUNTA(Sheet1!H4:H10))),"; ",INDEX(Sheet1!A4:A77,RANDBETWEEN(1,COUNTA(Sheet1!A4:A77)))," chuyen khoan")</f>
        <v>MB-TKThe :1741288914451 tai VCB.; NGUYEN GIA KIEN chuyen khoan</v>
      </c>
    </row>
    <row r="277" ht="45" customHeight="1" spans="1:11">
      <c r="A277" s="54">
        <v>247</v>
      </c>
      <c r="B277" s="55" t="s">
        <v>298</v>
      </c>
      <c r="C277" s="56" t="str">
        <f t="shared" si="115"/>
        <v>08/12/2023</v>
      </c>
      <c r="D277" s="54">
        <f ca="1" t="shared" si="123"/>
        <v>6278</v>
      </c>
      <c r="E277" s="57"/>
      <c r="F277" s="64">
        <f ca="1" t="shared" si="121"/>
        <v>627857</v>
      </c>
      <c r="G277" s="57">
        <f ca="1" t="shared" si="116"/>
        <v>140370295</v>
      </c>
      <c r="H277" s="59">
        <f ca="1" t="shared" si="122"/>
        <v>326</v>
      </c>
      <c r="I277" s="75" t="str">
        <f ca="1">_xlfn.CONCAT(RANDBETWEEN(100,999),CHAR(RANDBETWEEN(65,90)),CHAR(RANDBETWEEN(65,90)),CHAR(RANDBETWEEN(65,90)),CHAR(RANDBETWEEN(65,90)),CHAR(RANDBETWEEN(65,90)),RANDBETWEEN(1,9))</f>
        <v>713RNILL9</v>
      </c>
      <c r="J277" s="54" t="str">
        <f ca="1" t="shared" si="124"/>
        <v>990</v>
      </c>
      <c r="K277" s="79" t="str">
        <f ca="1">_xlfn.CONCAT("REM               Tfr A/c: ",RANDBETWEEN(10000000000000,99999999999999)," ",INDEX(Sheet1!A1:A74,RANDBETWEEN(1,COUNTA(Sheet1!A1:A74)))," chuyen tien")</f>
        <v>REM               Tfr A/c: 91399696124590 LE THI THANH BINH chuyen tien</v>
      </c>
    </row>
    <row r="278" ht="35" customHeight="1" spans="1:11">
      <c r="A278" s="54">
        <v>248</v>
      </c>
      <c r="B278" s="55" t="s">
        <v>299</v>
      </c>
      <c r="C278" s="56" t="str">
        <f t="shared" si="115"/>
        <v>08/12/2023</v>
      </c>
      <c r="D278" s="54">
        <f ca="1" t="shared" si="123"/>
        <v>2788</v>
      </c>
      <c r="E278" s="57"/>
      <c r="F278" s="64">
        <f ca="1" t="shared" si="121"/>
        <v>356997</v>
      </c>
      <c r="G278" s="57">
        <f ca="1" t="shared" si="116"/>
        <v>140727292</v>
      </c>
      <c r="H278" s="59">
        <f ca="1" t="shared" si="122"/>
        <v>42005</v>
      </c>
      <c r="I278" s="54">
        <f ca="1">RANDBETWEEN(100000000,999999999)</f>
        <v>861655641</v>
      </c>
      <c r="J278" s="54" t="str">
        <f ca="1" t="shared" si="124"/>
        <v>990</v>
      </c>
      <c r="K278" s="79" t="str">
        <f ca="1">_xlfn.CONCAT(RANDBETWEEN(100000,999999),"-QR - ",INDEX(Sheet1!A1:A74,RANDBETWEEN(1,COUNTA(Sheet1!A1:A74)))," Chuyen tien")</f>
        <v>577216-QR - NGUYEN VIET HUONG Chuyen tien</v>
      </c>
    </row>
    <row r="279" ht="43" customHeight="1" spans="1:11">
      <c r="A279" s="54">
        <v>249</v>
      </c>
      <c r="B279" s="55" t="s">
        <v>300</v>
      </c>
      <c r="C279" s="56" t="str">
        <f t="shared" si="115"/>
        <v>09/12/2023</v>
      </c>
      <c r="D279" s="54">
        <f ca="1" t="shared" si="123"/>
        <v>2588</v>
      </c>
      <c r="E279" s="57">
        <f ca="1">RANDBETWEEN(10000,5200000)</f>
        <v>4183671</v>
      </c>
      <c r="F279" s="64"/>
      <c r="G279" s="57">
        <f ca="1" t="shared" si="116"/>
        <v>136543621</v>
      </c>
      <c r="H279" s="59">
        <f ca="1" t="shared" si="122"/>
        <v>438</v>
      </c>
      <c r="I279" s="77" t="str">
        <f ca="1">_xlfn.CONCAT(RANDBETWEEN(1000,9999),CHAR(RANDBETWEEN(65,90)),CHAR(RANDBETWEEN(65,90)),CHAR(RANDBETWEEN(65,90)),CHAR(RANDBETWEEN(65,90)),CHAR(RANDBETWEEN(65,90)),CHAR(RANDBETWEEN(65,90)))</f>
        <v>3193TTQQQX</v>
      </c>
      <c r="J279" s="54" t="str">
        <f ca="1" t="shared" si="124"/>
        <v>990</v>
      </c>
      <c r="K279" s="79" t="str">
        <f ca="1">_xlfn.CONCAT("Omni Channel-TKThe :",RANDBETWEEN(100000000000,999999999999),", tai ",INDEX(Sheet1!H1:H7,RANDBETWEEN(1,COUNTA(Sheet1!H1:H7)))," NGUYEN THI QUY chuyen tien")</f>
        <v>Omni Channel-TKThe :750552007118, tai MB. NGUYEN THI QUY chuyen tien</v>
      </c>
    </row>
    <row r="280" ht="43" customHeight="1" spans="1:11">
      <c r="A280" s="54">
        <v>250</v>
      </c>
      <c r="B280" s="55" t="s">
        <v>301</v>
      </c>
      <c r="C280" s="56" t="str">
        <f t="shared" si="115"/>
        <v>09/12/2023</v>
      </c>
      <c r="D280" s="54">
        <f ca="1" t="shared" si="123"/>
        <v>9641</v>
      </c>
      <c r="E280" s="57">
        <f ca="1">RANDBETWEEN(10000,5200000)</f>
        <v>298782</v>
      </c>
      <c r="F280" s="64"/>
      <c r="G280" s="57">
        <f ca="1" t="shared" si="116"/>
        <v>136244839</v>
      </c>
      <c r="H280" s="59">
        <f ca="1" t="shared" ref="H280:H289" si="12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8061883831</v>
      </c>
      <c r="I280" s="77" t="str">
        <f ca="1">_xlfn.CONCAT(RANDBETWEEN(1000,9999),CHAR(RANDBETWEEN(65,90)),CHAR(RANDBETWEEN(65,90)),CHAR(RANDBETWEEN(65,90)),CHAR(RANDBETWEEN(65,90)),CHAR(RANDBETWEEN(65,90)),CHAR(RANDBETWEEN(65,90)))</f>
        <v>3190XQORIO</v>
      </c>
      <c r="J280" s="54" t="str">
        <f ca="1" t="shared" si="124"/>
        <v>512</v>
      </c>
      <c r="K280" s="79" t="str">
        <f ca="1">_xlfn.CONCAT(INDEX(Sheet1!F1:F4,RANDBETWEEN(1,COUNTA(Sheet1!F1:F4))),RANDBETWEEN(1000000000000,9999999999999)," tai ",INDEX(Sheet1!H1:H7,RANDBETWEEN(1,COUNTA(Sheet1!H1:H7))),"; ND NGUYEN THI QUY"," chuyen tien")</f>
        <v>MB-TKThe :4030436416621 tai MB.; ND NGUYEN THI QUY chuyen tien</v>
      </c>
    </row>
    <row r="281" ht="45" customHeight="1" spans="1:11">
      <c r="A281" s="54">
        <v>251</v>
      </c>
      <c r="B281" s="55" t="s">
        <v>302</v>
      </c>
      <c r="C281" s="56" t="str">
        <f t="shared" si="115"/>
        <v>11/12/2023</v>
      </c>
      <c r="D281" s="54">
        <f ca="1" t="shared" ref="D281:D290" si="126">RANDBETWEEN(1000,9999)</f>
        <v>9555</v>
      </c>
      <c r="E281" s="57"/>
      <c r="F281" s="64">
        <f ca="1">RANDBETWEEN(100000,900000)</f>
        <v>828760</v>
      </c>
      <c r="G281" s="57">
        <f ca="1" t="shared" si="116"/>
        <v>137073599</v>
      </c>
      <c r="H281" s="59">
        <f ca="1" t="shared" si="125"/>
        <v>1022</v>
      </c>
      <c r="I281" s="77" t="str">
        <f ca="1">_xlfn.CONCAT(RANDBETWEEN(1000,9999),CHAR(RANDBETWEEN(65,90)),CHAR(RANDBETWEEN(65,90)),CHAR(RANDBETWEEN(65,90)),CHAR(RANDBETWEEN(65,90)),CHAR(RANDBETWEEN(65,90)),CHAR(RANDBETWEEN(65,90)))</f>
        <v>4093VMXWMP</v>
      </c>
      <c r="J281" s="54" t="str">
        <f ca="1" t="shared" si="124"/>
        <v>512</v>
      </c>
      <c r="K281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:9225212627277 tai Vietcombank.; DAO DUC HUNG chuyen khoan</v>
      </c>
    </row>
    <row r="282" ht="44" customHeight="1" spans="1:11">
      <c r="A282" s="54">
        <v>252</v>
      </c>
      <c r="B282" s="55" t="s">
        <v>303</v>
      </c>
      <c r="C282" s="56" t="str">
        <f t="shared" si="115"/>
        <v>11/12/2023</v>
      </c>
      <c r="D282" s="54">
        <f ca="1" t="shared" si="126"/>
        <v>6837</v>
      </c>
      <c r="E282" s="57"/>
      <c r="F282" s="64">
        <f ca="1" t="shared" ref="F282:F287" si="127">RANDBETWEEN(100000,900000)</f>
        <v>244633</v>
      </c>
      <c r="G282" s="57">
        <f ca="1" t="shared" si="116"/>
        <v>137318232</v>
      </c>
      <c r="H282" s="59">
        <f ca="1" t="shared" si="125"/>
        <v>6931227205</v>
      </c>
      <c r="I282" s="75" t="str">
        <f ca="1">_xlfn.CONCAT(CHAR(RANDBETWEEN(65,90)),CHAR(RANDBETWEEN(65,90)),RANDBETWEEN(100000,999999))</f>
        <v>OA338814</v>
      </c>
      <c r="J282" s="54" t="str">
        <f ca="1" t="shared" ref="J282:J291" si="128">CHOOSE(RANDBETWEEN(1,2),"990","512")</f>
        <v>990</v>
      </c>
      <c r="K282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:1931796887239 tai VCB.; NGUYEN THANH HUYEN chuyen khoan</v>
      </c>
    </row>
    <row r="283" ht="45" customHeight="1" spans="1:11">
      <c r="A283" s="54">
        <v>253</v>
      </c>
      <c r="B283" s="55" t="s">
        <v>304</v>
      </c>
      <c r="C283" s="56" t="str">
        <f t="shared" si="115"/>
        <v>12/12/2023</v>
      </c>
      <c r="D283" s="54">
        <f ca="1" t="shared" si="126"/>
        <v>4986</v>
      </c>
      <c r="E283" s="57"/>
      <c r="F283" s="64">
        <f ca="1" t="shared" si="127"/>
        <v>293294</v>
      </c>
      <c r="G283" s="57">
        <f ca="1" t="shared" si="116"/>
        <v>137611526</v>
      </c>
      <c r="H283" s="59">
        <f ca="1" t="shared" si="125"/>
        <v>216</v>
      </c>
      <c r="I283" s="75" t="str">
        <f ca="1">_xlfn.CONCAT(CHAR(RANDBETWEEN(65,90)),CHAR(RANDBETWEEN(65,90)),RANDBETWEEN(100000,999999))</f>
        <v>WU726972</v>
      </c>
      <c r="J283" s="54" t="str">
        <f ca="1" t="shared" si="128"/>
        <v>512</v>
      </c>
      <c r="K283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:6108846225373 tai Agribank.; NGUYEN ANH TUAN chuyen khoan</v>
      </c>
    </row>
    <row r="284" ht="42" customHeight="1" spans="1:11">
      <c r="A284" s="54">
        <v>254</v>
      </c>
      <c r="B284" s="55" t="s">
        <v>305</v>
      </c>
      <c r="C284" s="56" t="str">
        <f t="shared" si="115"/>
        <v>12/12/2023</v>
      </c>
      <c r="D284" s="54">
        <f ca="1" t="shared" si="126"/>
        <v>4873</v>
      </c>
      <c r="E284" s="57"/>
      <c r="F284" s="64">
        <f ca="1" t="shared" si="127"/>
        <v>255244</v>
      </c>
      <c r="G284" s="57">
        <f ca="1" t="shared" si="116"/>
        <v>137866770</v>
      </c>
      <c r="H284" s="59">
        <f ca="1" t="shared" si="125"/>
        <v>7435491006</v>
      </c>
      <c r="I284" s="75" t="str">
        <f ca="1">_xlfn.CONCAT(CHAR(RANDBETWEEN(65,90)),CHAR(RANDBETWEEN(65,90)),RANDBETWEEN(100000,999999))</f>
        <v>CM411377</v>
      </c>
      <c r="J284" s="54" t="str">
        <f ca="1" t="shared" si="128"/>
        <v>990</v>
      </c>
      <c r="K284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:8542073823912 tai VPBank.; NGUYEN QUANG SANG chuyen khoan</v>
      </c>
    </row>
    <row r="285" ht="43" customHeight="1" spans="1:11">
      <c r="A285" s="54">
        <v>255</v>
      </c>
      <c r="B285" s="55" t="s">
        <v>306</v>
      </c>
      <c r="C285" s="56" t="str">
        <f t="shared" si="115"/>
        <v>12/12/2023</v>
      </c>
      <c r="D285" s="54">
        <f ca="1" t="shared" si="126"/>
        <v>8403</v>
      </c>
      <c r="E285" s="57"/>
      <c r="F285" s="64">
        <f ca="1" t="shared" si="127"/>
        <v>671636</v>
      </c>
      <c r="G285" s="57">
        <f ca="1" t="shared" si="116"/>
        <v>138538406</v>
      </c>
      <c r="H285" s="59">
        <f ca="1" t="shared" si="125"/>
        <v>615</v>
      </c>
      <c r="I285" s="75" t="str">
        <f ca="1">_xlfn.CONCAT(RANDBETWEEN(100,999),CHAR(RANDBETWEEN(65,90)),CHAR(RANDBETWEEN(65,90)),CHAR(RANDBETWEEN(65,90)),CHAR(RANDBETWEEN(65,90)),CHAR(RANDBETWEEN(65,90)),RANDBETWEEN(1,9))</f>
        <v>176BTPGH1</v>
      </c>
      <c r="J285" s="54" t="str">
        <f ca="1" t="shared" si="128"/>
        <v>990</v>
      </c>
      <c r="K285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:7711261471563 tai Sacombank.; HOANG DUC TRUONG chuyen khoan</v>
      </c>
    </row>
    <row r="286" ht="35" customHeight="1" spans="1:11">
      <c r="A286" s="54">
        <v>256</v>
      </c>
      <c r="B286" s="55" t="s">
        <v>307</v>
      </c>
      <c r="C286" s="56" t="str">
        <f t="shared" si="115"/>
        <v>12/12/2023</v>
      </c>
      <c r="D286" s="54">
        <f ca="1" t="shared" si="126"/>
        <v>3474</v>
      </c>
      <c r="E286" s="57"/>
      <c r="F286" s="64">
        <f ca="1" t="shared" si="127"/>
        <v>126901</v>
      </c>
      <c r="G286" s="57">
        <f ca="1" t="shared" si="116"/>
        <v>138665307</v>
      </c>
      <c r="H286" s="59">
        <f ca="1" t="shared" si="125"/>
        <v>2281268803</v>
      </c>
      <c r="I286" s="75" t="str">
        <f ca="1">_xlfn.CONCAT(RANDBETWEEN(100,999),CHAR(RANDBETWEEN(65,90)),CHAR(RANDBETWEEN(65,90)),CHAR(RANDBETWEEN(65,90)),CHAR(RANDBETWEEN(65,90)),CHAR(RANDBETWEEN(65,90)),RANDBETWEEN(1,9))</f>
        <v>432OACTR4</v>
      </c>
      <c r="J286" s="54" t="str">
        <f ca="1" t="shared" si="128"/>
        <v>512</v>
      </c>
      <c r="K286" s="79" t="str">
        <f ca="1">_xlfn.CONCAT(RANDBETWEEN(100000,999999),"-QR - ",INDEX(Sheet1!A1:A74,RANDBETWEEN(1,COUNTA(Sheet1!A1:A74)))," Chuyen tien")</f>
        <v>966773-QR - NGUYEN KIM DUAN Chuyen tien</v>
      </c>
    </row>
    <row r="287" ht="35" customHeight="1" spans="1:11">
      <c r="A287" s="54">
        <v>257</v>
      </c>
      <c r="B287" s="55" t="s">
        <v>308</v>
      </c>
      <c r="C287" s="56" t="str">
        <f t="shared" si="115"/>
        <v>13/12/2023</v>
      </c>
      <c r="D287" s="54">
        <f ca="1" t="shared" si="126"/>
        <v>5676</v>
      </c>
      <c r="E287" s="57"/>
      <c r="F287" s="64">
        <f ca="1" t="shared" si="127"/>
        <v>879807</v>
      </c>
      <c r="G287" s="57">
        <f ca="1" t="shared" si="116"/>
        <v>139545114</v>
      </c>
      <c r="H287" s="59">
        <f ca="1" t="shared" si="125"/>
        <v>471</v>
      </c>
      <c r="I287" s="54">
        <f ca="1">RANDBETWEEN(100000000,999999999)</f>
        <v>667010652</v>
      </c>
      <c r="J287" s="54" t="str">
        <f ca="1" t="shared" si="128"/>
        <v>990</v>
      </c>
      <c r="K287" s="79" t="str">
        <f ca="1">_xlfn.CONCAT(RANDBETWEEN(100000,999999),"-QR - ",INDEX(Sheet1!A2:A75,RANDBETWEEN(1,COUNTA(Sheet1!A2:A75)))," Chuyen tien")</f>
        <v>896735-QR - NGUYEN DUC MANH Chuyen tien</v>
      </c>
    </row>
    <row r="288" ht="61" customHeight="1" spans="1:11">
      <c r="A288" s="81" t="s">
        <v>145</v>
      </c>
      <c r="B288" s="81"/>
      <c r="C288" s="81"/>
      <c r="D288" s="81"/>
      <c r="E288" s="81"/>
      <c r="F288" s="81"/>
      <c r="G288" s="81"/>
      <c r="H288" s="81"/>
      <c r="I288" s="78" t="s">
        <v>309</v>
      </c>
      <c r="J288" s="78"/>
      <c r="K288" s="78"/>
    </row>
    <row r="289" ht="45" customHeight="1" spans="1:11">
      <c r="A289" s="54">
        <v>258</v>
      </c>
      <c r="B289" s="55" t="s">
        <v>310</v>
      </c>
      <c r="C289" s="56" t="str">
        <f>LEFT(B289,FIND(" ",B289)-1)</f>
        <v>13/12/2023</v>
      </c>
      <c r="D289" s="54">
        <f ca="1">RANDBETWEEN(1000,9999)</f>
        <v>1429</v>
      </c>
      <c r="E289" s="57">
        <f ca="1">RANDBETWEEN(100000,900000)</f>
        <v>680379</v>
      </c>
      <c r="F289" s="64"/>
      <c r="G289" s="57">
        <f ca="1">G287-E289+F289</f>
        <v>138864735</v>
      </c>
      <c r="H289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1296</v>
      </c>
      <c r="I289" s="54">
        <f ca="1">RANDBETWEEN(100000000,999999999)</f>
        <v>953704529</v>
      </c>
      <c r="J289" s="54" t="str">
        <f ca="1">CHOOSE(RANDBETWEEN(1,2),"990","512")</f>
        <v>990</v>
      </c>
      <c r="K289" s="79" t="str">
        <f ca="1">_xlfn.CONCAT(INDEX(Sheet1!F1:F4,RANDBETWEEN(1,COUNTA(Sheet1!F1:F4))),RANDBETWEEN(1000000000000,9999999999999)," tai ",INDEX(Sheet1!H1:H7,RANDBETWEEN(1,COUNTA(Sheet1!H1:H7))),"; ND NGUYEN THI QUY"," chuyen tien")</f>
        <v>MB-TKThe :4771156148168 tai Agribank.; ND NGUYEN THI QUY chuyen tien</v>
      </c>
    </row>
    <row r="290" ht="45" customHeight="1" spans="1:11">
      <c r="A290" s="54">
        <v>259</v>
      </c>
      <c r="B290" s="55" t="s">
        <v>311</v>
      </c>
      <c r="C290" s="56" t="str">
        <f t="shared" ref="C290:C339" si="129">LEFT(B290,FIND(" ",B290)-1)</f>
        <v>13/12/2023</v>
      </c>
      <c r="D290" s="54">
        <f ca="1">RANDBETWEEN(1000,9999)</f>
        <v>1264</v>
      </c>
      <c r="E290" s="57"/>
      <c r="F290" s="64">
        <f ca="1">RANDBETWEEN(100000,900000)</f>
        <v>701278</v>
      </c>
      <c r="G290" s="57">
        <f ca="1" t="shared" ref="G290:G339" si="130">G289-E290+F290</f>
        <v>139566013</v>
      </c>
      <c r="H290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8316</v>
      </c>
      <c r="I290" s="77" t="str">
        <f ca="1">_xlfn.CONCAT(RANDBETWEEN(1000,9999),CHAR(RANDBETWEEN(65,90)),CHAR(RANDBETWEEN(65,90)),CHAR(RANDBETWEEN(65,90)),CHAR(RANDBETWEEN(65,90)),CHAR(RANDBETWEEN(65,90)),CHAR(RANDBETWEEN(65,90)))</f>
        <v>8230JFFLZT</v>
      </c>
      <c r="J290" s="54" t="str">
        <f ca="1">CHOOSE(RANDBETWEEN(1,2),"990","512")</f>
        <v>990</v>
      </c>
      <c r="K290" s="79" t="str">
        <f ca="1">_xlfn.CONCAT("REM               Tfr A/c: ",RANDBETWEEN(10000000000000,99999999999999)," ",INDEX(Sheet1!A1:A74,RANDBETWEEN(1,COUNTA(Sheet1!A1:A74)))," chuyen tien")</f>
        <v>REM               Tfr A/c: 25178883223961 NGUYEN NGOC TIEN chuyen tien</v>
      </c>
    </row>
    <row r="291" ht="45" customHeight="1" spans="1:11">
      <c r="A291" s="54">
        <v>260</v>
      </c>
      <c r="B291" s="55" t="s">
        <v>312</v>
      </c>
      <c r="C291" s="56" t="str">
        <f t="shared" si="129"/>
        <v>14/12/2023</v>
      </c>
      <c r="D291" s="54">
        <f ca="1">RANDBETWEEN(1000,9999)</f>
        <v>8248</v>
      </c>
      <c r="E291" s="57"/>
      <c r="F291" s="64">
        <f ca="1">RANDBETWEEN(100000,900000)</f>
        <v>830833</v>
      </c>
      <c r="G291" s="57">
        <f ca="1" t="shared" si="130"/>
        <v>140396846</v>
      </c>
      <c r="H291" s="59">
        <f ca="1" t="shared" ref="H291:H300" si="13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637</v>
      </c>
      <c r="I291" s="77" t="str">
        <f ca="1">_xlfn.CONCAT(RANDBETWEEN(1000,9999),CHAR(RANDBETWEEN(65,90)),CHAR(RANDBETWEEN(65,90)),CHAR(RANDBETWEEN(65,90)),CHAR(RANDBETWEEN(65,90)),CHAR(RANDBETWEEN(65,90)),CHAR(RANDBETWEEN(65,90)))</f>
        <v>6076IPZBEM</v>
      </c>
      <c r="J291" s="54" t="str">
        <f ca="1">CHOOSE(RANDBETWEEN(1,2),"990","512")</f>
        <v>990</v>
      </c>
      <c r="K291" s="79" t="str">
        <f ca="1">_xlfn.CONCAT("REM               Tfr A/c: ",RANDBETWEEN(10000000000000,99999999999999)," ",INDEX(Sheet1!A2:A75,RANDBETWEEN(1,COUNTA(Sheet1!A2:A75)))," chuyen tien")</f>
        <v>REM               Tfr A/c: 82728998589213 PHAM NGOC HAI chuyen tien</v>
      </c>
    </row>
    <row r="292" ht="44" customHeight="1" spans="1:11">
      <c r="A292" s="54">
        <v>261</v>
      </c>
      <c r="B292" s="55" t="s">
        <v>313</v>
      </c>
      <c r="C292" s="56" t="str">
        <f t="shared" si="129"/>
        <v>14/12/2023</v>
      </c>
      <c r="D292" s="54">
        <f ca="1" t="shared" ref="D292:D301" si="132">RANDBETWEEN(1000,9999)</f>
        <v>5111</v>
      </c>
      <c r="E292" s="57">
        <f ca="1">RANDBETWEEN(10000,5200000)</f>
        <v>18075</v>
      </c>
      <c r="F292" s="64"/>
      <c r="G292" s="57">
        <f ca="1" t="shared" si="130"/>
        <v>140378771</v>
      </c>
      <c r="H292" s="59">
        <f ca="1" t="shared" si="131"/>
        <v>6387163863</v>
      </c>
      <c r="I292" s="77" t="str">
        <f ca="1">_xlfn.CONCAT(RANDBETWEEN(1000,9999),CHAR(RANDBETWEEN(65,90)),CHAR(RANDBETWEEN(65,90)),CHAR(RANDBETWEEN(65,90)),CHAR(RANDBETWEEN(65,90)),CHAR(RANDBETWEEN(65,90)),CHAR(RANDBETWEEN(65,90)))</f>
        <v>2330VZIYSM</v>
      </c>
      <c r="J292" s="54" t="str">
        <f ca="1">CHOOSE(RANDBETWEEN(1,2),"990","512")</f>
        <v>990</v>
      </c>
      <c r="K292" s="79" t="str">
        <f ca="1">_xlfn.CONCAT("Omni Channel-TKThe :",RANDBETWEEN(100000000000,999999999999),", tai ",INDEX(Sheet1!H1:H7,RANDBETWEEN(1,COUNTA(Sheet1!H1:H7)))," NGUYEN THI QUY chuyen tien")</f>
        <v>Omni Channel-TKThe :964388079721, tai Agribank. NGUYEN THI QUY chuyen tien</v>
      </c>
    </row>
    <row r="293" ht="45" customHeight="1" spans="1:11">
      <c r="A293" s="54">
        <v>262</v>
      </c>
      <c r="B293" s="55" t="s">
        <v>314</v>
      </c>
      <c r="C293" s="56" t="str">
        <f t="shared" si="129"/>
        <v>14/12/2023</v>
      </c>
      <c r="D293" s="54">
        <f ca="1" t="shared" si="132"/>
        <v>3246</v>
      </c>
      <c r="E293" s="57">
        <f ca="1">RANDBETWEEN(10000,5200000)</f>
        <v>551549</v>
      </c>
      <c r="F293" s="64"/>
      <c r="G293" s="57">
        <f ca="1" t="shared" si="130"/>
        <v>139827222</v>
      </c>
      <c r="H293" s="59">
        <f ca="1" t="shared" si="131"/>
        <v>9828</v>
      </c>
      <c r="I293" s="75" t="str">
        <f ca="1">_xlfn.CONCAT(CHAR(RANDBETWEEN(65,90)),CHAR(RANDBETWEEN(65,90)),RANDBETWEEN(100000,999999))</f>
        <v>YJ697398</v>
      </c>
      <c r="J293" s="54" t="str">
        <f ca="1" t="shared" ref="J293:J302" si="133">CHOOSE(RANDBETWEEN(1,2),"990","512")</f>
        <v>512</v>
      </c>
      <c r="K293" s="79" t="str">
        <f ca="1">_xlfn.CONCAT(INDEX(Sheet1!F1:F4,RANDBETWEEN(1,COUNTA(Sheet1!F1:F4))),RANDBETWEEN(1000000000000,9999999999999)," tai ",INDEX(Sheet1!H1:H7,RANDBETWEEN(1,COUNTA(Sheet1!H1:H7))),"; ND NGUYEN THI QUY"," chuyen tien")</f>
        <v>IBVCB :2844303814094 tai Sacombank.; ND NGUYEN THI QUY chuyen tien</v>
      </c>
    </row>
    <row r="294" ht="45" customHeight="1" spans="1:11">
      <c r="A294" s="54">
        <v>263</v>
      </c>
      <c r="B294" s="55" t="s">
        <v>315</v>
      </c>
      <c r="C294" s="56" t="str">
        <f t="shared" si="129"/>
        <v>14/12/2023</v>
      </c>
      <c r="D294" s="54">
        <f ca="1" t="shared" si="132"/>
        <v>4798</v>
      </c>
      <c r="E294" s="57">
        <f ca="1">RANDBETWEEN(10000,5200000)</f>
        <v>4203024</v>
      </c>
      <c r="F294" s="64"/>
      <c r="G294" s="57">
        <f ca="1" t="shared" si="130"/>
        <v>135624198</v>
      </c>
      <c r="H294" s="59">
        <f ca="1" t="shared" si="131"/>
        <v>7603973115</v>
      </c>
      <c r="I294" s="75" t="str">
        <f ca="1">_xlfn.CONCAT(CHAR(RANDBETWEEN(65,90)),CHAR(RANDBETWEEN(65,90)),RANDBETWEEN(100000,999999))</f>
        <v>EK579325</v>
      </c>
      <c r="J294" s="54" t="str">
        <f ca="1" t="shared" si="133"/>
        <v>512</v>
      </c>
      <c r="K294" s="79" t="str">
        <f ca="1">_xlfn.CONCAT(INDEX(Sheet1!F2:F5,RANDBETWEEN(1,COUNTA(Sheet1!F2:F5))),RANDBETWEEN(1000000000000,9999999999999)," tai ",INDEX(Sheet1!H2:H8,RANDBETWEEN(1,COUNTA(Sheet1!H2:H8))),"; ND NGUYEN THI QUY"," chuyen tien")</f>
        <v>MB-TKThe :6966328185952 tai VCB.; ND NGUYEN THI QUY chuyen tien</v>
      </c>
    </row>
    <row r="295" ht="45" customHeight="1" spans="1:11">
      <c r="A295" s="54">
        <v>264</v>
      </c>
      <c r="B295" s="55" t="s">
        <v>316</v>
      </c>
      <c r="C295" s="56" t="str">
        <f t="shared" si="129"/>
        <v>14/12/2023</v>
      </c>
      <c r="D295" s="54">
        <f ca="1" t="shared" si="132"/>
        <v>7495</v>
      </c>
      <c r="E295" s="57">
        <f ca="1">RANDBETWEEN(10000,5200000)</f>
        <v>2014171</v>
      </c>
      <c r="F295" s="64"/>
      <c r="G295" s="57">
        <f ca="1" t="shared" si="130"/>
        <v>133610027</v>
      </c>
      <c r="H295" s="59">
        <f ca="1" t="shared" si="131"/>
        <v>845</v>
      </c>
      <c r="I295" s="75" t="str">
        <f ca="1">_xlfn.CONCAT(CHAR(RANDBETWEEN(65,90)),CHAR(RANDBETWEEN(65,90)),RANDBETWEEN(100000,999999))</f>
        <v>VG131761</v>
      </c>
      <c r="J295" s="54" t="str">
        <f ca="1" t="shared" si="133"/>
        <v>512</v>
      </c>
      <c r="K295" s="79" t="str">
        <f ca="1">_xlfn.CONCAT(INDEX(Sheet1!F3:F6,RANDBETWEEN(1,COUNTA(Sheet1!F3:F6))),RANDBETWEEN(1000000000000,9999999999999)," tai ",INDEX(Sheet1!H3:H9,RANDBETWEEN(1,COUNTA(Sheet1!H3:H9))),"; ND NGUYEN THI QUY"," chuyen tien")</f>
        <v>TKThe :1775070834106 tai Sacombank.; ND NGUYEN THI QUY chuyen tien</v>
      </c>
    </row>
    <row r="296" ht="45" customHeight="1" spans="1:11">
      <c r="A296" s="54">
        <v>265</v>
      </c>
      <c r="B296" s="55" t="s">
        <v>317</v>
      </c>
      <c r="C296" s="56" t="str">
        <f t="shared" si="129"/>
        <v>15/12/2023</v>
      </c>
      <c r="D296" s="54">
        <f ca="1" t="shared" si="132"/>
        <v>5801</v>
      </c>
      <c r="E296" s="57"/>
      <c r="F296" s="64">
        <f ca="1">RANDBETWEEN(100000,900000)</f>
        <v>271892</v>
      </c>
      <c r="G296" s="57">
        <f ca="1" t="shared" si="130"/>
        <v>133881919</v>
      </c>
      <c r="H296" s="59">
        <f ca="1" t="shared" si="131"/>
        <v>5634814308</v>
      </c>
      <c r="I296" s="54">
        <f ca="1">RANDBETWEEN(100000000,999999999)</f>
        <v>815187408</v>
      </c>
      <c r="J296" s="54" t="str">
        <f ca="1" t="shared" si="133"/>
        <v>990</v>
      </c>
      <c r="K296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:9809684507623 tai Sacombank.; TRAN VAN TU chuyen khoan</v>
      </c>
    </row>
    <row r="297" ht="45" customHeight="1" spans="1:11">
      <c r="A297" s="54">
        <v>266</v>
      </c>
      <c r="B297" s="55" t="s">
        <v>318</v>
      </c>
      <c r="C297" s="56" t="str">
        <f t="shared" si="129"/>
        <v>15/12/2023</v>
      </c>
      <c r="D297" s="54">
        <f ca="1" t="shared" si="132"/>
        <v>6989</v>
      </c>
      <c r="E297" s="57"/>
      <c r="F297" s="64">
        <f ca="1" t="shared" ref="F297:F304" si="134">RANDBETWEEN(100000,900000)</f>
        <v>333043</v>
      </c>
      <c r="G297" s="57">
        <f ca="1" t="shared" si="130"/>
        <v>134214962</v>
      </c>
      <c r="H297" s="59">
        <f ca="1" t="shared" si="131"/>
        <v>6809</v>
      </c>
      <c r="I297" s="54">
        <f ca="1">RANDBETWEEN(100000000,999999999)</f>
        <v>928420379</v>
      </c>
      <c r="J297" s="54" t="str">
        <f ca="1" t="shared" si="133"/>
        <v>990</v>
      </c>
      <c r="K297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:4644007910979 tai VPBank.; TRAN MINH QUAN chuyen khoan</v>
      </c>
    </row>
    <row r="298" ht="45" customHeight="1" spans="1:11">
      <c r="A298" s="54">
        <v>267</v>
      </c>
      <c r="B298" s="55" t="s">
        <v>319</v>
      </c>
      <c r="C298" s="56" t="str">
        <f t="shared" si="129"/>
        <v>15/12/2023</v>
      </c>
      <c r="D298" s="54">
        <f ca="1" t="shared" si="132"/>
        <v>5015</v>
      </c>
      <c r="E298" s="57"/>
      <c r="F298" s="64">
        <f ca="1" t="shared" si="134"/>
        <v>367616</v>
      </c>
      <c r="G298" s="57">
        <f ca="1" t="shared" si="130"/>
        <v>134582578</v>
      </c>
      <c r="H298" s="59">
        <f ca="1" t="shared" si="131"/>
        <v>782</v>
      </c>
      <c r="I298" s="54">
        <f ca="1">RANDBETWEEN(100000000,999999999)</f>
        <v>759875923</v>
      </c>
      <c r="J298" s="54" t="str">
        <f ca="1" t="shared" si="133"/>
        <v>512</v>
      </c>
      <c r="K298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:4404255712252 tai Sacombank.; PHAM NGOC HAI chuyen khoan</v>
      </c>
    </row>
    <row r="299" ht="45" customHeight="1" spans="1:11">
      <c r="A299" s="54">
        <v>268</v>
      </c>
      <c r="B299" s="55" t="s">
        <v>320</v>
      </c>
      <c r="C299" s="56" t="str">
        <f t="shared" si="129"/>
        <v>15/12/2023</v>
      </c>
      <c r="D299" s="54">
        <f ca="1" t="shared" si="132"/>
        <v>6448</v>
      </c>
      <c r="E299" s="57"/>
      <c r="F299" s="64">
        <f ca="1" t="shared" si="134"/>
        <v>766730</v>
      </c>
      <c r="G299" s="57">
        <f ca="1" t="shared" si="130"/>
        <v>135349308</v>
      </c>
      <c r="H299" s="59">
        <f ca="1" t="shared" si="131"/>
        <v>85850</v>
      </c>
      <c r="I299" s="77" t="str">
        <f ca="1">_xlfn.CONCAT(RANDBETWEEN(1000,9999),CHAR(RANDBETWEEN(65,90)),CHAR(RANDBETWEEN(65,90)),CHAR(RANDBETWEEN(65,90)),CHAR(RANDBETWEEN(65,90)),CHAR(RANDBETWEEN(65,90)),CHAR(RANDBETWEEN(65,90)))</f>
        <v>8421MXCSCM</v>
      </c>
      <c r="J299" s="54" t="str">
        <f ca="1" t="shared" si="133"/>
        <v>512</v>
      </c>
      <c r="K299" s="79" t="str">
        <f ca="1">_xlfn.CONCAT("REM               Tfr A/c: ",RANDBETWEEN(10000000000000,99999999999999)," ",INDEX(Sheet1!A1:A74,RANDBETWEEN(1,COUNTA(Sheet1!A1:A74)))," chuyen tien")</f>
        <v>REM               Tfr A/c: 64528096899742 NGUYEN THANH THOA chuyen tien</v>
      </c>
    </row>
    <row r="300" ht="45" customHeight="1" spans="1:11">
      <c r="A300" s="54">
        <v>269</v>
      </c>
      <c r="B300" s="55" t="s">
        <v>321</v>
      </c>
      <c r="C300" s="56" t="str">
        <f t="shared" si="129"/>
        <v>15/12/2023</v>
      </c>
      <c r="D300" s="54">
        <f ca="1" t="shared" si="132"/>
        <v>7927</v>
      </c>
      <c r="E300" s="57"/>
      <c r="F300" s="64">
        <f ca="1" t="shared" si="134"/>
        <v>676252</v>
      </c>
      <c r="G300" s="57">
        <f ca="1" t="shared" si="130"/>
        <v>136025560</v>
      </c>
      <c r="H300" s="59">
        <f ca="1" t="shared" si="131"/>
        <v>1270126398</v>
      </c>
      <c r="I300" s="77" t="str">
        <f ca="1">_xlfn.CONCAT(RANDBETWEEN(1000,9999),CHAR(RANDBETWEEN(65,90)),CHAR(RANDBETWEEN(65,90)),CHAR(RANDBETWEEN(65,90)),CHAR(RANDBETWEEN(65,90)),CHAR(RANDBETWEEN(65,90)),CHAR(RANDBETWEEN(65,90)))</f>
        <v>2974VDONDL</v>
      </c>
      <c r="J300" s="54" t="str">
        <f ca="1" t="shared" si="133"/>
        <v>512</v>
      </c>
      <c r="K300" s="79" t="str">
        <f ca="1">_xlfn.CONCAT("REM               Tfr A/c: ",RANDBETWEEN(10000000000000,99999999999999)," ",INDEX(Sheet1!A2:A75,RANDBETWEEN(1,COUNTA(Sheet1!A2:A75)))," chuyen tien")</f>
        <v>REM               Tfr A/c: 28251400534283 DINH QUANG HUY chuyen tien</v>
      </c>
    </row>
    <row r="301" s="10" customFormat="1" ht="37" customHeight="1" spans="1:11">
      <c r="A301" s="82">
        <v>270</v>
      </c>
      <c r="B301" s="83" t="s">
        <v>322</v>
      </c>
      <c r="C301" s="84" t="str">
        <f t="shared" si="129"/>
        <v>15/12/2023</v>
      </c>
      <c r="D301" s="82">
        <f ca="1" t="shared" si="132"/>
        <v>4301</v>
      </c>
      <c r="E301" s="85">
        <v>11000</v>
      </c>
      <c r="F301" s="100"/>
      <c r="G301" s="85">
        <f ca="1" t="shared" si="130"/>
        <v>136014560</v>
      </c>
      <c r="H301" s="87">
        <f ca="1" t="shared" ref="H301:H310" si="13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848</v>
      </c>
      <c r="I301" s="119" t="str">
        <f ca="1">_xlfn.CONCAT(CHAR(RANDBETWEEN(65,90)),CHAR(RANDBETWEEN(65,90)),RANDBETWEEN(100000,999999))</f>
        <v>LW422668</v>
      </c>
      <c r="J301" s="82" t="str">
        <f ca="1" t="shared" si="133"/>
        <v>990</v>
      </c>
      <c r="K301" s="91" t="s">
        <v>323</v>
      </c>
    </row>
    <row r="302" ht="44" customHeight="1" spans="1:11">
      <c r="A302" s="54">
        <v>271</v>
      </c>
      <c r="B302" s="55" t="s">
        <v>324</v>
      </c>
      <c r="C302" s="56" t="str">
        <f t="shared" si="129"/>
        <v>15/12/2023</v>
      </c>
      <c r="D302" s="54">
        <f ca="1" t="shared" ref="D302:D311" si="136">RANDBETWEEN(1000,9999)</f>
        <v>9609</v>
      </c>
      <c r="E302" s="57"/>
      <c r="F302" s="64">
        <v>250000</v>
      </c>
      <c r="G302" s="57">
        <f ca="1" t="shared" si="130"/>
        <v>136264560</v>
      </c>
      <c r="H302" s="59">
        <f ca="1" t="shared" si="135"/>
        <v>2786</v>
      </c>
      <c r="I302" s="75" t="str">
        <f ca="1">_xlfn.CONCAT(CHAR(RANDBETWEEN(65,90)),CHAR(RANDBETWEEN(65,90)),RANDBETWEEN(100000,999999))</f>
        <v>QY752055</v>
      </c>
      <c r="J302" s="54" t="str">
        <f ca="1" t="shared" si="133"/>
        <v>512</v>
      </c>
      <c r="K302" s="79" t="str">
        <f ca="1">_xlfn.CONCAT("REM               Tfr A/c: ",RANDBETWEEN(10000000000000,99999999999999)," ",INDEX(Sheet1!$A$3:$A$76,RANDBETWEEN(1,COUNTA(Sheet1!$A$3:$A$76)))," chuyen tien")</f>
        <v>REM               Tfr A/c: 54649823402767 PHAM NGUYEN chuyen tien</v>
      </c>
    </row>
    <row r="303" ht="35" customHeight="1" spans="1:11">
      <c r="A303" s="54">
        <v>272</v>
      </c>
      <c r="B303" s="55" t="s">
        <v>325</v>
      </c>
      <c r="C303" s="56" t="str">
        <f t="shared" si="129"/>
        <v>15/12/2023</v>
      </c>
      <c r="D303" s="54">
        <f ca="1" t="shared" si="136"/>
        <v>4179</v>
      </c>
      <c r="E303" s="57"/>
      <c r="F303" s="64">
        <f ca="1" t="shared" si="134"/>
        <v>173225</v>
      </c>
      <c r="G303" s="57">
        <f ca="1" t="shared" si="130"/>
        <v>136437785</v>
      </c>
      <c r="H303" s="59">
        <f ca="1" t="shared" si="135"/>
        <v>915</v>
      </c>
      <c r="I303" s="75" t="str">
        <f ca="1">_xlfn.CONCAT(CHAR(RANDBETWEEN(65,90)),CHAR(RANDBETWEEN(65,90)),RANDBETWEEN(100000,999999))</f>
        <v>TZ639394</v>
      </c>
      <c r="J303" s="54" t="str">
        <f ca="1" t="shared" ref="J303:J317" si="137">CHOOSE(RANDBETWEEN(1,2),"990","512")</f>
        <v>990</v>
      </c>
      <c r="K303" s="79" t="str">
        <f ca="1">_xlfn.CONCAT(RANDBETWEEN(100000,999999),"-QR - ",INDEX(Sheet1!A2:A75,RANDBETWEEN(1,COUNTA(Sheet1!A2:A75)))," Chuyen tien")</f>
        <v>514649-QR - BUI MINH DUC Chuyen tien</v>
      </c>
    </row>
    <row r="304" ht="35" customHeight="1" spans="1:11">
      <c r="A304" s="54">
        <v>273</v>
      </c>
      <c r="B304" s="55" t="s">
        <v>326</v>
      </c>
      <c r="C304" s="56" t="str">
        <f t="shared" si="129"/>
        <v>16/12/2023</v>
      </c>
      <c r="D304" s="54">
        <f ca="1" t="shared" si="136"/>
        <v>2222</v>
      </c>
      <c r="E304" s="57"/>
      <c r="F304" s="64">
        <f ca="1" t="shared" si="134"/>
        <v>891020</v>
      </c>
      <c r="G304" s="57">
        <f ca="1" t="shared" si="130"/>
        <v>137328805</v>
      </c>
      <c r="H304" s="59">
        <f ca="1" t="shared" si="135"/>
        <v>2724703231</v>
      </c>
      <c r="I304" s="75" t="str">
        <f ca="1">_xlfn.CONCAT(CHAR(RANDBETWEEN(65,90)),CHAR(RANDBETWEEN(65,90)),RANDBETWEEN(100000,999999))</f>
        <v>GA939252</v>
      </c>
      <c r="J304" s="54" t="str">
        <f ca="1" t="shared" si="137"/>
        <v>990</v>
      </c>
      <c r="K304" s="79" t="str">
        <f ca="1">_xlfn.CONCAT(RANDBETWEEN(100000,999999),"-QR - ",INDEX(Sheet1!A3:A76,RANDBETWEEN(1,COUNTA(Sheet1!A3:A76)))," Chuyen tien")</f>
        <v>279342-QR - NGUYEN DUC DIEN Chuyen tien</v>
      </c>
    </row>
    <row r="305" ht="45" customHeight="1" spans="1:11">
      <c r="A305" s="54">
        <v>274</v>
      </c>
      <c r="B305" s="55" t="s">
        <v>327</v>
      </c>
      <c r="C305" s="56" t="str">
        <f t="shared" si="129"/>
        <v>16/12/2023</v>
      </c>
      <c r="D305" s="54">
        <f ca="1" t="shared" si="136"/>
        <v>3651</v>
      </c>
      <c r="E305" s="57">
        <f ca="1">RANDBETWEEN(10000,5200000)</f>
        <v>1782558</v>
      </c>
      <c r="F305" s="64"/>
      <c r="G305" s="57">
        <f ca="1" t="shared" si="130"/>
        <v>135546247</v>
      </c>
      <c r="H305" s="59">
        <f ca="1" t="shared" si="135"/>
        <v>211</v>
      </c>
      <c r="I305" s="75" t="str">
        <f ca="1">_xlfn.CONCAT(CHAR(RANDBETWEEN(65,90)),CHAR(RANDBETWEEN(65,90)),RANDBETWEEN(100000,999999))</f>
        <v>QN160628</v>
      </c>
      <c r="J305" s="54" t="str">
        <f ca="1" t="shared" si="137"/>
        <v>990</v>
      </c>
      <c r="K305" s="79" t="str">
        <f ca="1">_xlfn.CONCAT(INDEX(Sheet1!F1:F4,RANDBETWEEN(1,COUNTA(Sheet1!F1:F4))),RANDBETWEEN(1000000000000,9999999999999)," tai ",INDEX(Sheet1!H1:H7,RANDBETWEEN(1,COUNTA(Sheet1!H1:H7))),"; ND NGUYEN THI QUY"," chuyen tien")</f>
        <v>MB-TKThe :1968184468073 tai Agribank.; ND NGUYEN THI QUY chuyen tien</v>
      </c>
    </row>
    <row r="306" ht="47" customHeight="1" spans="1:11">
      <c r="A306" s="54">
        <v>275</v>
      </c>
      <c r="B306" s="55" t="s">
        <v>328</v>
      </c>
      <c r="C306" s="56" t="str">
        <f t="shared" si="129"/>
        <v>17/12/2023</v>
      </c>
      <c r="D306" s="54">
        <f ca="1" t="shared" si="136"/>
        <v>3265</v>
      </c>
      <c r="E306" s="57">
        <f ca="1">RANDBETWEEN(10000,5200000)</f>
        <v>3640077</v>
      </c>
      <c r="F306" s="64"/>
      <c r="G306" s="57">
        <f ca="1" t="shared" si="130"/>
        <v>131906170</v>
      </c>
      <c r="H306" s="59">
        <f ca="1" t="shared" si="135"/>
        <v>846</v>
      </c>
      <c r="I306" s="75" t="str">
        <f ca="1">_xlfn.CONCAT(RANDBETWEEN(100,999),CHAR(RANDBETWEEN(65,90)),CHAR(RANDBETWEEN(65,90)),CHAR(RANDBETWEEN(65,90)),CHAR(RANDBETWEEN(65,90)),CHAR(RANDBETWEEN(65,90)),RANDBETWEEN(1,9))</f>
        <v>358GKLVB9</v>
      </c>
      <c r="J306" s="54" t="str">
        <f ca="1" t="shared" si="137"/>
        <v>990</v>
      </c>
      <c r="K306" s="79" t="str">
        <f ca="1">_xlfn.CONCAT("Omni Channel-TKThe :",RANDBETWEEN(100000000000,999999999999),", tai ",INDEX(Sheet1!H1:H7,RANDBETWEEN(1,COUNTA(Sheet1!H1:H7)))," NGUYEN THI QUY chuyen tien")</f>
        <v>Omni Channel-TKThe :642407317881, tai VPBank. NGUYEN THI QUY chuyen tien</v>
      </c>
    </row>
    <row r="307" ht="35" customHeight="1" spans="1:11">
      <c r="A307" s="54">
        <v>276</v>
      </c>
      <c r="B307" s="55" t="s">
        <v>329</v>
      </c>
      <c r="C307" s="56" t="str">
        <f t="shared" si="129"/>
        <v>17/12/2023</v>
      </c>
      <c r="D307" s="54">
        <f ca="1" t="shared" si="136"/>
        <v>6141</v>
      </c>
      <c r="E307" s="57">
        <f ca="1">RANDBETWEEN(10000,5200000)</f>
        <v>4730150</v>
      </c>
      <c r="F307" s="64"/>
      <c r="G307" s="57">
        <f ca="1" t="shared" si="130"/>
        <v>127176020</v>
      </c>
      <c r="H307" s="59">
        <f ca="1" t="shared" si="135"/>
        <v>1150148274</v>
      </c>
      <c r="I307" s="77" t="str">
        <f ca="1">_xlfn.CONCAT(RANDBETWEEN(1000,9999),CHAR(RANDBETWEEN(65,90)),CHAR(RANDBETWEEN(65,90)),CHAR(RANDBETWEEN(65,90)),CHAR(RANDBETWEEN(65,90)),CHAR(RANDBETWEEN(65,90)),CHAR(RANDBETWEEN(65,90)))</f>
        <v>9763VDALYY</v>
      </c>
      <c r="J307" s="54" t="str">
        <f ca="1" t="shared" si="137"/>
        <v>512</v>
      </c>
      <c r="K307" s="79" t="str">
        <f ca="1">_xlfn.CONCAT(RANDBETWEEN(100000,999999),"-QR - ",INDEX(Sheet1!A1:A74,RANDBETWEEN(1,COUNTA(Sheet1!A1:A74)))," Chuyen tien")</f>
        <v>354639-QR - NINH VAN HIEP Chuyen tien</v>
      </c>
    </row>
    <row r="308" ht="45" customHeight="1" spans="1:11">
      <c r="A308" s="54">
        <v>277</v>
      </c>
      <c r="B308" s="55" t="s">
        <v>330</v>
      </c>
      <c r="C308" s="56" t="str">
        <f t="shared" si="129"/>
        <v>17/12/2023</v>
      </c>
      <c r="D308" s="54">
        <f ca="1" t="shared" si="136"/>
        <v>4862</v>
      </c>
      <c r="E308" s="57">
        <f ca="1">RANDBETWEEN(10000,5200000)</f>
        <v>830759</v>
      </c>
      <c r="F308" s="64"/>
      <c r="G308" s="57">
        <f ca="1" t="shared" si="130"/>
        <v>126345261</v>
      </c>
      <c r="H308" s="59">
        <f ca="1" t="shared" si="135"/>
        <v>429</v>
      </c>
      <c r="I308" s="77" t="str">
        <f ca="1">_xlfn.CONCAT(RANDBETWEEN(1000,9999),CHAR(RANDBETWEEN(65,90)),CHAR(RANDBETWEEN(65,90)),CHAR(RANDBETWEEN(65,90)),CHAR(RANDBETWEEN(65,90)),CHAR(RANDBETWEEN(65,90)),CHAR(RANDBETWEEN(65,90)))</f>
        <v>1706UQYNXC</v>
      </c>
      <c r="J308" s="54" t="str">
        <f ca="1" t="shared" si="137"/>
        <v>512</v>
      </c>
      <c r="K308" s="79" t="str">
        <f ca="1">_xlfn.CONCAT(INDEX(Sheet1!F1:F4,RANDBETWEEN(1,COUNTA(Sheet1!F1:F4))),RANDBETWEEN(1000000000000,9999999999999)," tai ",INDEX(Sheet1!H1:H7,RANDBETWEEN(1,COUNTA(Sheet1!H1:H7))),"; ND NGUYEN THI QUY"," chuyen tien")</f>
        <v>MBVCB :6545365437101 tai Agribank.; ND NGUYEN THI QUY chuyen tien</v>
      </c>
    </row>
    <row r="309" ht="45" customHeight="1" spans="1:11">
      <c r="A309" s="54">
        <v>278</v>
      </c>
      <c r="B309" s="55" t="s">
        <v>331</v>
      </c>
      <c r="C309" s="56" t="str">
        <f t="shared" si="129"/>
        <v>17/12/2023</v>
      </c>
      <c r="D309" s="54">
        <f ca="1" t="shared" si="136"/>
        <v>6153</v>
      </c>
      <c r="E309" s="57"/>
      <c r="F309" s="64">
        <f ca="1">RANDBETWEEN(100000,900000)</f>
        <v>358893</v>
      </c>
      <c r="G309" s="57">
        <f ca="1" t="shared" si="130"/>
        <v>126704154</v>
      </c>
      <c r="H309" s="59">
        <f ca="1" t="shared" si="135"/>
        <v>16544</v>
      </c>
      <c r="I309" s="77" t="str">
        <f ca="1">_xlfn.CONCAT(RANDBETWEEN(1000,9999),CHAR(RANDBETWEEN(65,90)),CHAR(RANDBETWEEN(65,90)),CHAR(RANDBETWEEN(65,90)),CHAR(RANDBETWEEN(65,90)),CHAR(RANDBETWEEN(65,90)),CHAR(RANDBETWEEN(65,90)))</f>
        <v>3006OEVEXX</v>
      </c>
      <c r="J309" s="54" t="str">
        <f ca="1" t="shared" si="137"/>
        <v>512</v>
      </c>
      <c r="K309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:5105973773660 tai Sacombank.; MAI VAN THANG chuyen khoan</v>
      </c>
    </row>
    <row r="310" ht="45" customHeight="1" spans="1:11">
      <c r="A310" s="54">
        <v>279</v>
      </c>
      <c r="B310" s="55" t="s">
        <v>332</v>
      </c>
      <c r="C310" s="56" t="str">
        <f t="shared" si="129"/>
        <v>18/12/2023</v>
      </c>
      <c r="D310" s="54">
        <f ca="1" t="shared" si="136"/>
        <v>7223</v>
      </c>
      <c r="E310" s="57"/>
      <c r="F310" s="64">
        <f ca="1" t="shared" ref="F310:F316" si="138">RANDBETWEEN(100000,900000)</f>
        <v>560208</v>
      </c>
      <c r="G310" s="57">
        <f ca="1" t="shared" si="130"/>
        <v>127264362</v>
      </c>
      <c r="H310" s="59">
        <f ca="1" t="shared" si="135"/>
        <v>409</v>
      </c>
      <c r="I310" s="54">
        <f ca="1">RANDBETWEEN(100000000,999999999)</f>
        <v>199794175</v>
      </c>
      <c r="J310" s="54" t="str">
        <f ca="1" t="shared" si="137"/>
        <v>512</v>
      </c>
      <c r="K310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:3965768559939 tai Vietcombank.; PHAM NGUYEN chuyen khoan</v>
      </c>
    </row>
    <row r="311" ht="45" customHeight="1" spans="1:11">
      <c r="A311" s="54">
        <v>280</v>
      </c>
      <c r="B311" s="55" t="s">
        <v>333</v>
      </c>
      <c r="C311" s="56" t="str">
        <f t="shared" si="129"/>
        <v>18/12/2023</v>
      </c>
      <c r="D311" s="54">
        <f ca="1" t="shared" si="136"/>
        <v>4147</v>
      </c>
      <c r="E311" s="57"/>
      <c r="F311" s="64">
        <f ca="1" t="shared" si="138"/>
        <v>724082</v>
      </c>
      <c r="G311" s="57">
        <f ca="1" t="shared" si="130"/>
        <v>127988444</v>
      </c>
      <c r="H311" s="59">
        <f ca="1" t="shared" ref="H311:H320" si="13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23783</v>
      </c>
      <c r="I311" s="54">
        <f ca="1">RANDBETWEEN(100000000,999999999)</f>
        <v>334111879</v>
      </c>
      <c r="J311" s="54" t="str">
        <f ca="1" t="shared" si="137"/>
        <v>512</v>
      </c>
      <c r="K311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:1740985202825 tai Vietcombank.; LY THI NHU HUYEN chuyen khoan</v>
      </c>
    </row>
    <row r="312" ht="35" customHeight="1" spans="1:11">
      <c r="A312" s="54">
        <v>281</v>
      </c>
      <c r="B312" s="55" t="s">
        <v>334</v>
      </c>
      <c r="C312" s="56" t="str">
        <f t="shared" si="129"/>
        <v>18/12/2023</v>
      </c>
      <c r="D312" s="54">
        <f ca="1" t="shared" ref="D312:D321" si="140">RANDBETWEEN(1000,9999)</f>
        <v>6806</v>
      </c>
      <c r="E312" s="57"/>
      <c r="F312" s="64">
        <f ca="1" t="shared" si="138"/>
        <v>728596</v>
      </c>
      <c r="G312" s="57">
        <f ca="1" t="shared" si="130"/>
        <v>128717040</v>
      </c>
      <c r="H312" s="59">
        <f ca="1" t="shared" si="139"/>
        <v>893</v>
      </c>
      <c r="I312" s="54">
        <f ca="1">RANDBETWEEN(100000000,999999999)</f>
        <v>429149156</v>
      </c>
      <c r="J312" s="54" t="str">
        <f ca="1" t="shared" si="137"/>
        <v>512</v>
      </c>
      <c r="K312" s="79" t="str">
        <f ca="1">_xlfn.CONCAT(RANDBETWEEN(100000,999999),"-QR - ",INDEX(Sheet1!A2:A75,RANDBETWEEN(1,COUNTA(Sheet1!A2:A75)))," Chuyen tien")</f>
        <v>609084-QR - DINH VAN HIEP Chuyen tien</v>
      </c>
    </row>
    <row r="313" ht="35" customHeight="1" spans="1:11">
      <c r="A313" s="54">
        <v>282</v>
      </c>
      <c r="B313" s="55" t="s">
        <v>335</v>
      </c>
      <c r="C313" s="56" t="str">
        <f t="shared" si="129"/>
        <v>18/12/2023</v>
      </c>
      <c r="D313" s="54">
        <f ca="1" t="shared" si="140"/>
        <v>1041</v>
      </c>
      <c r="E313" s="57"/>
      <c r="F313" s="64">
        <f ca="1" t="shared" si="138"/>
        <v>246228</v>
      </c>
      <c r="G313" s="57">
        <f ca="1" t="shared" si="130"/>
        <v>128963268</v>
      </c>
      <c r="H313" s="59">
        <f ca="1" t="shared" si="139"/>
        <v>767</v>
      </c>
      <c r="I313" s="75" t="str">
        <f ca="1">_xlfn.CONCAT(CHAR(RANDBETWEEN(65,90)),CHAR(RANDBETWEEN(65,90)),RANDBETWEEN(100000,999999))</f>
        <v>OM779554</v>
      </c>
      <c r="J313" s="54" t="str">
        <f ca="1" t="shared" si="137"/>
        <v>990</v>
      </c>
      <c r="K313" s="79" t="str">
        <f ca="1">_xlfn.CONCAT(RANDBETWEEN(100000,999999),"-QR - ",INDEX(Sheet1!A1:A74,RANDBETWEEN(1,COUNTA(Sheet1!A1:A74)))," Chuyen tien")</f>
        <v>147562-QR - TRAN MINH QUAN Chuyen tien</v>
      </c>
    </row>
    <row r="314" ht="35" customHeight="1" spans="1:11">
      <c r="A314" s="54">
        <v>283</v>
      </c>
      <c r="B314" s="55" t="s">
        <v>336</v>
      </c>
      <c r="C314" s="56" t="str">
        <f t="shared" si="129"/>
        <v>18/12/2023</v>
      </c>
      <c r="D314" s="54">
        <f ca="1" t="shared" si="140"/>
        <v>1564</v>
      </c>
      <c r="E314" s="57"/>
      <c r="F314" s="64">
        <v>270000</v>
      </c>
      <c r="G314" s="57">
        <f ca="1" t="shared" si="130"/>
        <v>129233268</v>
      </c>
      <c r="H314" s="59">
        <f ca="1" t="shared" si="139"/>
        <v>107</v>
      </c>
      <c r="I314" s="75" t="str">
        <f ca="1">_xlfn.CONCAT(CHAR(RANDBETWEEN(65,90)),CHAR(RANDBETWEEN(65,90)),RANDBETWEEN(100000,999999))</f>
        <v>VE331221</v>
      </c>
      <c r="J314" s="54" t="str">
        <f ca="1" t="shared" si="137"/>
        <v>990</v>
      </c>
      <c r="K314" s="79" t="str">
        <f ca="1">_xlfn.CONCAT(RANDBETWEEN(100000,999999),"-QR - ",INDEX(Sheet1!A1:A74,RANDBETWEEN(1,COUNTA(Sheet1!A1:A74)))," Chuyen tien")</f>
        <v>607084-QR - NGUYEN VIET HOANG Chuyen tien</v>
      </c>
    </row>
    <row r="315" ht="42" customHeight="1" spans="1:11">
      <c r="A315" s="54">
        <v>284</v>
      </c>
      <c r="B315" s="55" t="s">
        <v>337</v>
      </c>
      <c r="C315" s="56" t="str">
        <f t="shared" si="129"/>
        <v>19/12/2023</v>
      </c>
      <c r="D315" s="54">
        <f ca="1" t="shared" si="140"/>
        <v>1017</v>
      </c>
      <c r="E315" s="57"/>
      <c r="F315" s="64">
        <f ca="1" t="shared" si="138"/>
        <v>370443</v>
      </c>
      <c r="G315" s="57">
        <f ca="1" t="shared" si="130"/>
        <v>129603711</v>
      </c>
      <c r="H315" s="59">
        <f ca="1" t="shared" si="139"/>
        <v>303</v>
      </c>
      <c r="I315" s="75" t="str">
        <f ca="1">_xlfn.CONCAT(RANDBETWEEN(100,999),CHAR(RANDBETWEEN(65,90)),CHAR(RANDBETWEEN(65,90)),CHAR(RANDBETWEEN(65,90)),CHAR(RANDBETWEEN(65,90)),CHAR(RANDBETWEEN(65,90)),RANDBETWEEN(1,9))</f>
        <v>569UBCPM9</v>
      </c>
      <c r="J315" s="54" t="str">
        <f ca="1" t="shared" si="137"/>
        <v>512</v>
      </c>
      <c r="K315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:6185111733790 tai MB.; VU THI KIM NHUNG chuyen khoan</v>
      </c>
    </row>
    <row r="316" ht="42" customHeight="1" spans="1:11">
      <c r="A316" s="54">
        <v>285</v>
      </c>
      <c r="B316" s="55" t="s">
        <v>338</v>
      </c>
      <c r="C316" s="56" t="str">
        <f t="shared" si="129"/>
        <v>19/12/2023</v>
      </c>
      <c r="D316" s="54">
        <f ca="1" t="shared" si="140"/>
        <v>7428</v>
      </c>
      <c r="E316" s="57"/>
      <c r="F316" s="64">
        <f ca="1" t="shared" si="138"/>
        <v>509430</v>
      </c>
      <c r="G316" s="57">
        <f ca="1" t="shared" si="130"/>
        <v>130113141</v>
      </c>
      <c r="H316" s="59">
        <f ca="1" t="shared" si="139"/>
        <v>178</v>
      </c>
      <c r="I316" s="75" t="str">
        <f ca="1">_xlfn.CONCAT(RANDBETWEEN(100,999),CHAR(RANDBETWEEN(65,90)),CHAR(RANDBETWEEN(65,90)),CHAR(RANDBETWEEN(65,90)),CHAR(RANDBETWEEN(65,90)),CHAR(RANDBETWEEN(65,90)),RANDBETWEEN(1,9))</f>
        <v>298JHZKB8</v>
      </c>
      <c r="J316" s="54" t="str">
        <f ca="1" t="shared" si="137"/>
        <v>990</v>
      </c>
      <c r="K316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:7341904918065 tai Sacombank.; BUI MINH THUAN chuyen khoan</v>
      </c>
    </row>
    <row r="317" ht="35" customHeight="1" spans="1:11">
      <c r="A317" s="54">
        <v>286</v>
      </c>
      <c r="B317" s="55" t="s">
        <v>339</v>
      </c>
      <c r="C317" s="56" t="str">
        <f t="shared" si="129"/>
        <v>19/12/2023</v>
      </c>
      <c r="D317" s="54">
        <f ca="1" t="shared" si="140"/>
        <v>6268</v>
      </c>
      <c r="E317" s="57">
        <f ca="1">RANDBETWEEN(10000,5200000)</f>
        <v>3101790</v>
      </c>
      <c r="F317" s="64"/>
      <c r="G317" s="57">
        <f ca="1" t="shared" si="130"/>
        <v>127011351</v>
      </c>
      <c r="H317" s="59">
        <f ca="1" t="shared" si="139"/>
        <v>4647342742</v>
      </c>
      <c r="I317" s="75" t="str">
        <f ca="1">_xlfn.CONCAT(RANDBETWEEN(100,999),CHAR(RANDBETWEEN(65,90)),CHAR(RANDBETWEEN(65,90)),CHAR(RANDBETWEEN(65,90)),CHAR(RANDBETWEEN(65,90)),CHAR(RANDBETWEEN(65,90)),RANDBETWEEN(1,9))</f>
        <v>655OVHHV8</v>
      </c>
      <c r="J317" s="54" t="str">
        <f ca="1" t="shared" si="137"/>
        <v>512</v>
      </c>
      <c r="K317" s="79" t="str">
        <f ca="1">_xlfn.CONCAT(RANDBETWEEN(100000,999999),"-QR - ",INDEX(Sheet1!A2:A75,RANDBETWEEN(1,COUNTA(Sheet1!A2:A75)))," Chuyen tien")</f>
        <v>190615-QR - NGUYEN GIANG HUNG Chuyen tien</v>
      </c>
    </row>
    <row r="318" ht="61" customHeight="1" spans="1:11">
      <c r="A318" s="81" t="s">
        <v>340</v>
      </c>
      <c r="B318" s="81"/>
      <c r="C318" s="81"/>
      <c r="D318" s="81"/>
      <c r="E318" s="81"/>
      <c r="F318" s="81"/>
      <c r="G318" s="81"/>
      <c r="H318" s="81"/>
      <c r="I318" s="78" t="s">
        <v>341</v>
      </c>
      <c r="J318" s="78"/>
      <c r="K318" s="78"/>
    </row>
    <row r="319" ht="45" customHeight="1" spans="1:11">
      <c r="A319" s="54">
        <v>287</v>
      </c>
      <c r="B319" s="55" t="s">
        <v>342</v>
      </c>
      <c r="C319" s="56" t="str">
        <f t="shared" ref="C319:C347" si="141">LEFT(B319,FIND(" ",B319)-1)</f>
        <v>20/12/2023</v>
      </c>
      <c r="D319" s="54">
        <f ca="1">RANDBETWEEN(1000,9999)</f>
        <v>8955</v>
      </c>
      <c r="E319" s="57">
        <f ca="1">RANDBETWEEN(10000,5200000)</f>
        <v>249186</v>
      </c>
      <c r="F319" s="64"/>
      <c r="G319" s="57">
        <f ca="1">G317-E319+F319</f>
        <v>126762165</v>
      </c>
      <c r="H319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1855876106</v>
      </c>
      <c r="I319" s="54">
        <f ca="1">RANDBETWEEN(100000000,999999999)</f>
        <v>442213586</v>
      </c>
      <c r="J319" s="54" t="str">
        <f ca="1">CHOOSE(RANDBETWEEN(1,2),"990","512")</f>
        <v>990</v>
      </c>
      <c r="K319" s="79" t="str">
        <f ca="1">_xlfn.CONCAT(INDEX(Sheet1!F2:F5,RANDBETWEEN(1,COUNTA(Sheet1!F2:F5))),RANDBETWEEN(1000000000000,9999999999999)," tai ",INDEX(Sheet1!H2:H8,RANDBETWEEN(1,COUNTA(Sheet1!H2:H8))),"; ND NGUYEN THI QUY"," chuyen tien")</f>
        <v>MB-TKThe :7942326754152 tai TCB.; ND NGUYEN THI QUY chuyen tien</v>
      </c>
    </row>
    <row r="320" ht="45" customHeight="1" spans="1:11">
      <c r="A320" s="54">
        <v>288</v>
      </c>
      <c r="B320" s="55" t="s">
        <v>343</v>
      </c>
      <c r="C320" s="56" t="str">
        <f t="shared" si="141"/>
        <v>20/12/2023</v>
      </c>
      <c r="D320" s="54">
        <f ca="1">RANDBETWEEN(1000,9999)</f>
        <v>4342</v>
      </c>
      <c r="E320" s="57"/>
      <c r="F320" s="64">
        <f ca="1">RANDBETWEEN(100000,900000)</f>
        <v>886182</v>
      </c>
      <c r="G320" s="57">
        <f ca="1" t="shared" ref="G320:G347" si="142">G319-E320+F320</f>
        <v>127648347</v>
      </c>
      <c r="H320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2279761873</v>
      </c>
      <c r="I320" s="54">
        <f ca="1">RANDBETWEEN(100000000,999999999)</f>
        <v>236095723</v>
      </c>
      <c r="J320" s="54" t="str">
        <f ca="1">CHOOSE(RANDBETWEEN(1,2),"990","512")</f>
        <v>990</v>
      </c>
      <c r="K320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:1606659332450 tai VPBank.; NGUYEN DUC MANH chuyen khoan</v>
      </c>
    </row>
    <row r="321" ht="45" customHeight="1" spans="1:11">
      <c r="A321" s="54">
        <v>289</v>
      </c>
      <c r="B321" s="55" t="s">
        <v>344</v>
      </c>
      <c r="C321" s="56" t="str">
        <f t="shared" si="141"/>
        <v>20/12/2023</v>
      </c>
      <c r="D321" s="54">
        <f ca="1">RANDBETWEEN(1000,9999)</f>
        <v>8822</v>
      </c>
      <c r="E321" s="57"/>
      <c r="F321" s="64">
        <f ca="1" t="shared" ref="F321:F327" si="143">RANDBETWEEN(100000,900000)</f>
        <v>572816</v>
      </c>
      <c r="G321" s="57">
        <f ca="1" t="shared" si="142"/>
        <v>128221163</v>
      </c>
      <c r="H321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5909</v>
      </c>
      <c r="I321" s="54">
        <f ca="1">RANDBETWEEN(100000000,999999999)</f>
        <v>817586556</v>
      </c>
      <c r="J321" s="54" t="str">
        <f ca="1">CHOOSE(RANDBETWEEN(1,2),"990","512")</f>
        <v>990</v>
      </c>
      <c r="K321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:3010123915110 tai VCB.; PHAM VAN HUY chuyen khoan</v>
      </c>
    </row>
    <row r="322" ht="45" customHeight="1" spans="1:11">
      <c r="A322" s="54">
        <v>290</v>
      </c>
      <c r="B322" s="55" t="s">
        <v>345</v>
      </c>
      <c r="C322" s="56" t="str">
        <f t="shared" si="141"/>
        <v>21/12/2023</v>
      </c>
      <c r="D322" s="54">
        <f ca="1">RANDBETWEEN(1000,9999)</f>
        <v>6388</v>
      </c>
      <c r="E322" s="57"/>
      <c r="F322" s="64">
        <f ca="1" t="shared" si="143"/>
        <v>874092</v>
      </c>
      <c r="G322" s="57">
        <f ca="1" t="shared" si="142"/>
        <v>129095255</v>
      </c>
      <c r="H322" s="59">
        <f ca="1" t="shared" ref="H322:H331" si="14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48987</v>
      </c>
      <c r="I322" s="54">
        <f ca="1">RANDBETWEEN(100000000,999999999)</f>
        <v>675956398</v>
      </c>
      <c r="J322" s="54" t="str">
        <f ca="1">CHOOSE(RANDBETWEEN(1,2),"990","512")</f>
        <v>512</v>
      </c>
      <c r="K322" s="79" t="str">
        <f ca="1">_xlfn.CONCAT("REM               Tfr A/c: ",RANDBETWEEN(10000000000000,99999999999999)," ",INDEX(Sheet1!A1:A74,RANDBETWEEN(1,COUNTA(Sheet1!A1:A74)))," chuyen tien")</f>
        <v>REM               Tfr A/c: 93101542031428 VU THI CAM LY chuyen tien</v>
      </c>
    </row>
    <row r="323" ht="45" customHeight="1" spans="1:11">
      <c r="A323" s="54">
        <v>291</v>
      </c>
      <c r="B323" s="55" t="s">
        <v>346</v>
      </c>
      <c r="C323" s="56" t="str">
        <f t="shared" si="141"/>
        <v>21/12/2023</v>
      </c>
      <c r="D323" s="54">
        <f ca="1" t="shared" ref="D323:D332" si="145">RANDBETWEEN(1000,9999)</f>
        <v>5119</v>
      </c>
      <c r="E323" s="57"/>
      <c r="F323" s="64">
        <f ca="1" t="shared" si="143"/>
        <v>591819</v>
      </c>
      <c r="G323" s="57">
        <f ca="1" t="shared" si="142"/>
        <v>129687074</v>
      </c>
      <c r="H323" s="59">
        <f ca="1" t="shared" si="144"/>
        <v>3391642069</v>
      </c>
      <c r="I323" s="54">
        <f ca="1">RANDBETWEEN(100000000,999999999)</f>
        <v>469458858</v>
      </c>
      <c r="J323" s="54" t="str">
        <f ca="1">CHOOSE(RANDBETWEEN(1,2),"990","512")</f>
        <v>512</v>
      </c>
      <c r="K323" s="79" t="str">
        <f ca="1">_xlfn.CONCAT("REM               Tfr A/c: ",RANDBETWEEN(10000000000000,99999999999999)," ",INDEX(Sheet1!A2:A75,RANDBETWEEN(1,COUNTA(Sheet1!A2:A75)))," chuyen tien")</f>
        <v>REM               Tfr A/c: 35396960788911 NGUYEN DUC MANH chuyen tien</v>
      </c>
    </row>
    <row r="324" ht="45" customHeight="1" spans="1:11">
      <c r="A324" s="54">
        <v>292</v>
      </c>
      <c r="B324" s="55" t="s">
        <v>347</v>
      </c>
      <c r="C324" s="56" t="str">
        <f t="shared" si="141"/>
        <v>21/12/2023</v>
      </c>
      <c r="D324" s="54">
        <f ca="1" t="shared" si="145"/>
        <v>8964</v>
      </c>
      <c r="E324" s="57"/>
      <c r="F324" s="64">
        <f ca="1" t="shared" si="143"/>
        <v>481654</v>
      </c>
      <c r="G324" s="57">
        <f ca="1" t="shared" si="142"/>
        <v>130168728</v>
      </c>
      <c r="H324" s="59">
        <f ca="1" t="shared" si="144"/>
        <v>9365725296</v>
      </c>
      <c r="I324" s="75" t="str">
        <f ca="1">_xlfn.CONCAT(CHAR(RANDBETWEEN(65,90)),CHAR(RANDBETWEEN(65,90)),RANDBETWEEN(100000,999999))</f>
        <v>UH635927</v>
      </c>
      <c r="J324" s="54" t="str">
        <f ca="1" t="shared" ref="J324:J333" si="146">CHOOSE(RANDBETWEEN(1,2),"990","512")</f>
        <v>512</v>
      </c>
      <c r="K324" s="79" t="str">
        <f ca="1">_xlfn.CONCAT("REM               Tfr A/c: ",RANDBETWEEN(10000000000000,99999999999999)," ",INDEX(Sheet1!A3:A76,RANDBETWEEN(1,COUNTA(Sheet1!A3:A76)))," chuyen tien")</f>
        <v>REM               Tfr A/c: 32716659018947 PHAM QUANG THUAN chuyen tien</v>
      </c>
    </row>
    <row r="325" ht="35" customHeight="1" spans="1:11">
      <c r="A325" s="54">
        <v>293</v>
      </c>
      <c r="B325" s="55" t="s">
        <v>348</v>
      </c>
      <c r="C325" s="56" t="str">
        <f t="shared" si="141"/>
        <v>21/12/2023</v>
      </c>
      <c r="D325" s="54">
        <f ca="1" t="shared" si="145"/>
        <v>4197</v>
      </c>
      <c r="E325" s="57"/>
      <c r="F325" s="64">
        <f ca="1" t="shared" si="143"/>
        <v>883150</v>
      </c>
      <c r="G325" s="57">
        <f ca="1" t="shared" si="142"/>
        <v>131051878</v>
      </c>
      <c r="H325" s="59">
        <f ca="1" t="shared" si="144"/>
        <v>205</v>
      </c>
      <c r="I325" s="75" t="str">
        <f ca="1">_xlfn.CONCAT(CHAR(RANDBETWEEN(65,90)),CHAR(RANDBETWEEN(65,90)),RANDBETWEEN(100000,999999))</f>
        <v>SN297224</v>
      </c>
      <c r="J325" s="54" t="str">
        <f ca="1" t="shared" si="146"/>
        <v>512</v>
      </c>
      <c r="K325" s="79" t="str">
        <f ca="1">_xlfn.CONCAT(RANDBETWEEN(100000,999999),"-QR - ",INDEX(Sheet1!A1:A74,RANDBETWEEN(1,COUNTA(Sheet1!A1:A74)))," Chuyen tien")</f>
        <v>103397-QR - NGUYEN TUAN HUNG Chuyen tien</v>
      </c>
    </row>
    <row r="326" ht="35" customHeight="1" spans="1:11">
      <c r="A326" s="54">
        <v>294</v>
      </c>
      <c r="B326" s="55" t="s">
        <v>349</v>
      </c>
      <c r="C326" s="56" t="str">
        <f t="shared" si="141"/>
        <v>21/12/2023</v>
      </c>
      <c r="D326" s="54">
        <f ca="1" t="shared" si="145"/>
        <v>9693</v>
      </c>
      <c r="E326" s="57"/>
      <c r="F326" s="64">
        <f ca="1" t="shared" si="143"/>
        <v>675008</v>
      </c>
      <c r="G326" s="57">
        <f ca="1" t="shared" si="142"/>
        <v>131726886</v>
      </c>
      <c r="H326" s="59">
        <f ca="1" t="shared" si="144"/>
        <v>714</v>
      </c>
      <c r="I326" s="75" t="str">
        <f ca="1">_xlfn.CONCAT(CHAR(RANDBETWEEN(65,90)),CHAR(RANDBETWEEN(65,90)),RANDBETWEEN(100000,999999))</f>
        <v>UQ435856</v>
      </c>
      <c r="J326" s="54" t="str">
        <f ca="1" t="shared" si="146"/>
        <v>512</v>
      </c>
      <c r="K326" s="79" t="str">
        <f ca="1">_xlfn.CONCAT(RANDBETWEEN(100000,999999),"-QR - ",INDEX(Sheet1!A2:A75,RANDBETWEEN(1,COUNTA(Sheet1!A2:A75)))," Chuyen tien")</f>
        <v>391948-QR - DINH QUANG HUY Chuyen tien</v>
      </c>
    </row>
    <row r="327" ht="45" customHeight="1" spans="1:11">
      <c r="A327" s="54">
        <v>295</v>
      </c>
      <c r="B327" s="55" t="s">
        <v>350</v>
      </c>
      <c r="C327" s="56" t="str">
        <f t="shared" si="141"/>
        <v>21/12/2023</v>
      </c>
      <c r="D327" s="54">
        <f ca="1" t="shared" si="145"/>
        <v>3737</v>
      </c>
      <c r="E327" s="57"/>
      <c r="F327" s="64">
        <f ca="1" t="shared" si="143"/>
        <v>534947</v>
      </c>
      <c r="G327" s="57">
        <f ca="1" t="shared" si="142"/>
        <v>132261833</v>
      </c>
      <c r="H327" s="59">
        <f ca="1" t="shared" si="144"/>
        <v>5307</v>
      </c>
      <c r="I327" s="54">
        <f ca="1">RANDBETWEEN(100000000,999999999)</f>
        <v>587890035</v>
      </c>
      <c r="J327" s="54" t="str">
        <f ca="1" t="shared" si="146"/>
        <v>990</v>
      </c>
      <c r="K327" s="79" t="str">
        <f ca="1">_xlfn.CONCAT("REM               Tfr A/c: ",RANDBETWEEN(10000000000000,99999999999999)," ",INDEX(Sheet1!A1:A74,RANDBETWEEN(1,COUNTA(Sheet1!A1:A74)))," chuyen tien")</f>
        <v>REM               Tfr A/c: 73332976429786 LAM THI THANH chuyen tien</v>
      </c>
    </row>
    <row r="328" ht="45" customHeight="1" spans="1:11">
      <c r="A328" s="54">
        <v>296</v>
      </c>
      <c r="B328" s="55" t="s">
        <v>351</v>
      </c>
      <c r="C328" s="56" t="str">
        <f t="shared" si="141"/>
        <v>21/12/2023</v>
      </c>
      <c r="D328" s="54">
        <f ca="1" t="shared" si="145"/>
        <v>4205</v>
      </c>
      <c r="E328" s="57">
        <f ca="1">RANDBETWEEN(100000,900000)</f>
        <v>352207</v>
      </c>
      <c r="F328" s="64"/>
      <c r="G328" s="57">
        <f ca="1" t="shared" si="142"/>
        <v>131909626</v>
      </c>
      <c r="H328" s="59">
        <f ca="1" t="shared" si="144"/>
        <v>727</v>
      </c>
      <c r="I328" s="54">
        <f ca="1">RANDBETWEEN(100000000,999999999)</f>
        <v>379299454</v>
      </c>
      <c r="J328" s="54" t="str">
        <f ca="1" t="shared" si="146"/>
        <v>512</v>
      </c>
      <c r="K328" s="79" t="str">
        <f ca="1">_xlfn.CONCAT("Omni Channel-TKThe :",RANDBETWEEN(100000000000,999999999999),", tai ",INDEX(Sheet1!H1:H7,RANDBETWEEN(1,COUNTA(Sheet1!H1:H7)))," NGUYEN THI QUY chuyen tien")</f>
        <v>Omni Channel-TKThe :843210968376, tai VPBank. NGUYEN THI QUY chuyen tien</v>
      </c>
    </row>
    <row r="329" ht="45" customHeight="1" spans="1:11">
      <c r="A329" s="54">
        <v>297</v>
      </c>
      <c r="B329" s="55" t="s">
        <v>352</v>
      </c>
      <c r="C329" s="56" t="str">
        <f t="shared" si="141"/>
        <v>21/12/2023</v>
      </c>
      <c r="D329" s="54">
        <f ca="1" t="shared" si="145"/>
        <v>3488</v>
      </c>
      <c r="E329" s="57">
        <f ca="1">RANDBETWEEN(100000,900000)</f>
        <v>153832</v>
      </c>
      <c r="F329" s="64"/>
      <c r="G329" s="57">
        <f ca="1" t="shared" si="142"/>
        <v>131755794</v>
      </c>
      <c r="H329" s="59">
        <f ca="1" t="shared" si="144"/>
        <v>1091468111</v>
      </c>
      <c r="I329" s="77" t="str">
        <f ca="1">_xlfn.CONCAT(RANDBETWEEN(1000,9999),CHAR(RANDBETWEEN(65,90)),CHAR(RANDBETWEEN(65,90)),CHAR(RANDBETWEEN(65,90)),CHAR(RANDBETWEEN(65,90)),CHAR(RANDBETWEEN(65,90)),CHAR(RANDBETWEEN(65,90)))</f>
        <v>6863JFXKSR</v>
      </c>
      <c r="J329" s="54" t="str">
        <f ca="1" t="shared" si="146"/>
        <v>990</v>
      </c>
      <c r="K329" s="79" t="str">
        <f ca="1">_xlfn.CONCAT(INDEX(Sheet1!F1:F4,RANDBETWEEN(1,COUNTA(Sheet1!F1:F4))),RANDBETWEEN(1000000000000,9999999999999)," tai ",INDEX(Sheet1!H1:H7,RANDBETWEEN(1,COUNTA(Sheet1!H1:H7))),"; ND NGUYEN THI QUY"," chuyen tien")</f>
        <v>MBVCB :6032433390388 tai VCB.; ND NGUYEN THI QUY chuyen tien</v>
      </c>
    </row>
    <row r="330" ht="45" customHeight="1" spans="1:11">
      <c r="A330" s="54">
        <v>298</v>
      </c>
      <c r="B330" s="55" t="s">
        <v>353</v>
      </c>
      <c r="C330" s="56" t="str">
        <f t="shared" si="141"/>
        <v>21/12/2023</v>
      </c>
      <c r="D330" s="54">
        <f ca="1" t="shared" si="145"/>
        <v>9510</v>
      </c>
      <c r="E330" s="57">
        <f ca="1">RANDBETWEEN(100000,900000)</f>
        <v>476355</v>
      </c>
      <c r="F330" s="64"/>
      <c r="G330" s="57">
        <f ca="1" t="shared" si="142"/>
        <v>131279439</v>
      </c>
      <c r="H330" s="59">
        <f ca="1" t="shared" si="144"/>
        <v>4088898654</v>
      </c>
      <c r="I330" s="77" t="str">
        <f ca="1">_xlfn.CONCAT(RANDBETWEEN(1000,9999),CHAR(RANDBETWEEN(65,90)),CHAR(RANDBETWEEN(65,90)),CHAR(RANDBETWEEN(65,90)),CHAR(RANDBETWEEN(65,90)),CHAR(RANDBETWEEN(65,90)),CHAR(RANDBETWEEN(65,90)))</f>
        <v>6365JDEGCY</v>
      </c>
      <c r="J330" s="54" t="str">
        <f ca="1" t="shared" si="146"/>
        <v>512</v>
      </c>
      <c r="K330" s="79" t="str">
        <f ca="1">_xlfn.CONCAT(INDEX(Sheet1!F2:F5,RANDBETWEEN(1,COUNTA(Sheet1!F2:F5))),RANDBETWEEN(1000000000000,9999999999999)," tai ",INDEX(Sheet1!H2:H8,RANDBETWEEN(1,COUNTA(Sheet1!H2:H8))),"; ND NGUYEN THI QUY"," chuyen tien")</f>
        <v>MB-TKThe :4095818687761 tai VPBank.; ND NGUYEN THI QUY chuyen tien</v>
      </c>
    </row>
    <row r="331" ht="45" customHeight="1" spans="1:11">
      <c r="A331" s="54">
        <v>299</v>
      </c>
      <c r="B331" s="55" t="s">
        <v>354</v>
      </c>
      <c r="C331" s="56" t="str">
        <f t="shared" si="141"/>
        <v>22/12/2023</v>
      </c>
      <c r="D331" s="54">
        <f ca="1" t="shared" si="145"/>
        <v>9375</v>
      </c>
      <c r="E331" s="57">
        <f ca="1">RANDBETWEEN(10000,5200000)</f>
        <v>2731417</v>
      </c>
      <c r="F331" s="64"/>
      <c r="G331" s="57">
        <f ca="1" t="shared" si="142"/>
        <v>128548022</v>
      </c>
      <c r="H331" s="59">
        <f ca="1" t="shared" si="144"/>
        <v>233</v>
      </c>
      <c r="I331" s="77" t="str">
        <f ca="1">_xlfn.CONCAT(RANDBETWEEN(1000,9999),CHAR(RANDBETWEEN(65,90)),CHAR(RANDBETWEEN(65,90)),CHAR(RANDBETWEEN(65,90)),CHAR(RANDBETWEEN(65,90)),CHAR(RANDBETWEEN(65,90)),CHAR(RANDBETWEEN(65,90)))</f>
        <v>5801FJTMUV</v>
      </c>
      <c r="J331" s="54" t="str">
        <f ca="1" t="shared" si="146"/>
        <v>512</v>
      </c>
      <c r="K331" s="79" t="str">
        <f ca="1">_xlfn.CONCAT(INDEX(Sheet1!F3:F6,RANDBETWEEN(1,COUNTA(Sheet1!F3:F6))),RANDBETWEEN(1000000000000,9999999999999)," tai ",INDEX(Sheet1!H3:H9,RANDBETWEEN(1,COUNTA(Sheet1!H3:H9))),"; ND NGUYEN THI QUY"," chuyen tien")</f>
        <v>TKThe :1845163799444 tai Agribank.; ND NGUYEN THI QUY chuyen tien</v>
      </c>
    </row>
    <row r="332" ht="35" customHeight="1" spans="1:11">
      <c r="A332" s="54">
        <v>300</v>
      </c>
      <c r="B332" s="55" t="s">
        <v>355</v>
      </c>
      <c r="C332" s="56" t="str">
        <f t="shared" si="141"/>
        <v>22/12/2023</v>
      </c>
      <c r="D332" s="54">
        <f ca="1" t="shared" si="145"/>
        <v>4884</v>
      </c>
      <c r="E332" s="57"/>
      <c r="F332" s="64">
        <f ca="1">RANDBETWEEN(100000,900000)</f>
        <v>192921</v>
      </c>
      <c r="G332" s="57">
        <f ca="1" t="shared" si="142"/>
        <v>128740943</v>
      </c>
      <c r="H332" s="59">
        <f ca="1" t="shared" ref="H332:H340" si="147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731</v>
      </c>
      <c r="I332" s="75" t="str">
        <f ca="1">_xlfn.CONCAT(RANDBETWEEN(100,999),CHAR(RANDBETWEEN(65,90)),CHAR(RANDBETWEEN(65,90)),CHAR(RANDBETWEEN(65,90)),CHAR(RANDBETWEEN(65,90)),CHAR(RANDBETWEEN(65,90)),RANDBETWEEN(1,9))</f>
        <v>445IHFCX8</v>
      </c>
      <c r="J332" s="54" t="str">
        <f ca="1" t="shared" si="146"/>
        <v>512</v>
      </c>
      <c r="K332" s="79" t="str">
        <f ca="1">_xlfn.CONCAT(RANDBETWEEN(100000,999999),"-QR - ",INDEX(Sheet1!A1:A74,RANDBETWEEN(1,COUNTA(Sheet1!A1:A74)))," Chuyen tien")</f>
        <v>836798-QR - NGUYEN TUAN TUNG Chuyen tien</v>
      </c>
    </row>
    <row r="333" ht="45" customHeight="1" spans="1:11">
      <c r="A333" s="54">
        <v>301</v>
      </c>
      <c r="B333" s="55" t="s">
        <v>356</v>
      </c>
      <c r="C333" s="56" t="str">
        <f t="shared" si="141"/>
        <v>22/12/2023</v>
      </c>
      <c r="D333" s="54">
        <f ca="1" t="shared" ref="D333:D340" si="148">RANDBETWEEN(1000,9999)</f>
        <v>2078</v>
      </c>
      <c r="E333" s="57">
        <f ca="1">RANDBETWEEN(10000,5200000)</f>
        <v>4018793</v>
      </c>
      <c r="F333" s="64"/>
      <c r="G333" s="57">
        <f ca="1" t="shared" si="142"/>
        <v>124722150</v>
      </c>
      <c r="H333" s="59">
        <f ca="1" t="shared" si="147"/>
        <v>8136</v>
      </c>
      <c r="I333" s="75" t="str">
        <f ca="1">_xlfn.CONCAT(RANDBETWEEN(100,999),CHAR(RANDBETWEEN(65,90)),CHAR(RANDBETWEEN(65,90)),CHAR(RANDBETWEEN(65,90)),CHAR(RANDBETWEEN(65,90)),CHAR(RANDBETWEEN(65,90)),RANDBETWEEN(1,9))</f>
        <v>807REHKM9</v>
      </c>
      <c r="J333" s="54" t="str">
        <f ca="1" t="shared" si="146"/>
        <v>990</v>
      </c>
      <c r="K333" s="79" t="str">
        <f ca="1">_xlfn.CONCAT(INDEX(Sheet1!F1:F4,RANDBETWEEN(1,COUNTA(Sheet1!F1:F4))),RANDBETWEEN(1000000000000,9999999999999)," tai ",INDEX(Sheet1!H1:H7,RANDBETWEEN(1,COUNTA(Sheet1!H1:H7))),"; ND NGUYEN THI QUY"," chuyen tien")</f>
        <v>MBVCB :5551832530100 tai Sacombank.; ND NGUYEN THI QUY chuyen tien</v>
      </c>
    </row>
    <row r="334" ht="45" customHeight="1" spans="1:11">
      <c r="A334" s="54">
        <v>302</v>
      </c>
      <c r="B334" s="55" t="s">
        <v>357</v>
      </c>
      <c r="C334" s="56" t="str">
        <f t="shared" si="141"/>
        <v>23/12/2023</v>
      </c>
      <c r="D334" s="54">
        <f ca="1" t="shared" si="148"/>
        <v>8988</v>
      </c>
      <c r="E334" s="57"/>
      <c r="F334" s="64">
        <f ca="1">RANDBETWEEN(100000,900000)</f>
        <v>159404</v>
      </c>
      <c r="G334" s="57">
        <f ca="1" t="shared" si="142"/>
        <v>124881554</v>
      </c>
      <c r="H334" s="59">
        <f ca="1" t="shared" si="147"/>
        <v>6412616841</v>
      </c>
      <c r="I334" s="75" t="str">
        <f ca="1">_xlfn.CONCAT(CHAR(RANDBETWEEN(65,90)),CHAR(RANDBETWEEN(65,90)),RANDBETWEEN(100000,999999))</f>
        <v>LH248438</v>
      </c>
      <c r="J334" s="54" t="str">
        <f ca="1" t="shared" ref="J334:J340" si="149">CHOOSE(RANDBETWEEN(1,2),"990","512")</f>
        <v>512</v>
      </c>
      <c r="K334" s="79" t="str">
        <f ca="1">_xlfn.CONCAT("REM               Tfr A/c: ",RANDBETWEEN(10000000000000,99999999999999)," ",INDEX(Sheet1!A1:A74,RANDBETWEEN(1,COUNTA(Sheet1!A1:A74)))," chuyen tien")</f>
        <v>REM               Tfr A/c: 54945616943702 LY THI NHU HUYEN chuyen tien</v>
      </c>
    </row>
    <row r="335" ht="45" customHeight="1" spans="1:11">
      <c r="A335" s="54">
        <v>303</v>
      </c>
      <c r="B335" s="55" t="s">
        <v>358</v>
      </c>
      <c r="C335" s="56" t="str">
        <f t="shared" si="141"/>
        <v>23/12/2023</v>
      </c>
      <c r="D335" s="54">
        <f ca="1" t="shared" si="148"/>
        <v>8868</v>
      </c>
      <c r="E335" s="57"/>
      <c r="F335" s="64">
        <f ca="1">RANDBETWEEN(100000,900000)</f>
        <v>882589</v>
      </c>
      <c r="G335" s="57">
        <f ca="1" t="shared" si="142"/>
        <v>125764143</v>
      </c>
      <c r="H335" s="59">
        <f ca="1" t="shared" si="147"/>
        <v>795</v>
      </c>
      <c r="I335" s="75" t="str">
        <f ca="1">_xlfn.CONCAT(CHAR(RANDBETWEEN(65,90)),CHAR(RANDBETWEEN(65,90)),RANDBETWEEN(100000,999999))</f>
        <v>QA591359</v>
      </c>
      <c r="J335" s="54" t="str">
        <f ca="1" t="shared" si="149"/>
        <v>990</v>
      </c>
      <c r="K335" s="79" t="str">
        <f ca="1">_xlfn.CONCAT("REM               Tfr A/c: ",RANDBETWEEN(10000000000000,99999999999999)," ",INDEX(Sheet1!A1:A74,RANDBETWEEN(1,COUNTA(Sheet1!A1:A74)))," chuyen tien")</f>
        <v>REM               Tfr A/c: 40463829964693 HOANG VAN QUAN chuyen tien</v>
      </c>
    </row>
    <row r="336" ht="45" customHeight="1" spans="1:11">
      <c r="A336" s="54">
        <v>304</v>
      </c>
      <c r="B336" s="55" t="s">
        <v>359</v>
      </c>
      <c r="C336" s="56" t="str">
        <f t="shared" si="141"/>
        <v>23/12/2023</v>
      </c>
      <c r="D336" s="54">
        <f ca="1" t="shared" si="148"/>
        <v>2711</v>
      </c>
      <c r="E336" s="57"/>
      <c r="F336" s="64">
        <f ca="1" t="shared" ref="F336:F345" si="150">RANDBETWEEN(100000,900000)</f>
        <v>139457</v>
      </c>
      <c r="G336" s="57">
        <f ca="1" t="shared" si="142"/>
        <v>125903600</v>
      </c>
      <c r="H336" s="59">
        <f ca="1" t="shared" si="147"/>
        <v>1174608270</v>
      </c>
      <c r="I336" s="77" t="str">
        <f ca="1">_xlfn.CONCAT(RANDBETWEEN(1000,9999),CHAR(RANDBETWEEN(65,90)),CHAR(RANDBETWEEN(65,90)),CHAR(RANDBETWEEN(65,90)),CHAR(RANDBETWEEN(65,90)),CHAR(RANDBETWEEN(65,90)),CHAR(RANDBETWEEN(65,90)))</f>
        <v>7838WDYSZU</v>
      </c>
      <c r="J336" s="54" t="str">
        <f ca="1" t="shared" si="149"/>
        <v>512</v>
      </c>
      <c r="K336" s="79" t="str">
        <f ca="1">_xlfn.CONCAT("REM               Tfr A/c: ",RANDBETWEEN(10000000000000,99999999999999)," ",INDEX(Sheet1!A2:A75,RANDBETWEEN(1,COUNTA(Sheet1!A2:A75)))," chuyen tien")</f>
        <v>REM               Tfr A/c: 50801909107474 NGUYEN VAN THANG chuyen tien</v>
      </c>
    </row>
    <row r="337" ht="45" customHeight="1" spans="1:11">
      <c r="A337" s="54">
        <v>305</v>
      </c>
      <c r="B337" s="55" t="s">
        <v>360</v>
      </c>
      <c r="C337" s="56" t="str">
        <f t="shared" si="141"/>
        <v>23/12/2023</v>
      </c>
      <c r="D337" s="54">
        <f ca="1" t="shared" si="148"/>
        <v>6967</v>
      </c>
      <c r="E337" s="57"/>
      <c r="F337" s="64">
        <f ca="1" t="shared" si="150"/>
        <v>348779</v>
      </c>
      <c r="G337" s="57">
        <f ca="1" t="shared" si="142"/>
        <v>126252379</v>
      </c>
      <c r="H337" s="59">
        <f ca="1" t="shared" si="147"/>
        <v>34991</v>
      </c>
      <c r="I337" s="77" t="str">
        <f ca="1">_xlfn.CONCAT(RANDBETWEEN(1000,9999),CHAR(RANDBETWEEN(65,90)),CHAR(RANDBETWEEN(65,90)),CHAR(RANDBETWEEN(65,90)),CHAR(RANDBETWEEN(65,90)),CHAR(RANDBETWEEN(65,90)),CHAR(RANDBETWEEN(65,90)))</f>
        <v>8641RCPPOE</v>
      </c>
      <c r="J337" s="54" t="str">
        <f ca="1" t="shared" si="149"/>
        <v>512</v>
      </c>
      <c r="K337" s="79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:5051089496611 tai VPBank.; PHUNG VAN LUONG chuyen khoan</v>
      </c>
    </row>
    <row r="338" ht="45" customHeight="1" spans="1:11">
      <c r="A338" s="54">
        <v>306</v>
      </c>
      <c r="B338" s="55" t="s">
        <v>361</v>
      </c>
      <c r="C338" s="56" t="str">
        <f t="shared" si="141"/>
        <v>23/12/2023</v>
      </c>
      <c r="D338" s="54">
        <f ca="1" t="shared" si="148"/>
        <v>7158</v>
      </c>
      <c r="E338" s="57"/>
      <c r="F338" s="64">
        <f ca="1" t="shared" si="150"/>
        <v>254399</v>
      </c>
      <c r="G338" s="57">
        <f ca="1" t="shared" si="142"/>
        <v>126506778</v>
      </c>
      <c r="H338" s="59">
        <f ca="1" t="shared" si="147"/>
        <v>6761557252</v>
      </c>
      <c r="I338" s="77" t="str">
        <f ca="1">_xlfn.CONCAT(RANDBETWEEN(1000,9999),CHAR(RANDBETWEEN(65,90)),CHAR(RANDBETWEEN(65,90)),CHAR(RANDBETWEEN(65,90)),CHAR(RANDBETWEEN(65,90)),CHAR(RANDBETWEEN(65,90)),CHAR(RANDBETWEEN(65,90)))</f>
        <v>2016HRNJXW</v>
      </c>
      <c r="J338" s="54" t="str">
        <f ca="1" t="shared" si="149"/>
        <v>990</v>
      </c>
      <c r="K338" s="79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:3686366215398 tai Agribank.; BUI DOAN LONG chuyen khoan</v>
      </c>
    </row>
    <row r="339" ht="45" customHeight="1" spans="1:11">
      <c r="A339" s="54">
        <v>307</v>
      </c>
      <c r="B339" s="55" t="s">
        <v>362</v>
      </c>
      <c r="C339" s="56" t="str">
        <f t="shared" si="141"/>
        <v>24/12/2023</v>
      </c>
      <c r="D339" s="54">
        <f ca="1" t="shared" si="148"/>
        <v>6264</v>
      </c>
      <c r="E339" s="57"/>
      <c r="F339" s="64">
        <f ca="1" t="shared" si="150"/>
        <v>468807</v>
      </c>
      <c r="G339" s="57">
        <f ca="1" t="shared" si="142"/>
        <v>126975585</v>
      </c>
      <c r="H339" s="59">
        <f ca="1" t="shared" si="147"/>
        <v>781</v>
      </c>
      <c r="I339" s="54">
        <f ca="1">RANDBETWEEN(100000000,999999999)</f>
        <v>229258221</v>
      </c>
      <c r="J339" s="54" t="str">
        <f ca="1" t="shared" si="149"/>
        <v>512</v>
      </c>
      <c r="K339" s="79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:3129531162504 tai VPBank.; HOANG DUC TRUONG chuyen khoan</v>
      </c>
    </row>
    <row r="340" ht="46" customHeight="1" spans="1:11">
      <c r="A340" s="54">
        <v>308</v>
      </c>
      <c r="B340" s="55" t="s">
        <v>363</v>
      </c>
      <c r="C340" s="56" t="str">
        <f t="shared" si="141"/>
        <v>24/12/2023</v>
      </c>
      <c r="D340" s="54">
        <f ca="1" t="shared" si="148"/>
        <v>2278</v>
      </c>
      <c r="E340" s="57">
        <f ca="1">RANDBETWEEN(10000,5200000)</f>
        <v>2467329</v>
      </c>
      <c r="F340" s="64"/>
      <c r="G340" s="57">
        <f ca="1" t="shared" si="142"/>
        <v>124508256</v>
      </c>
      <c r="H340" s="59">
        <f ca="1" t="shared" si="147"/>
        <v>967</v>
      </c>
      <c r="I340" s="75" t="str">
        <f ca="1">_xlfn.CONCAT(RANDBETWEEN(100,999),CHAR(RANDBETWEEN(65,90)),CHAR(RANDBETWEEN(65,90)),CHAR(RANDBETWEEN(65,90)),CHAR(RANDBETWEEN(65,90)),CHAR(RANDBETWEEN(65,90)),RANDBETWEEN(1,9))</f>
        <v>776XKCHF4</v>
      </c>
      <c r="J340" s="54" t="str">
        <f ca="1" t="shared" si="149"/>
        <v>990</v>
      </c>
      <c r="K340" s="79" t="str">
        <f ca="1">_xlfn.CONCAT("Omni Channel-TKThe :",RANDBETWEEN(100000000000,999999999999),", tai ",INDEX(Sheet1!H1:H7,RANDBETWEEN(1,COUNTA(Sheet1!H1:H7)))," NGUYEN THI QUY chuyen tien")</f>
        <v>Omni Channel-TKThe :896382538646, tai Vietcombank. NGUYEN THI QUY chuyen tien</v>
      </c>
    </row>
    <row r="341" ht="35" customHeight="1" spans="1:11">
      <c r="A341" s="54">
        <v>309</v>
      </c>
      <c r="B341" s="55" t="s">
        <v>364</v>
      </c>
      <c r="C341" s="56" t="str">
        <f t="shared" si="141"/>
        <v>24/12/2023</v>
      </c>
      <c r="D341" s="54">
        <f ca="1" t="shared" ref="D341:D350" si="151">RANDBETWEEN(1000,9999)</f>
        <v>6666</v>
      </c>
      <c r="E341" s="125"/>
      <c r="F341" s="64">
        <f ca="1" t="shared" si="150"/>
        <v>274059</v>
      </c>
      <c r="G341" s="57">
        <f ca="1" t="shared" si="142"/>
        <v>124782315</v>
      </c>
      <c r="H341" s="59">
        <f ca="1" t="shared" ref="H341:H350" si="152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281</v>
      </c>
      <c r="I341" s="75" t="str">
        <f ca="1" t="shared" ref="I341:I350" si="153">_xlfn.CONCAT(RANDBETWEEN(100,999),CHAR(RANDBETWEEN(65,90)),CHAR(RANDBETWEEN(65,90)),CHAR(RANDBETWEEN(65,90)),CHAR(RANDBETWEEN(65,90)),CHAR(RANDBETWEEN(65,90)),RANDBETWEEN(1,9))</f>
        <v>360HSCUP8</v>
      </c>
      <c r="J341" s="54" t="str">
        <f ca="1" t="shared" ref="J341:J350" si="154">CHOOSE(RANDBETWEEN(1,2),"990","512")</f>
        <v>512</v>
      </c>
      <c r="K341" s="73" t="str">
        <f ca="1">_xlfn.CONCAT(RANDBETWEEN(100000,999999),"-QR - ",INDEX(Sheet1!A1:A74,RANDBETWEEN(1,COUNTA(Sheet1!A1:A74)))," Chuyen tien")</f>
        <v>456623-QR - CAO THANH LUONG Chuyen tien</v>
      </c>
    </row>
    <row r="342" ht="35" customHeight="1" spans="1:11">
      <c r="A342" s="54">
        <v>310</v>
      </c>
      <c r="B342" s="55" t="s">
        <v>365</v>
      </c>
      <c r="C342" s="56" t="str">
        <f t="shared" si="141"/>
        <v>25/12/2023</v>
      </c>
      <c r="D342" s="54">
        <f ca="1" t="shared" si="151"/>
        <v>8729</v>
      </c>
      <c r="E342" s="125"/>
      <c r="F342" s="64">
        <f ca="1" t="shared" si="150"/>
        <v>357722</v>
      </c>
      <c r="G342" s="57">
        <f ca="1" t="shared" si="142"/>
        <v>125140037</v>
      </c>
      <c r="H342" s="59">
        <f ca="1" t="shared" si="152"/>
        <v>6533899471</v>
      </c>
      <c r="I342" s="75" t="str">
        <f ca="1" t="shared" si="153"/>
        <v>780MPLNC6</v>
      </c>
      <c r="J342" s="54" t="str">
        <f ca="1" t="shared" si="154"/>
        <v>990</v>
      </c>
      <c r="K342" s="73" t="str">
        <f ca="1">_xlfn.CONCAT(RANDBETWEEN(100000,999999),"-QR - ",INDEX(Sheet1!A2:A75,RANDBETWEEN(1,COUNTA(Sheet1!A2:A75)))," Chuyen tien")</f>
        <v>748681-QR - PHAM QUANG THUAN Chuyen tien</v>
      </c>
    </row>
    <row r="343" ht="35" customHeight="1" spans="1:11">
      <c r="A343" s="54">
        <v>311</v>
      </c>
      <c r="B343" s="55" t="s">
        <v>366</v>
      </c>
      <c r="C343" s="56" t="str">
        <f t="shared" si="141"/>
        <v>25/12/2023</v>
      </c>
      <c r="D343" s="54">
        <f ca="1" t="shared" si="151"/>
        <v>8155</v>
      </c>
      <c r="E343" s="125"/>
      <c r="F343" s="64">
        <f ca="1" t="shared" si="150"/>
        <v>872567</v>
      </c>
      <c r="G343" s="57">
        <f ca="1" t="shared" si="142"/>
        <v>126012604</v>
      </c>
      <c r="H343" s="59">
        <f ca="1" t="shared" si="152"/>
        <v>210</v>
      </c>
      <c r="I343" s="75" t="str">
        <f ca="1" t="shared" si="153"/>
        <v>799KDNFP7</v>
      </c>
      <c r="J343" s="54" t="str">
        <f ca="1" t="shared" si="154"/>
        <v>512</v>
      </c>
      <c r="K343" s="73" t="str">
        <f ca="1">_xlfn.CONCAT(RANDBETWEEN(100000,999999),"-QR - ",INDEX(Sheet1!A3:A76,RANDBETWEEN(1,COUNTA(Sheet1!A3:A76)))," Chuyen tien")</f>
        <v>741969-QR - NGUYEN THANH THOA Chuyen tien</v>
      </c>
    </row>
    <row r="344" ht="35" customHeight="1" spans="1:11">
      <c r="A344" s="54">
        <v>312</v>
      </c>
      <c r="B344" s="55" t="s">
        <v>367</v>
      </c>
      <c r="C344" s="56" t="str">
        <f t="shared" si="141"/>
        <v>25/12/2023</v>
      </c>
      <c r="D344" s="54">
        <f ca="1" t="shared" si="151"/>
        <v>4436</v>
      </c>
      <c r="E344" s="125"/>
      <c r="F344" s="64">
        <f ca="1" t="shared" si="150"/>
        <v>683212</v>
      </c>
      <c r="G344" s="57">
        <f ca="1" t="shared" si="142"/>
        <v>126695816</v>
      </c>
      <c r="H344" s="59">
        <f ca="1" t="shared" si="152"/>
        <v>3660243364</v>
      </c>
      <c r="I344" s="75" t="str">
        <f ca="1" t="shared" si="153"/>
        <v>133UFLMC6</v>
      </c>
      <c r="J344" s="54" t="str">
        <f ca="1" t="shared" si="154"/>
        <v>512</v>
      </c>
      <c r="K344" s="73" t="str">
        <f ca="1">_xlfn.CONCAT(RANDBETWEEN(100000,999999),"-QR - ",INDEX(Sheet1!A4:A77,RANDBETWEEN(1,COUNTA(Sheet1!A4:A77)))," Chuyen tien")</f>
        <v>893161-QR - DUONG HUNG ANH Chuyen tien</v>
      </c>
    </row>
    <row r="345" ht="35" customHeight="1" spans="1:11">
      <c r="A345" s="54">
        <v>313</v>
      </c>
      <c r="B345" s="55" t="s">
        <v>368</v>
      </c>
      <c r="C345" s="56" t="str">
        <f t="shared" si="141"/>
        <v>25/12/2023</v>
      </c>
      <c r="D345" s="54">
        <f ca="1" t="shared" si="151"/>
        <v>8644</v>
      </c>
      <c r="E345" s="125"/>
      <c r="F345" s="64">
        <f ca="1" t="shared" si="150"/>
        <v>157306</v>
      </c>
      <c r="G345" s="57">
        <f ca="1" t="shared" si="142"/>
        <v>126853122</v>
      </c>
      <c r="H345" s="59">
        <f ca="1" t="shared" si="152"/>
        <v>103</v>
      </c>
      <c r="I345" s="75" t="str">
        <f ca="1" t="shared" si="153"/>
        <v>407VNPOR8</v>
      </c>
      <c r="J345" s="54" t="str">
        <f ca="1" t="shared" si="154"/>
        <v>512</v>
      </c>
      <c r="K345" s="73" t="str">
        <f ca="1">_xlfn.CONCAT(RANDBETWEEN(100000,999999),"-QR - ",INDEX(Sheet1!A5:A78,RANDBETWEEN(1,COUNTA(Sheet1!A5:A78)))," Chuyen tien")</f>
        <v>450344-QR - NGUYEN THANH HUYEN Chuyen tien</v>
      </c>
    </row>
    <row r="346" ht="41" customHeight="1" spans="1:11">
      <c r="A346" s="54">
        <v>314</v>
      </c>
      <c r="B346" s="55" t="s">
        <v>369</v>
      </c>
      <c r="C346" s="56" t="str">
        <f t="shared" si="141"/>
        <v>25/12/2023</v>
      </c>
      <c r="D346" s="54">
        <f ca="1" t="shared" si="151"/>
        <v>3912</v>
      </c>
      <c r="E346" s="57">
        <f ca="1">RANDBETWEEN(10000,1200000)</f>
        <v>1107018</v>
      </c>
      <c r="F346" s="126"/>
      <c r="G346" s="57">
        <f ca="1" t="shared" si="142"/>
        <v>125746104</v>
      </c>
      <c r="H346" s="59">
        <f ca="1" t="shared" si="152"/>
        <v>9352639834</v>
      </c>
      <c r="I346" s="75" t="str">
        <f ca="1" t="shared" si="153"/>
        <v>404MLQJM9</v>
      </c>
      <c r="J346" s="54" t="str">
        <f ca="1" t="shared" si="154"/>
        <v>512</v>
      </c>
      <c r="K346" s="73" t="str">
        <f ca="1">_xlfn.CONCAT("Omni Channel-TKThe :",RANDBETWEEN(100000000000,999999999999),", tai ",INDEX(Sheet1!H1:H7,RANDBETWEEN(1,COUNTA(Sheet1!H1:H7)))," NGUYEN THI QUY chuyen tien")</f>
        <v>Omni Channel-TKThe :975710113867, tai Sacombank. NGUYEN THI QUY chuyen tien</v>
      </c>
    </row>
    <row r="347" ht="45" customHeight="1" spans="1:11">
      <c r="A347" s="54">
        <v>315</v>
      </c>
      <c r="B347" s="55" t="s">
        <v>370</v>
      </c>
      <c r="C347" s="56" t="str">
        <f t="shared" si="141"/>
        <v>26/12/2023</v>
      </c>
      <c r="D347" s="54">
        <f ca="1" t="shared" si="151"/>
        <v>4854</v>
      </c>
      <c r="E347" s="125"/>
      <c r="F347" s="64">
        <f ca="1">RANDBETWEEN(100000,900000)</f>
        <v>850679</v>
      </c>
      <c r="G347" s="57">
        <f ca="1" t="shared" si="142"/>
        <v>126596783</v>
      </c>
      <c r="H347" s="59">
        <f ca="1" t="shared" si="152"/>
        <v>9137592213</v>
      </c>
      <c r="I347" s="75" t="str">
        <f ca="1" t="shared" si="153"/>
        <v>513NQPJT4</v>
      </c>
      <c r="J347" s="54" t="str">
        <f ca="1" t="shared" si="154"/>
        <v>990</v>
      </c>
      <c r="K347" s="73" t="str">
        <f ca="1">_xlfn.CONCAT("REM               Tfr A/c: ",RANDBETWEEN(10000000000000,99999999999999)," ",INDEX(Sheet1!A1:A74,RANDBETWEEN(1,COUNTA(Sheet1!A1:A74)))," chuyen tien")</f>
        <v>REM               Tfr A/c: 80725009501973 NGUYEN VAN THANH chuyen tien</v>
      </c>
    </row>
    <row r="348" ht="61" customHeight="1" spans="1:11">
      <c r="A348" s="81" t="s">
        <v>371</v>
      </c>
      <c r="B348" s="81"/>
      <c r="C348" s="81"/>
      <c r="D348" s="81"/>
      <c r="E348" s="81"/>
      <c r="F348" s="81"/>
      <c r="G348" s="81"/>
      <c r="H348" s="81"/>
      <c r="I348" s="78" t="s">
        <v>372</v>
      </c>
      <c r="J348" s="78"/>
      <c r="K348" s="78"/>
    </row>
    <row r="349" ht="45" customHeight="1" spans="1:11">
      <c r="A349" s="54">
        <v>316</v>
      </c>
      <c r="B349" s="55" t="s">
        <v>373</v>
      </c>
      <c r="C349" s="56" t="str">
        <f t="shared" ref="C349:C378" si="155">LEFT(B349,FIND(" ",B349)-1)</f>
        <v>26/12/2023</v>
      </c>
      <c r="D349" s="54">
        <f ca="1">RANDBETWEEN(1000,9999)</f>
        <v>6252</v>
      </c>
      <c r="E349" s="125"/>
      <c r="F349" s="64">
        <f ca="1" t="shared" ref="F349:F354" si="156">RANDBETWEEN(100000,900000)</f>
        <v>345021</v>
      </c>
      <c r="G349" s="57">
        <f ca="1">G347-E349+F349</f>
        <v>126941804</v>
      </c>
      <c r="H349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791</v>
      </c>
      <c r="I349" s="75" t="str">
        <f ca="1">_xlfn.CONCAT(RANDBETWEEN(100,999),CHAR(RANDBETWEEN(65,90)),CHAR(RANDBETWEEN(65,90)),CHAR(RANDBETWEEN(65,90)),CHAR(RANDBETWEEN(65,90)),CHAR(RANDBETWEEN(65,90)),RANDBETWEEN(1,9))</f>
        <v>383ERCLA8</v>
      </c>
      <c r="J349" s="54" t="str">
        <f ca="1">CHOOSE(RANDBETWEEN(1,2),"990","512")</f>
        <v>990</v>
      </c>
      <c r="K349" s="73" t="str">
        <f ca="1">_xlfn.CONCAT("REM               Tfr A/c: ",RANDBETWEEN(10000000000000,99999999999999)," ",INDEX(Sheet1!A2:A75,RANDBETWEEN(1,COUNTA(Sheet1!A2:A75)))," chuyen tien")</f>
        <v>REM               Tfr A/c: 48079626067857 VU DINH HIEP chuyen tien</v>
      </c>
    </row>
    <row r="350" ht="45" customHeight="1" spans="1:11">
      <c r="A350" s="54">
        <v>317</v>
      </c>
      <c r="B350" s="55" t="s">
        <v>374</v>
      </c>
      <c r="C350" s="56" t="str">
        <f t="shared" si="155"/>
        <v>26/12/2023</v>
      </c>
      <c r="D350" s="54">
        <f ca="1">RANDBETWEEN(1000,9999)</f>
        <v>4068</v>
      </c>
      <c r="E350" s="125"/>
      <c r="F350" s="64">
        <f ca="1" t="shared" si="156"/>
        <v>538101</v>
      </c>
      <c r="G350" s="57">
        <f ca="1" t="shared" ref="G349:G378" si="157">G349-E350+F350</f>
        <v>127479905</v>
      </c>
      <c r="H350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356</v>
      </c>
      <c r="I350" s="75" t="str">
        <f ca="1">_xlfn.CONCAT(RANDBETWEEN(100,999),CHAR(RANDBETWEEN(65,90)),CHAR(RANDBETWEEN(65,90)),CHAR(RANDBETWEEN(65,90)),CHAR(RANDBETWEEN(65,90)),CHAR(RANDBETWEEN(65,90)),RANDBETWEEN(1,9))</f>
        <v>118AIUDR9</v>
      </c>
      <c r="J350" s="54" t="str">
        <f ca="1">CHOOSE(RANDBETWEEN(1,2),"990","512")</f>
        <v>990</v>
      </c>
      <c r="K350" s="73" t="str">
        <f ca="1">_xlfn.CONCAT("REM               Tfr A/c: ",RANDBETWEEN(10000000000000,99999999999999)," ",INDEX(Sheet1!A3:A76,RANDBETWEEN(1,COUNTA(Sheet1!A3:A76)))," chuyen tien")</f>
        <v>REM               Tfr A/c: 89802535011194 BUI MINH DUC chuyen tien</v>
      </c>
    </row>
    <row r="351" ht="45" customHeight="1" spans="1:11">
      <c r="A351" s="54">
        <v>318</v>
      </c>
      <c r="B351" s="55" t="s">
        <v>375</v>
      </c>
      <c r="C351" s="56" t="str">
        <f t="shared" si="155"/>
        <v>27/12/2023</v>
      </c>
      <c r="D351" s="54">
        <f ca="1">RANDBETWEEN(1000,9999)</f>
        <v>7312</v>
      </c>
      <c r="E351" s="125"/>
      <c r="F351" s="64">
        <f ca="1" t="shared" si="156"/>
        <v>393549</v>
      </c>
      <c r="G351" s="57">
        <f ca="1" t="shared" si="157"/>
        <v>127873454</v>
      </c>
      <c r="H351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708</v>
      </c>
      <c r="I351" s="75" t="str">
        <f ca="1">_xlfn.CONCAT(RANDBETWEEN(100,999),CHAR(RANDBETWEEN(65,90)),CHAR(RANDBETWEEN(65,90)),CHAR(RANDBETWEEN(65,90)),CHAR(RANDBETWEEN(65,90)),CHAR(RANDBETWEEN(65,90)),RANDBETWEEN(1,9))</f>
        <v>677PTLES8</v>
      </c>
      <c r="J351" s="54" t="str">
        <f ca="1">CHOOSE(RANDBETWEEN(1,2),"990","512")</f>
        <v>990</v>
      </c>
      <c r="K351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:8550852653951 tai TCB.; NGUYEN TUAN HUNG chuyen khoan</v>
      </c>
    </row>
    <row r="352" ht="45" customHeight="1" spans="1:11">
      <c r="A352" s="54">
        <v>319</v>
      </c>
      <c r="B352" s="55" t="s">
        <v>376</v>
      </c>
      <c r="C352" s="56" t="str">
        <f t="shared" si="155"/>
        <v>27/12/2023</v>
      </c>
      <c r="D352" s="54">
        <f ca="1" t="shared" ref="D352:D361" si="158">RANDBETWEEN(1000,9999)</f>
        <v>1979</v>
      </c>
      <c r="E352" s="125"/>
      <c r="F352" s="64">
        <f ca="1" t="shared" si="156"/>
        <v>631250</v>
      </c>
      <c r="G352" s="57">
        <f ca="1" t="shared" si="157"/>
        <v>128504704</v>
      </c>
      <c r="H352" s="59">
        <f ca="1" t="shared" ref="H352:H361" si="15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9058284070</v>
      </c>
      <c r="I352" s="75" t="str">
        <f ca="1" t="shared" ref="I352:I361" si="160">_xlfn.CONCAT(RANDBETWEEN(100,999),CHAR(RANDBETWEEN(65,90)),CHAR(RANDBETWEEN(65,90)),CHAR(RANDBETWEEN(65,90)),CHAR(RANDBETWEEN(65,90)),CHAR(RANDBETWEEN(65,90)),RANDBETWEEN(1,9))</f>
        <v>986DAYIH9</v>
      </c>
      <c r="J352" s="54" t="str">
        <f ca="1" t="shared" ref="J352:J361" si="161">CHOOSE(RANDBETWEEN(1,2),"990","512")</f>
        <v>990</v>
      </c>
      <c r="K352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:1841666127042 tai TCB.; HOANG DUC TRUONG chuyen khoan</v>
      </c>
    </row>
    <row r="353" ht="50" customHeight="1" spans="1:11">
      <c r="A353" s="54">
        <v>320</v>
      </c>
      <c r="B353" s="55" t="s">
        <v>377</v>
      </c>
      <c r="C353" s="56" t="str">
        <f t="shared" si="155"/>
        <v>27/12/2023</v>
      </c>
      <c r="D353" s="54">
        <f ca="1" t="shared" si="158"/>
        <v>3787</v>
      </c>
      <c r="E353" s="57">
        <f ca="1">RANDBETWEEN(10000,1200000)</f>
        <v>300661</v>
      </c>
      <c r="F353" s="126"/>
      <c r="G353" s="57">
        <f ca="1" t="shared" si="157"/>
        <v>128204043</v>
      </c>
      <c r="H353" s="59">
        <f ca="1" t="shared" si="159"/>
        <v>906</v>
      </c>
      <c r="I353" s="75" t="str">
        <f ca="1" t="shared" si="160"/>
        <v>977NBGSD1</v>
      </c>
      <c r="J353" s="54" t="str">
        <f ca="1" t="shared" si="161"/>
        <v>990</v>
      </c>
      <c r="K353" s="73" t="str">
        <f ca="1">_xlfn.CONCAT("Omni Channel-TKThe :",RANDBETWEEN(100000000000,999999999999),", tai ",INDEX(Sheet1!H1:H7,RANDBETWEEN(1,COUNTA(Sheet1!H1:H7)))," NGUYEN THI QUY chuyen tien")</f>
        <v>Omni Channel-TKThe :561790120584, tai Sacombank. NGUYEN THI QUY chuyen tien</v>
      </c>
    </row>
    <row r="354" ht="45" customHeight="1" spans="1:11">
      <c r="A354" s="54">
        <v>321</v>
      </c>
      <c r="B354" s="55" t="s">
        <v>378</v>
      </c>
      <c r="C354" s="56" t="str">
        <f t="shared" si="155"/>
        <v>28/12/2023</v>
      </c>
      <c r="D354" s="54">
        <f ca="1" t="shared" si="158"/>
        <v>6372</v>
      </c>
      <c r="E354" s="125"/>
      <c r="F354" s="64">
        <f ca="1" t="shared" si="156"/>
        <v>372364</v>
      </c>
      <c r="G354" s="57">
        <f ca="1" t="shared" si="157"/>
        <v>128576407</v>
      </c>
      <c r="H354" s="59">
        <f ca="1" t="shared" si="159"/>
        <v>3415396577</v>
      </c>
      <c r="I354" s="75" t="str">
        <f ca="1" t="shared" si="160"/>
        <v>252XMZCQ1</v>
      </c>
      <c r="J354" s="54" t="str">
        <f ca="1" t="shared" si="161"/>
        <v>512</v>
      </c>
      <c r="K354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:5756458278687 tai Agribank.; TRAN LE HOANG DUY chuyen khoan</v>
      </c>
    </row>
    <row r="355" ht="45" customHeight="1" spans="1:11">
      <c r="A355" s="54">
        <v>322</v>
      </c>
      <c r="B355" s="55" t="s">
        <v>379</v>
      </c>
      <c r="C355" s="56" t="str">
        <f t="shared" si="155"/>
        <v>28/12/2023</v>
      </c>
      <c r="D355" s="54">
        <f ca="1" t="shared" si="158"/>
        <v>9533</v>
      </c>
      <c r="E355" s="57">
        <f ca="1">RANDBETWEEN(10000,1200000)</f>
        <v>894348</v>
      </c>
      <c r="F355" s="126"/>
      <c r="G355" s="57">
        <f ca="1" t="shared" si="157"/>
        <v>127682059</v>
      </c>
      <c r="H355" s="59">
        <f ca="1" t="shared" si="159"/>
        <v>398</v>
      </c>
      <c r="I355" s="75" t="str">
        <f ca="1" t="shared" si="160"/>
        <v>835PIVXK9</v>
      </c>
      <c r="J355" s="54" t="str">
        <f ca="1" t="shared" si="161"/>
        <v>990</v>
      </c>
      <c r="K355" s="73" t="str">
        <f ca="1">_xlfn.CONCAT(INDEX(Sheet1!F1:F4,RANDBETWEEN(1,COUNTA(Sheet1!F1:F4))),RANDBETWEEN(1000000000000,9999999999999)," tai ",INDEX(Sheet1!H1:H7,RANDBETWEEN(1,COUNTA(Sheet1!H1:H7))),"; ND NGUYEN THI QUY"," chuyen tien")</f>
        <v>MB-TKThe :4746385780574 tai VCB.; ND NGUYEN THI QUY chuyen tien</v>
      </c>
    </row>
    <row r="356" ht="45" customHeight="1" spans="1:11">
      <c r="A356" s="54">
        <v>323</v>
      </c>
      <c r="B356" s="55" t="s">
        <v>380</v>
      </c>
      <c r="C356" s="56" t="str">
        <f t="shared" si="155"/>
        <v>28/12/2023</v>
      </c>
      <c r="D356" s="54">
        <f ca="1" t="shared" si="158"/>
        <v>1834</v>
      </c>
      <c r="E356" s="125"/>
      <c r="F356" s="64">
        <f ca="1" t="shared" ref="F356:F360" si="162">RANDBETWEEN(100000,900000)</f>
        <v>857686</v>
      </c>
      <c r="G356" s="57">
        <f ca="1" t="shared" si="157"/>
        <v>128539745</v>
      </c>
      <c r="H356" s="59">
        <f ca="1" t="shared" si="159"/>
        <v>546</v>
      </c>
      <c r="I356" s="75" t="str">
        <f ca="1" t="shared" si="160"/>
        <v>462DMSGW2</v>
      </c>
      <c r="J356" s="54" t="str">
        <f ca="1" t="shared" si="161"/>
        <v>512</v>
      </c>
      <c r="K356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:3089148068961 tai VCB.; DO THI SAO chuyen khoan</v>
      </c>
    </row>
    <row r="357" ht="45" customHeight="1" spans="1:11">
      <c r="A357" s="54">
        <v>324</v>
      </c>
      <c r="B357" s="55" t="s">
        <v>381</v>
      </c>
      <c r="C357" s="56" t="str">
        <f t="shared" si="155"/>
        <v>28/12/2023</v>
      </c>
      <c r="D357" s="54">
        <f ca="1" t="shared" si="158"/>
        <v>3816</v>
      </c>
      <c r="E357" s="125"/>
      <c r="F357" s="64">
        <f ca="1" t="shared" si="162"/>
        <v>873236</v>
      </c>
      <c r="G357" s="57">
        <f ca="1" t="shared" si="157"/>
        <v>129412981</v>
      </c>
      <c r="H357" s="59">
        <f ca="1" t="shared" si="159"/>
        <v>334</v>
      </c>
      <c r="I357" s="75" t="str">
        <f ca="1" t="shared" si="160"/>
        <v>294QWJNJ3</v>
      </c>
      <c r="J357" s="54" t="str">
        <f ca="1" t="shared" si="161"/>
        <v>512</v>
      </c>
      <c r="K357" s="73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:9972539261120 tai Sacombank.; NGUYEN TIEN DUONG chuyen khoan</v>
      </c>
    </row>
    <row r="358" ht="45" customHeight="1" spans="1:11">
      <c r="A358" s="54">
        <v>325</v>
      </c>
      <c r="B358" s="55" t="s">
        <v>382</v>
      </c>
      <c r="C358" s="56" t="str">
        <f t="shared" si="155"/>
        <v>28/12/2023</v>
      </c>
      <c r="D358" s="54">
        <f ca="1" t="shared" si="158"/>
        <v>8626</v>
      </c>
      <c r="E358" s="125"/>
      <c r="F358" s="64">
        <f ca="1" t="shared" si="162"/>
        <v>416273</v>
      </c>
      <c r="G358" s="57">
        <f ca="1" t="shared" si="157"/>
        <v>129829254</v>
      </c>
      <c r="H358" s="59">
        <f ca="1" t="shared" si="159"/>
        <v>456</v>
      </c>
      <c r="I358" s="75" t="str">
        <f ca="1" t="shared" si="160"/>
        <v>870TANBQ9</v>
      </c>
      <c r="J358" s="54" t="str">
        <f ca="1" t="shared" si="161"/>
        <v>990</v>
      </c>
      <c r="K358" s="73" t="str">
        <f ca="1">_xlfn.CONCAT(INDEX(Sheet1!$F$4:$F$7,RANDBETWEEN(1,COUNTA(Sheet1!$F$4:$F$7))),RANDBETWEEN(1000000000000,9999999999999)," tai ",INDEX(Sheet1!$H$4:$H$10,RANDBETWEEN(1,COUNTA(Sheet1!$H$4:$H$10))),"; ",INDEX(Sheet1!$A$4:$A$77,RANDBETWEEN(1,COUNTA(Sheet1!$A$4:$A$77)))," chuyen khoan")</f>
        <v>MB-TKThe :4566315207174 tai Sacombank.; VU THI CAM LY chuyen khoan</v>
      </c>
    </row>
    <row r="359" s="12" customFormat="1" ht="77" customHeight="1" spans="1:11">
      <c r="A359" s="101">
        <v>326</v>
      </c>
      <c r="B359" s="102" t="s">
        <v>383</v>
      </c>
      <c r="C359" s="103" t="str">
        <f t="shared" si="155"/>
        <v>29/12/2023</v>
      </c>
      <c r="D359" s="101">
        <f ca="1" t="shared" si="158"/>
        <v>1226</v>
      </c>
      <c r="E359" s="100"/>
      <c r="F359" s="100">
        <v>33248250</v>
      </c>
      <c r="G359" s="100">
        <f ca="1" t="shared" si="157"/>
        <v>163077504</v>
      </c>
      <c r="H359" s="104">
        <f ca="1" t="shared" si="159"/>
        <v>7384738760</v>
      </c>
      <c r="I359" s="124" t="str">
        <f ca="1" t="shared" si="160"/>
        <v>194PXMIJ7</v>
      </c>
      <c r="J359" s="101" t="str">
        <f ca="1" t="shared" si="161"/>
        <v>512</v>
      </c>
      <c r="K359" s="134" t="str">
        <f ca="1">_xlfn.CONCAT("REM ",RANDBETWEEN(1000,9999),CHAR(RANDBETWEEN(65,90)),CHAR(RANDBETWEEN(65,90)),RANDBETWEEN(100000000000000,999999999999999)," B/O CONGTYCPGACHNGOIVAXAYLAPDIENCHAU thanh toan luong T12/2023")</f>
        <v>REM 4544EG224625214039804 B/O CONGTYCPGACHNGOIVAXAYLAPDIENCHAU thanh toan luong T12/2023</v>
      </c>
    </row>
    <row r="360" ht="45" customHeight="1" spans="1:11">
      <c r="A360" s="54">
        <v>327</v>
      </c>
      <c r="B360" s="55" t="s">
        <v>384</v>
      </c>
      <c r="C360" s="56" t="str">
        <f t="shared" si="155"/>
        <v>29/12/2023</v>
      </c>
      <c r="D360" s="54">
        <f ca="1" t="shared" si="158"/>
        <v>5840</v>
      </c>
      <c r="E360" s="125"/>
      <c r="F360" s="64">
        <f ca="1" t="shared" si="162"/>
        <v>815035</v>
      </c>
      <c r="G360" s="57">
        <f ca="1" t="shared" si="157"/>
        <v>163892539</v>
      </c>
      <c r="H360" s="59">
        <f ca="1" t="shared" si="159"/>
        <v>229</v>
      </c>
      <c r="I360" s="75" t="str">
        <f ca="1" t="shared" si="160"/>
        <v>477TWZVW3</v>
      </c>
      <c r="J360" s="54" t="str">
        <f ca="1" t="shared" si="161"/>
        <v>512</v>
      </c>
      <c r="K360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:8149129351717 tai Sacombank.; DO THI SAO chuyen khoan</v>
      </c>
    </row>
    <row r="361" ht="45" customHeight="1" spans="1:11">
      <c r="A361" s="54">
        <v>328</v>
      </c>
      <c r="B361" s="55" t="s">
        <v>385</v>
      </c>
      <c r="C361" s="56" t="str">
        <f t="shared" si="155"/>
        <v>30/12/2023</v>
      </c>
      <c r="D361" s="54">
        <f ca="1" t="shared" si="158"/>
        <v>4743</v>
      </c>
      <c r="E361" s="125"/>
      <c r="F361" s="64">
        <f ca="1" t="shared" ref="F361:F366" si="163">RANDBETWEEN(100000,900000)</f>
        <v>548727</v>
      </c>
      <c r="G361" s="57">
        <f ca="1" t="shared" si="157"/>
        <v>164441266</v>
      </c>
      <c r="H361" s="59">
        <f ca="1" t="shared" si="159"/>
        <v>470</v>
      </c>
      <c r="I361" s="75" t="str">
        <f ca="1" t="shared" si="160"/>
        <v>563NSTUR2</v>
      </c>
      <c r="J361" s="54" t="str">
        <f ca="1" t="shared" si="161"/>
        <v>990</v>
      </c>
      <c r="K361" s="73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:3177522414558 tai Agribank.; VU THI KIM NHUNG chuyen khoan</v>
      </c>
    </row>
    <row r="362" s="11" customFormat="1" ht="46" customHeight="1" spans="1:11">
      <c r="A362" s="96">
        <v>329</v>
      </c>
      <c r="B362" s="60" t="s">
        <v>386</v>
      </c>
      <c r="C362" s="97" t="str">
        <f t="shared" si="155"/>
        <v>30/12/2023</v>
      </c>
      <c r="D362" s="96">
        <f ca="1" t="shared" ref="D362:D375" si="164">RANDBETWEEN(1000,9999)</f>
        <v>4913</v>
      </c>
      <c r="E362" s="98">
        <v>1200000</v>
      </c>
      <c r="F362" s="64"/>
      <c r="G362" s="98">
        <f ca="1" t="shared" si="157"/>
        <v>163241266</v>
      </c>
      <c r="H362" s="99">
        <f ca="1" t="shared" ref="H362:H375" si="16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8192184216</v>
      </c>
      <c r="I362" s="105" t="str">
        <f ca="1" t="shared" ref="I362:I375" si="166">_xlfn.CONCAT(RANDBETWEEN(100,999),CHAR(RANDBETWEEN(65,90)),CHAR(RANDBETWEEN(65,90)),CHAR(RANDBETWEEN(65,90)),CHAR(RANDBETWEEN(65,90)),CHAR(RANDBETWEEN(65,90)),RANDBETWEEN(1,9))</f>
        <v>483DBCHU5</v>
      </c>
      <c r="J362" s="96" t="str">
        <f ca="1" t="shared" ref="J362:J375" si="167">CHOOSE(RANDBETWEEN(1,2),"990","512")</f>
        <v>512</v>
      </c>
      <c r="K362" s="135" t="str">
        <f ca="1">_xlfn.CONCAT(INDEX(Sheet1!F1:F4,RANDBETWEEN(1,COUNTA(Sheet1!F1:F4))),RANDBETWEEN(1000000000000,9999999999999)," tai ",INDEX(Sheet1!H1:H7,RANDBETWEEN(1,COUNTA(Sheet1!H1:H7))),"; ND NGUYEN THI QUY"," chuyen tien")</f>
        <v>MBVCB :5281512553348 tai TCB.; ND NGUYEN THI QUY chuyen tien</v>
      </c>
    </row>
    <row r="363" s="10" customFormat="1" ht="35" customHeight="1" spans="1:11">
      <c r="A363" s="82">
        <v>330</v>
      </c>
      <c r="B363" s="83" t="s">
        <v>387</v>
      </c>
      <c r="C363" s="84" t="str">
        <f t="shared" si="155"/>
        <v>31/12/2023</v>
      </c>
      <c r="D363" s="82">
        <f ca="1" t="shared" si="164"/>
        <v>4008</v>
      </c>
      <c r="E363" s="127"/>
      <c r="F363" s="100">
        <v>22000</v>
      </c>
      <c r="G363" s="85">
        <f ca="1" t="shared" si="157"/>
        <v>163263266</v>
      </c>
      <c r="H363" s="87">
        <f ca="1" t="shared" si="165"/>
        <v>965</v>
      </c>
      <c r="I363" s="119" t="str">
        <f ca="1" t="shared" si="166"/>
        <v>857YOBWJ7</v>
      </c>
      <c r="J363" s="82" t="str">
        <f ca="1" t="shared" si="167"/>
        <v>990</v>
      </c>
      <c r="K363" s="134" t="s">
        <v>388</v>
      </c>
    </row>
    <row r="364" ht="45" customHeight="1" spans="1:11">
      <c r="A364" s="54">
        <v>331</v>
      </c>
      <c r="B364" s="55" t="s">
        <v>389</v>
      </c>
      <c r="C364" s="56" t="str">
        <f t="shared" si="155"/>
        <v>31/12/2023</v>
      </c>
      <c r="D364" s="54">
        <f ca="1" t="shared" si="164"/>
        <v>4869</v>
      </c>
      <c r="E364" s="125"/>
      <c r="F364" s="64">
        <f ca="1" t="shared" si="163"/>
        <v>343290</v>
      </c>
      <c r="G364" s="57">
        <f ca="1" t="shared" si="157"/>
        <v>163606556</v>
      </c>
      <c r="H364" s="59">
        <f ca="1" t="shared" si="165"/>
        <v>479</v>
      </c>
      <c r="I364" s="75" t="str">
        <f ca="1" t="shared" si="166"/>
        <v>440MQWJC7</v>
      </c>
      <c r="J364" s="54" t="str">
        <f ca="1" t="shared" si="167"/>
        <v>512</v>
      </c>
      <c r="K364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:4602252377426 tai Sacombank.; DINH VAN HIEP chuyen khoan</v>
      </c>
    </row>
    <row r="365" s="14" customFormat="1" ht="48" customHeight="1" spans="1:11">
      <c r="A365" s="128">
        <v>332</v>
      </c>
      <c r="B365" s="129" t="s">
        <v>390</v>
      </c>
      <c r="C365" s="130" t="str">
        <f t="shared" si="155"/>
        <v>31/12/2023</v>
      </c>
      <c r="D365" s="128">
        <f ca="1" t="shared" si="164"/>
        <v>7310</v>
      </c>
      <c r="E365" s="131"/>
      <c r="F365" s="64">
        <f ca="1" t="shared" si="163"/>
        <v>440782</v>
      </c>
      <c r="G365" s="132">
        <f ca="1" t="shared" si="157"/>
        <v>164047338</v>
      </c>
      <c r="H365" s="133">
        <f ca="1" t="shared" si="165"/>
        <v>579</v>
      </c>
      <c r="I365" s="136" t="str">
        <f ca="1" t="shared" si="166"/>
        <v>643DHBHF5</v>
      </c>
      <c r="J365" s="128" t="str">
        <f ca="1" t="shared" si="167"/>
        <v>990</v>
      </c>
      <c r="K365" s="73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:1952921133300 tai Sacombank.; TRAN MINH QUAN chuyen khoan</v>
      </c>
    </row>
    <row r="366" ht="45" customHeight="1" spans="1:11">
      <c r="A366" s="54">
        <v>333</v>
      </c>
      <c r="B366" s="55" t="s">
        <v>391</v>
      </c>
      <c r="C366" s="56" t="str">
        <f t="shared" si="155"/>
        <v>31/12/2023</v>
      </c>
      <c r="D366" s="54">
        <f ca="1" t="shared" si="164"/>
        <v>9199</v>
      </c>
      <c r="E366" s="125"/>
      <c r="F366" s="64">
        <f ca="1" t="shared" si="163"/>
        <v>322744</v>
      </c>
      <c r="G366" s="57">
        <f ca="1" t="shared" si="157"/>
        <v>164370082</v>
      </c>
      <c r="H366" s="59">
        <f ca="1" t="shared" si="165"/>
        <v>980</v>
      </c>
      <c r="I366" s="75" t="str">
        <f ca="1" t="shared" si="166"/>
        <v>731CTRSN8</v>
      </c>
      <c r="J366" s="54" t="str">
        <f ca="1" t="shared" si="167"/>
        <v>990</v>
      </c>
      <c r="K366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:3130681830849 tai TCB.; NGUYEN VIET HUONG chuyen khoan</v>
      </c>
    </row>
    <row r="367" ht="45" customHeight="1" spans="1:11">
      <c r="A367" s="54">
        <v>334</v>
      </c>
      <c r="B367" s="55" t="s">
        <v>392</v>
      </c>
      <c r="C367" s="56" t="str">
        <f t="shared" si="155"/>
        <v>31/12/2023</v>
      </c>
      <c r="D367" s="54">
        <f ca="1" t="shared" si="164"/>
        <v>3113</v>
      </c>
      <c r="E367" s="57">
        <f ca="1">RANDBETWEEN(10000,1200000)</f>
        <v>618638</v>
      </c>
      <c r="F367" s="64"/>
      <c r="G367" s="57">
        <f ca="1" t="shared" si="157"/>
        <v>163751444</v>
      </c>
      <c r="H367" s="59">
        <f ca="1" t="shared" si="165"/>
        <v>843</v>
      </c>
      <c r="I367" s="75" t="str">
        <f ca="1" t="shared" si="166"/>
        <v>912YWMWF9</v>
      </c>
      <c r="J367" s="54" t="str">
        <f ca="1" t="shared" si="167"/>
        <v>512</v>
      </c>
      <c r="K367" s="73" t="str">
        <f ca="1">_xlfn.CONCAT(INDEX(Sheet1!F1:F4,RANDBETWEEN(1,COUNTA(Sheet1!F1:F4))),RANDBETWEEN(1000000000000,9999999999999)," tai ",INDEX(Sheet1!H1:H7,RANDBETWEEN(1,COUNTA(Sheet1!H1:H7))),"; ND NGUYEN THI QUY"," chuyen tien")</f>
        <v>MB-TKThe :5842054519074 tai Sacombank.; ND NGUYEN THI QUY chuyen tien</v>
      </c>
    </row>
    <row r="368" ht="47" customHeight="1" spans="1:11">
      <c r="A368" s="54">
        <v>335</v>
      </c>
      <c r="B368" s="55" t="s">
        <v>393</v>
      </c>
      <c r="C368" s="56" t="str">
        <f t="shared" si="155"/>
        <v>01/01/2024</v>
      </c>
      <c r="D368" s="54">
        <f ca="1" t="shared" si="164"/>
        <v>1805</v>
      </c>
      <c r="E368" s="125"/>
      <c r="F368" s="64">
        <f ca="1" t="shared" ref="F368:F374" si="168">RANDBETWEEN(100000,900000)</f>
        <v>256681</v>
      </c>
      <c r="G368" s="57">
        <f ca="1" t="shared" si="157"/>
        <v>164008125</v>
      </c>
      <c r="H368" s="59">
        <f ca="1" t="shared" si="165"/>
        <v>8755530065</v>
      </c>
      <c r="I368" s="75" t="str">
        <f ca="1" t="shared" si="166"/>
        <v>754MCOXX4</v>
      </c>
      <c r="J368" s="54" t="str">
        <f ca="1" t="shared" si="167"/>
        <v>512</v>
      </c>
      <c r="K368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:7147822056963 tai VPBank.; VU DINH HIEP chuyen khoan</v>
      </c>
    </row>
    <row r="369" ht="35" customHeight="1" spans="1:11">
      <c r="A369" s="54">
        <v>336</v>
      </c>
      <c r="B369" s="55" t="s">
        <v>394</v>
      </c>
      <c r="C369" s="56" t="str">
        <f t="shared" si="155"/>
        <v>01/01/2024</v>
      </c>
      <c r="D369" s="54">
        <f ca="1" t="shared" si="164"/>
        <v>9982</v>
      </c>
      <c r="E369" s="125"/>
      <c r="F369" s="64">
        <f ca="1" t="shared" si="168"/>
        <v>563178</v>
      </c>
      <c r="G369" s="57">
        <f ca="1" t="shared" si="157"/>
        <v>164571303</v>
      </c>
      <c r="H369" s="59">
        <f ca="1" t="shared" si="165"/>
        <v>4096064489</v>
      </c>
      <c r="I369" s="75" t="str">
        <f ca="1" t="shared" si="166"/>
        <v>668ZSGCD5</v>
      </c>
      <c r="J369" s="54" t="str">
        <f ca="1" t="shared" si="167"/>
        <v>512</v>
      </c>
      <c r="K369" s="73" t="str">
        <f ca="1">_xlfn.CONCAT(RANDBETWEEN(100000,999999),"-QR - ",INDEX(Sheet1!A6:A79,RANDBETWEEN(1,COUNTA(Sheet1!A6:A79)))," Chuyen tien")</f>
        <v>795089-QR - NGUYEN BA QUAN Chuyen tien</v>
      </c>
    </row>
    <row r="370" ht="35" customHeight="1" spans="1:11">
      <c r="A370" s="54">
        <v>337</v>
      </c>
      <c r="B370" s="55" t="s">
        <v>395</v>
      </c>
      <c r="C370" s="56" t="str">
        <f t="shared" si="155"/>
        <v>01/01/2024</v>
      </c>
      <c r="D370" s="54">
        <f ca="1" t="shared" si="164"/>
        <v>5686</v>
      </c>
      <c r="E370" s="125"/>
      <c r="F370" s="64">
        <f ca="1" t="shared" si="168"/>
        <v>441042</v>
      </c>
      <c r="G370" s="57">
        <f ca="1" t="shared" si="157"/>
        <v>165012345</v>
      </c>
      <c r="H370" s="59">
        <f ca="1" t="shared" si="165"/>
        <v>868</v>
      </c>
      <c r="I370" s="75" t="str">
        <f ca="1" t="shared" si="166"/>
        <v>753ECSGV5</v>
      </c>
      <c r="J370" s="54" t="str">
        <f ca="1" t="shared" si="167"/>
        <v>512</v>
      </c>
      <c r="K370" s="73" t="str">
        <f ca="1">_xlfn.CONCAT(RANDBETWEEN(100000,999999),"-QR - ",INDEX(Sheet1!A7:A80,RANDBETWEEN(1,COUNTA(Sheet1!A7:A80)))," Chuyen tien")</f>
        <v>524209-QR - MAI THANH TUAN Chuyen tien</v>
      </c>
    </row>
    <row r="371" ht="49" customHeight="1" spans="1:11">
      <c r="A371" s="54">
        <v>338</v>
      </c>
      <c r="B371" s="55" t="s">
        <v>396</v>
      </c>
      <c r="C371" s="56" t="str">
        <f t="shared" si="155"/>
        <v>01/01/2024</v>
      </c>
      <c r="D371" s="54">
        <f ca="1" t="shared" si="164"/>
        <v>9228</v>
      </c>
      <c r="E371" s="125"/>
      <c r="F371" s="64">
        <f ca="1" t="shared" si="168"/>
        <v>517069</v>
      </c>
      <c r="G371" s="57">
        <f ca="1" t="shared" si="157"/>
        <v>165529414</v>
      </c>
      <c r="H371" s="59">
        <f ca="1" t="shared" si="165"/>
        <v>4880</v>
      </c>
      <c r="I371" s="75" t="str">
        <f ca="1" t="shared" si="166"/>
        <v>726WMFTE7</v>
      </c>
      <c r="J371" s="54" t="str">
        <f ca="1" t="shared" si="167"/>
        <v>990</v>
      </c>
      <c r="K371" s="73" t="str">
        <f ca="1">_xlfn.CONCAT("REM               Tfr A/c: ",RANDBETWEEN(10000000000000,99999999999999)," ",INDEX(Sheet1!A1:A74,RANDBETWEEN(1,COUNTA(Sheet1!A1:A74)))," chuyen tien")</f>
        <v>REM               Tfr A/c: 34181167491247 NGUYEN THI MY HIEN chuyen tien</v>
      </c>
    </row>
    <row r="372" ht="45" customHeight="1" spans="1:11">
      <c r="A372" s="54">
        <v>339</v>
      </c>
      <c r="B372" s="55" t="s">
        <v>397</v>
      </c>
      <c r="C372" s="56" t="str">
        <f t="shared" si="155"/>
        <v>01/01/2024</v>
      </c>
      <c r="D372" s="54">
        <f ca="1" t="shared" si="164"/>
        <v>4816</v>
      </c>
      <c r="E372" s="57">
        <f ca="1">RANDBETWEEN(10000,1200000)</f>
        <v>773292</v>
      </c>
      <c r="F372" s="64"/>
      <c r="G372" s="57">
        <f ca="1" t="shared" si="157"/>
        <v>164756122</v>
      </c>
      <c r="H372" s="59">
        <f ca="1" t="shared" si="165"/>
        <v>2291112384</v>
      </c>
      <c r="I372" s="75" t="str">
        <f ca="1" t="shared" si="166"/>
        <v>909QQDYR6</v>
      </c>
      <c r="J372" s="54" t="str">
        <f ca="1" t="shared" si="167"/>
        <v>990</v>
      </c>
      <c r="K372" s="73" t="str">
        <f ca="1">_xlfn.CONCAT(INDEX(Sheet1!F1:F4,RANDBETWEEN(1,COUNTA(Sheet1!F1:F4))),RANDBETWEEN(1000000000000,9999999999999)," tai ",INDEX(Sheet1!H1:H7,RANDBETWEEN(1,COUNTA(Sheet1!H1:H7))),"; ND NGUYEN THI QUY"," chuyen tien")</f>
        <v>IBVCB :9514516274559 tai VPBank.; ND NGUYEN THI QUY chuyen tien</v>
      </c>
    </row>
    <row r="373" ht="45" customHeight="1" spans="1:11">
      <c r="A373" s="54">
        <v>340</v>
      </c>
      <c r="B373" s="55" t="s">
        <v>398</v>
      </c>
      <c r="C373" s="56" t="str">
        <f t="shared" si="155"/>
        <v>01/01/2024</v>
      </c>
      <c r="D373" s="54">
        <f ca="1" t="shared" si="164"/>
        <v>4428</v>
      </c>
      <c r="E373" s="125"/>
      <c r="F373" s="64">
        <f ca="1" t="shared" si="168"/>
        <v>329053</v>
      </c>
      <c r="G373" s="57">
        <f ca="1" t="shared" si="157"/>
        <v>165085175</v>
      </c>
      <c r="H373" s="59">
        <f ca="1" t="shared" si="165"/>
        <v>7124520729</v>
      </c>
      <c r="I373" s="75" t="str">
        <f ca="1" t="shared" si="166"/>
        <v>374EFLYO6</v>
      </c>
      <c r="J373" s="54" t="str">
        <f ca="1" t="shared" si="167"/>
        <v>990</v>
      </c>
      <c r="K373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:8314315360052 tai TCB.; NGUYEN BA QUAN chuyen khoan</v>
      </c>
    </row>
    <row r="374" ht="46" customHeight="1" spans="1:11">
      <c r="A374" s="54">
        <v>342</v>
      </c>
      <c r="B374" s="55" t="s">
        <v>399</v>
      </c>
      <c r="C374" s="56" t="str">
        <f t="shared" si="155"/>
        <v>02/01/2024</v>
      </c>
      <c r="D374" s="54">
        <f ca="1" t="shared" si="164"/>
        <v>4999</v>
      </c>
      <c r="E374" s="125"/>
      <c r="F374" s="64">
        <f ca="1" t="shared" si="168"/>
        <v>718749</v>
      </c>
      <c r="G374" s="57">
        <f ca="1" t="shared" si="157"/>
        <v>165803924</v>
      </c>
      <c r="H374" s="59">
        <f ca="1" t="shared" si="165"/>
        <v>5625801290</v>
      </c>
      <c r="I374" s="75" t="str">
        <f ca="1" t="shared" si="166"/>
        <v>377JJUPW6</v>
      </c>
      <c r="J374" s="54" t="str">
        <f ca="1" t="shared" si="167"/>
        <v>512</v>
      </c>
      <c r="K374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:7075048631286 tai VCB.; NGUYEN XUAN NGOC chuyen khoan</v>
      </c>
    </row>
    <row r="375" ht="47" customHeight="1" spans="1:11">
      <c r="A375" s="54">
        <v>344</v>
      </c>
      <c r="B375" s="55" t="s">
        <v>400</v>
      </c>
      <c r="C375" s="56" t="str">
        <f t="shared" si="155"/>
        <v>02/01/2024</v>
      </c>
      <c r="D375" s="54">
        <f ca="1" t="shared" si="164"/>
        <v>2386</v>
      </c>
      <c r="E375" s="57">
        <f ca="1">RANDBETWEEN(10000,1200000)</f>
        <v>487969</v>
      </c>
      <c r="F375" s="64"/>
      <c r="G375" s="57">
        <f ca="1" t="shared" si="157"/>
        <v>165315955</v>
      </c>
      <c r="H375" s="59">
        <f ca="1" t="shared" si="165"/>
        <v>168</v>
      </c>
      <c r="I375" s="75" t="str">
        <f ca="1" t="shared" si="166"/>
        <v>682FZVLN1</v>
      </c>
      <c r="J375" s="54" t="str">
        <f ca="1" t="shared" si="167"/>
        <v>512</v>
      </c>
      <c r="K375" s="73" t="str">
        <f ca="1">_xlfn.CONCAT(INDEX(Sheet1!F1:F4,RANDBETWEEN(1,COUNTA(Sheet1!F1:F4))),RANDBETWEEN(1000000000000,9999999999999)," tai ",INDEX(Sheet1!H1:H7,RANDBETWEEN(1,COUNTA(Sheet1!H1:H7))),"; ND NGUYEN THI QUY"," chuyen tien")</f>
        <v>TKThe :2184695573334 tai Vietcombank.; ND NGUYEN THI QUY chuyen tien</v>
      </c>
    </row>
    <row r="376" ht="61" customHeight="1" spans="1:11">
      <c r="A376" s="81" t="s">
        <v>401</v>
      </c>
      <c r="B376" s="81"/>
      <c r="C376" s="81"/>
      <c r="D376" s="81"/>
      <c r="E376" s="81"/>
      <c r="F376" s="81"/>
      <c r="G376" s="81"/>
      <c r="H376" s="81"/>
      <c r="I376" s="78" t="s">
        <v>402</v>
      </c>
      <c r="J376" s="78"/>
      <c r="K376" s="78"/>
    </row>
    <row r="377" ht="40" customHeight="1" spans="1:11">
      <c r="A377" s="54">
        <v>346</v>
      </c>
      <c r="B377" s="55" t="s">
        <v>403</v>
      </c>
      <c r="C377" s="56" t="str">
        <f t="shared" ref="C377:C402" si="169">LEFT(B377,FIND(" ",B377)-1)</f>
        <v>02/01/2024</v>
      </c>
      <c r="D377" s="54">
        <f ca="1">RANDBETWEEN(1000,9999)</f>
        <v>6541</v>
      </c>
      <c r="E377" s="125"/>
      <c r="F377" s="64">
        <f ca="1" t="shared" ref="F377:F381" si="170">RANDBETWEEN(100000,900000)</f>
        <v>153175</v>
      </c>
      <c r="G377" s="57">
        <f ca="1">G375-E377+F377</f>
        <v>165469130</v>
      </c>
      <c r="H377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1347212046</v>
      </c>
      <c r="I377" s="75" t="str">
        <f ca="1">_xlfn.CONCAT(RANDBETWEEN(100,999),CHAR(RANDBETWEEN(65,90)),CHAR(RANDBETWEEN(65,90)),CHAR(RANDBETWEEN(65,90)),CHAR(RANDBETWEEN(65,90)),CHAR(RANDBETWEEN(65,90)),RANDBETWEEN(1,9))</f>
        <v>468VRJUX8</v>
      </c>
      <c r="J377" s="54" t="str">
        <f ca="1">CHOOSE(RANDBETWEEN(1,2),"990","512")</f>
        <v>512</v>
      </c>
      <c r="K377" s="73" t="str">
        <f ca="1">_xlfn.CONCAT(RANDBETWEEN(100000,999999),"-QR - ",INDEX(Sheet1!A6:A79,RANDBETWEEN(1,COUNTA(Sheet1!A6:A79)))," Chuyen tien")</f>
        <v>475502-QR - TRAN XUAN HOA Chuyen tien</v>
      </c>
    </row>
    <row r="378" ht="35" customHeight="1" spans="1:11">
      <c r="A378" s="54">
        <v>347</v>
      </c>
      <c r="B378" s="55" t="s">
        <v>404</v>
      </c>
      <c r="C378" s="56" t="str">
        <f t="shared" si="169"/>
        <v>02/01/2024</v>
      </c>
      <c r="D378" s="54">
        <f ca="1">RANDBETWEEN(1000,9999)</f>
        <v>8316</v>
      </c>
      <c r="E378" s="125"/>
      <c r="F378" s="64">
        <f ca="1" t="shared" si="170"/>
        <v>637324</v>
      </c>
      <c r="G378" s="57">
        <f ca="1" t="shared" ref="G377:G402" si="171">G377-E378+F378</f>
        <v>166106454</v>
      </c>
      <c r="H378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2795798125</v>
      </c>
      <c r="I378" s="75" t="str">
        <f ca="1">_xlfn.CONCAT(RANDBETWEEN(100,999),CHAR(RANDBETWEEN(65,90)),CHAR(RANDBETWEEN(65,90)),CHAR(RANDBETWEEN(65,90)),CHAR(RANDBETWEEN(65,90)),CHAR(RANDBETWEEN(65,90)),RANDBETWEEN(1,9))</f>
        <v>288WKOZN3</v>
      </c>
      <c r="J378" s="54" t="str">
        <f ca="1">CHOOSE(RANDBETWEEN(1,2),"990","512")</f>
        <v>990</v>
      </c>
      <c r="K378" s="73" t="str">
        <f ca="1">_xlfn.CONCAT(RANDBETWEEN(100000,999999),"-QR - ",INDEX(Sheet1!A7:A80,RANDBETWEEN(1,COUNTA(Sheet1!A7:A80)))," Chuyen tien")</f>
        <v>527152-QR - NGUYEN VIET HOANG Chuyen tien</v>
      </c>
    </row>
    <row r="379" ht="35" customHeight="1" spans="1:11">
      <c r="A379" s="54">
        <v>348</v>
      </c>
      <c r="B379" s="55" t="s">
        <v>405</v>
      </c>
      <c r="C379" s="56" t="str">
        <f t="shared" si="169"/>
        <v>02/01/2024</v>
      </c>
      <c r="D379" s="54">
        <f ca="1">RANDBETWEEN(1000,9999)</f>
        <v>1764</v>
      </c>
      <c r="E379" s="125"/>
      <c r="F379" s="64">
        <f ca="1" t="shared" si="170"/>
        <v>695785</v>
      </c>
      <c r="G379" s="57">
        <f ca="1" t="shared" si="171"/>
        <v>166802239</v>
      </c>
      <c r="H379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31095</v>
      </c>
      <c r="I379" s="75" t="str">
        <f ca="1">_xlfn.CONCAT(RANDBETWEEN(100,999),CHAR(RANDBETWEEN(65,90)),CHAR(RANDBETWEEN(65,90)),CHAR(RANDBETWEEN(65,90)),CHAR(RANDBETWEEN(65,90)),CHAR(RANDBETWEEN(65,90)),RANDBETWEEN(1,9))</f>
        <v>114BVTRT6</v>
      </c>
      <c r="J379" s="54" t="str">
        <f ca="1">CHOOSE(RANDBETWEEN(1,2),"990","512")</f>
        <v>990</v>
      </c>
      <c r="K379" s="73" t="str">
        <f ca="1">_xlfn.CONCAT(RANDBETWEEN(100000,999999),"-QR - ",INDEX(Sheet1!A8:A81,RANDBETWEEN(1,COUNTA(Sheet1!A8:A81)))," Chuyen tien")</f>
        <v>716084-QR - PHAM VIET ANH Chuyen tien</v>
      </c>
    </row>
    <row r="380" ht="47" customHeight="1" spans="1:11">
      <c r="A380" s="54">
        <v>349</v>
      </c>
      <c r="B380" s="55" t="s">
        <v>406</v>
      </c>
      <c r="C380" s="56" t="str">
        <f t="shared" si="169"/>
        <v>02/01/2024</v>
      </c>
      <c r="D380" s="54">
        <f ca="1" t="shared" ref="D380:D389" si="172">RANDBETWEEN(1000,9999)</f>
        <v>7631</v>
      </c>
      <c r="E380" s="57">
        <f ca="1">RANDBETWEEN(10000,1200000)</f>
        <v>127665</v>
      </c>
      <c r="F380" s="64"/>
      <c r="G380" s="57">
        <f ca="1" t="shared" si="171"/>
        <v>166674574</v>
      </c>
      <c r="H380" s="59">
        <f ca="1" t="shared" ref="H380:H389" si="17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7421714451</v>
      </c>
      <c r="I380" s="75" t="str">
        <f ca="1" t="shared" ref="I380:I389" si="174">_xlfn.CONCAT(RANDBETWEEN(100,999),CHAR(RANDBETWEEN(65,90)),CHAR(RANDBETWEEN(65,90)),CHAR(RANDBETWEEN(65,90)),CHAR(RANDBETWEEN(65,90)),CHAR(RANDBETWEEN(65,90)),RANDBETWEEN(1,9))</f>
        <v>262KLZOO1</v>
      </c>
      <c r="J380" s="54" t="str">
        <f ca="1" t="shared" ref="J380:J389" si="175">CHOOSE(RANDBETWEEN(1,2),"990","512")</f>
        <v>512</v>
      </c>
      <c r="K380" s="73" t="str">
        <f ca="1">_xlfn.CONCAT(INDEX(Sheet1!F1:F4,RANDBETWEEN(1,COUNTA(Sheet1!F1:F4))),RANDBETWEEN(1000000000000,9999999999999)," tai ",INDEX(Sheet1!H1:H7,RANDBETWEEN(1,COUNTA(Sheet1!H1:H7))),"; ND NGUYEN THI QUY"," chuyen tien")</f>
        <v>MB-TKThe :8864137198370 tai MB.; ND NGUYEN THI QUY chuyen tien</v>
      </c>
    </row>
    <row r="381" ht="44" customHeight="1" spans="1:11">
      <c r="A381" s="54">
        <v>350</v>
      </c>
      <c r="B381" s="55" t="s">
        <v>407</v>
      </c>
      <c r="C381" s="56" t="str">
        <f t="shared" si="169"/>
        <v>03/01/2024</v>
      </c>
      <c r="D381" s="54">
        <f ca="1" t="shared" si="172"/>
        <v>6757</v>
      </c>
      <c r="E381" s="125"/>
      <c r="F381" s="64">
        <f ca="1" t="shared" si="170"/>
        <v>634556</v>
      </c>
      <c r="G381" s="57">
        <f ca="1" t="shared" si="171"/>
        <v>167309130</v>
      </c>
      <c r="H381" s="59">
        <f ca="1" t="shared" si="173"/>
        <v>3593211257</v>
      </c>
      <c r="I381" s="75" t="str">
        <f ca="1" t="shared" si="174"/>
        <v>650RIKLL9</v>
      </c>
      <c r="J381" s="54" t="str">
        <f ca="1" t="shared" si="175"/>
        <v>990</v>
      </c>
      <c r="K381" s="73" t="str">
        <f ca="1">_xlfn.CONCAT("REM               Tfr A/c: ",RANDBETWEEN(10000000000000,99999999999999)," ",INDEX(Sheet1!A2:A75,RANDBETWEEN(1,COUNTA(Sheet1!A2:A75)))," chuyen tien")</f>
        <v>REM               Tfr A/c: 13021862716789 HOANG MINH LONG chuyen tien</v>
      </c>
    </row>
    <row r="382" ht="44" customHeight="1" spans="1:11">
      <c r="A382" s="54">
        <v>351</v>
      </c>
      <c r="B382" s="55" t="s">
        <v>408</v>
      </c>
      <c r="C382" s="56" t="str">
        <f t="shared" si="169"/>
        <v>03/01/2024</v>
      </c>
      <c r="D382" s="54">
        <f ca="1" t="shared" si="172"/>
        <v>4156</v>
      </c>
      <c r="E382" s="125"/>
      <c r="F382" s="64">
        <f ca="1" t="shared" ref="F382:F389" si="176">RANDBETWEEN(100000,900000)</f>
        <v>453259</v>
      </c>
      <c r="G382" s="57">
        <f ca="1" t="shared" si="171"/>
        <v>167762389</v>
      </c>
      <c r="H382" s="59">
        <f ca="1" t="shared" si="173"/>
        <v>894</v>
      </c>
      <c r="I382" s="75" t="str">
        <f ca="1" t="shared" si="174"/>
        <v>917WEAKJ8</v>
      </c>
      <c r="J382" s="54" t="str">
        <f ca="1" t="shared" si="175"/>
        <v>512</v>
      </c>
      <c r="K382" s="73" t="str">
        <f ca="1">_xlfn.CONCAT("REM               Tfr A/c: ",RANDBETWEEN(10000000000000,99999999999999)," ",INDEX(Sheet1!A3:A76,RANDBETWEEN(1,COUNTA(Sheet1!A3:A76)))," chuyen tien")</f>
        <v>REM               Tfr A/c: 74523010285377 LY THI NHU HUYEN chuyen tien</v>
      </c>
    </row>
    <row r="383" ht="50" customHeight="1" spans="1:11">
      <c r="A383" s="54">
        <v>352</v>
      </c>
      <c r="B383" s="55" t="s">
        <v>409</v>
      </c>
      <c r="C383" s="56" t="str">
        <f t="shared" si="169"/>
        <v>03/01/2024</v>
      </c>
      <c r="D383" s="54">
        <f ca="1" t="shared" si="172"/>
        <v>8042</v>
      </c>
      <c r="E383" s="125"/>
      <c r="F383" s="64">
        <f ca="1" t="shared" si="176"/>
        <v>601492</v>
      </c>
      <c r="G383" s="57">
        <f ca="1" t="shared" si="171"/>
        <v>168363881</v>
      </c>
      <c r="H383" s="59">
        <f ca="1" t="shared" si="173"/>
        <v>114</v>
      </c>
      <c r="I383" s="75" t="str">
        <f ca="1" t="shared" si="174"/>
        <v>462AFWFM2</v>
      </c>
      <c r="J383" s="54" t="str">
        <f ca="1" t="shared" si="175"/>
        <v>990</v>
      </c>
      <c r="K383" s="73" t="str">
        <f ca="1">_xlfn.CONCAT("REM               Tfr A/c: ",RANDBETWEEN(10000000000000,99999999999999)," ",INDEX(Sheet1!A4:A77,RANDBETWEEN(1,COUNTA(Sheet1!A4:A77)))," chuyen tien")</f>
        <v>REM               Tfr A/c: 73018729562089 NGUYEN GIANG HUNG chuyen tien</v>
      </c>
    </row>
    <row r="384" ht="50" customHeight="1" spans="1:11">
      <c r="A384" s="54">
        <v>353</v>
      </c>
      <c r="B384" s="55" t="s">
        <v>410</v>
      </c>
      <c r="C384" s="56" t="str">
        <f t="shared" si="169"/>
        <v>03/01/2024</v>
      </c>
      <c r="D384" s="54">
        <f ca="1" t="shared" si="172"/>
        <v>5157</v>
      </c>
      <c r="E384" s="125"/>
      <c r="F384" s="64">
        <f ca="1" t="shared" si="176"/>
        <v>662788</v>
      </c>
      <c r="G384" s="57">
        <f ca="1" t="shared" si="171"/>
        <v>169026669</v>
      </c>
      <c r="H384" s="59">
        <f ca="1" t="shared" si="173"/>
        <v>2122</v>
      </c>
      <c r="I384" s="75" t="str">
        <f ca="1" t="shared" si="174"/>
        <v>501NNVWW1</v>
      </c>
      <c r="J384" s="54" t="str">
        <f ca="1" t="shared" si="175"/>
        <v>990</v>
      </c>
      <c r="K384" s="73" t="str">
        <f ca="1">_xlfn.CONCAT("REM               Tfr A/c: ",RANDBETWEEN(10000000000000,99999999999999)," ",INDEX(Sheet1!A5:A78,RANDBETWEEN(1,COUNTA(Sheet1!A5:A78)))," chuyen tien")</f>
        <v>REM               Tfr A/c: 87049947137197 TRAN VAN HIEU chuyen tien</v>
      </c>
    </row>
    <row r="385" ht="50" customHeight="1" spans="1:11">
      <c r="A385" s="54">
        <v>354</v>
      </c>
      <c r="B385" s="55" t="s">
        <v>411</v>
      </c>
      <c r="C385" s="56" t="str">
        <f t="shared" si="169"/>
        <v>03/01/2024</v>
      </c>
      <c r="D385" s="54">
        <f ca="1" t="shared" si="172"/>
        <v>7730</v>
      </c>
      <c r="E385" s="125"/>
      <c r="F385" s="64">
        <f ca="1" t="shared" si="176"/>
        <v>646677</v>
      </c>
      <c r="G385" s="57">
        <f ca="1" t="shared" si="171"/>
        <v>169673346</v>
      </c>
      <c r="H385" s="59">
        <f ca="1" t="shared" si="173"/>
        <v>4011604648</v>
      </c>
      <c r="I385" s="75" t="str">
        <f ca="1" t="shared" si="174"/>
        <v>144ONJSF8</v>
      </c>
      <c r="J385" s="54" t="str">
        <f ca="1" t="shared" si="175"/>
        <v>512</v>
      </c>
      <c r="K385" s="73" t="str">
        <f ca="1">_xlfn.CONCAT("REM               Tfr A/c: ",RANDBETWEEN(10000000000000,99999999999999)," ",INDEX(Sheet1!A6:A79,RANDBETWEEN(1,COUNTA(Sheet1!A6:A79)))," chuyen tien")</f>
        <v>REM               Tfr A/c: 54365196132095 DO THI SAO chuyen tien</v>
      </c>
    </row>
    <row r="386" ht="50" customHeight="1" spans="1:11">
      <c r="A386" s="54">
        <v>355</v>
      </c>
      <c r="B386" s="55" t="s">
        <v>412</v>
      </c>
      <c r="C386" s="56" t="str">
        <f t="shared" si="169"/>
        <v>03/01/2024</v>
      </c>
      <c r="D386" s="54">
        <f ca="1" t="shared" si="172"/>
        <v>1174</v>
      </c>
      <c r="E386" s="57">
        <f ca="1" t="shared" ref="E386:E391" si="177">RANDBETWEEN(10000,1200000)</f>
        <v>428742</v>
      </c>
      <c r="F386" s="64"/>
      <c r="G386" s="57">
        <f ca="1" t="shared" si="171"/>
        <v>169244604</v>
      </c>
      <c r="H386" s="59">
        <f ca="1" t="shared" si="173"/>
        <v>391</v>
      </c>
      <c r="I386" s="75" t="str">
        <f ca="1" t="shared" si="174"/>
        <v>475DAGWN2</v>
      </c>
      <c r="J386" s="54" t="str">
        <f ca="1" t="shared" si="175"/>
        <v>512</v>
      </c>
      <c r="K386" s="73" t="str">
        <f ca="1">_xlfn.CONCAT(INDEX(Sheet1!F1:F4,RANDBETWEEN(1,COUNTA(Sheet1!F1:F4))),RANDBETWEEN(1000000000000,9999999999999)," tai ",INDEX(Sheet1!H1:H7,RANDBETWEEN(1,COUNTA(Sheet1!H1:H7))),"; ND NGUYEN THI QUY"," chuyen tien")</f>
        <v>TKThe :1087588188647 tai Sacombank.; ND NGUYEN THI QUY chuyen tien</v>
      </c>
    </row>
    <row r="387" ht="50" customHeight="1" spans="1:11">
      <c r="A387" s="54">
        <v>356</v>
      </c>
      <c r="B387" s="55" t="s">
        <v>413</v>
      </c>
      <c r="C387" s="56" t="str">
        <f t="shared" si="169"/>
        <v>04/01/2024</v>
      </c>
      <c r="D387" s="54">
        <f ca="1" t="shared" si="172"/>
        <v>1119</v>
      </c>
      <c r="E387" s="125"/>
      <c r="F387" s="64">
        <f ca="1" t="shared" si="176"/>
        <v>859673</v>
      </c>
      <c r="G387" s="57">
        <f ca="1" t="shared" si="171"/>
        <v>170104277</v>
      </c>
      <c r="H387" s="59">
        <f ca="1" t="shared" si="173"/>
        <v>81181</v>
      </c>
      <c r="I387" s="75" t="str">
        <f ca="1" t="shared" si="174"/>
        <v>349ZWELR4</v>
      </c>
      <c r="J387" s="54" t="str">
        <f ca="1" t="shared" si="175"/>
        <v>512</v>
      </c>
      <c r="K387" s="73" t="str">
        <f ca="1">_xlfn.CONCAT("REM               Tfr A/c: ",RANDBETWEEN(10000000000000,99999999999999)," ",INDEX(Sheet1!A2:A75,RANDBETWEEN(1,COUNTA(Sheet1!A2:A75)))," chuyen tien")</f>
        <v>REM               Tfr A/c: 31290322824647 DO MINH HIEU chuyen tien</v>
      </c>
    </row>
    <row r="388" ht="50" customHeight="1" spans="1:11">
      <c r="A388" s="54">
        <v>357</v>
      </c>
      <c r="B388" s="55" t="s">
        <v>414</v>
      </c>
      <c r="C388" s="56" t="str">
        <f t="shared" si="169"/>
        <v>05/01/2024</v>
      </c>
      <c r="D388" s="54">
        <f ca="1" t="shared" si="172"/>
        <v>7384</v>
      </c>
      <c r="E388" s="125"/>
      <c r="F388" s="64">
        <f ca="1" t="shared" si="176"/>
        <v>248769</v>
      </c>
      <c r="G388" s="57">
        <f ca="1" t="shared" si="171"/>
        <v>170353046</v>
      </c>
      <c r="H388" s="59">
        <f ca="1" t="shared" si="173"/>
        <v>668</v>
      </c>
      <c r="I388" s="75" t="str">
        <f ca="1" t="shared" si="174"/>
        <v>885KISPO1</v>
      </c>
      <c r="J388" s="54" t="str">
        <f ca="1" t="shared" si="175"/>
        <v>512</v>
      </c>
      <c r="K388" s="73" t="str">
        <f ca="1">_xlfn.CONCAT("REM               Tfr A/c: ",RANDBETWEEN(10000000000000,99999999999999)," ",INDEX(Sheet1!A3:A76,RANDBETWEEN(1,COUNTA(Sheet1!A3:A76)))," chuyen tien")</f>
        <v>REM               Tfr A/c: 89993239225594 DUONG HUNG ANH chuyen tien</v>
      </c>
    </row>
    <row r="389" ht="42" customHeight="1" spans="1:11">
      <c r="A389" s="54">
        <v>358</v>
      </c>
      <c r="B389" s="55" t="s">
        <v>415</v>
      </c>
      <c r="C389" s="56" t="str">
        <f t="shared" si="169"/>
        <v>05/01/2024</v>
      </c>
      <c r="D389" s="54">
        <f ca="1" t="shared" si="172"/>
        <v>2584</v>
      </c>
      <c r="E389" s="125"/>
      <c r="F389" s="64">
        <f ca="1" t="shared" ref="F389:F393" si="178">RANDBETWEEN(100000,900000)</f>
        <v>682620</v>
      </c>
      <c r="G389" s="57">
        <f ca="1" t="shared" si="171"/>
        <v>171035666</v>
      </c>
      <c r="H389" s="59">
        <f ca="1" t="shared" si="173"/>
        <v>959</v>
      </c>
      <c r="I389" s="75" t="str">
        <f ca="1" t="shared" si="174"/>
        <v>265SOMTX3</v>
      </c>
      <c r="J389" s="54" t="str">
        <f ca="1" t="shared" si="175"/>
        <v>990</v>
      </c>
      <c r="K389" s="73" t="str">
        <f ca="1">_xlfn.CONCAT("REM               Tfr A/c: ",RANDBETWEEN(10000000000000,99999999999999)," ",INDEX(Sheet1!A4:A77,RANDBETWEEN(1,COUNTA(Sheet1!A4:A77)))," chuyen tien")</f>
        <v>REM               Tfr A/c: 84018688306376 BUI DOAN LONG chuyen tien</v>
      </c>
    </row>
    <row r="390" ht="35" customHeight="1" spans="1:11">
      <c r="A390" s="54">
        <v>359</v>
      </c>
      <c r="B390" s="77" t="s">
        <v>416</v>
      </c>
      <c r="C390" s="56" t="str">
        <f t="shared" si="169"/>
        <v>05/01/2024</v>
      </c>
      <c r="D390" s="54">
        <f ca="1" t="shared" ref="D390:D402" si="179">RANDBETWEEN(1000,9999)</f>
        <v>2194</v>
      </c>
      <c r="E390" s="57">
        <f ca="1" t="shared" si="177"/>
        <v>733590</v>
      </c>
      <c r="F390" s="64"/>
      <c r="G390" s="57">
        <f ca="1" t="shared" si="171"/>
        <v>170302076</v>
      </c>
      <c r="H390" s="59">
        <f ca="1" t="shared" ref="H390:H402" si="18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6912349382</v>
      </c>
      <c r="I390" s="75" t="str">
        <f ca="1" t="shared" ref="I390:I402" si="181">_xlfn.CONCAT(RANDBETWEEN(100,999),CHAR(RANDBETWEEN(65,90)),CHAR(RANDBETWEEN(65,90)),CHAR(RANDBETWEEN(65,90)),CHAR(RANDBETWEEN(65,90)),CHAR(RANDBETWEEN(65,90)),RANDBETWEEN(1,9))</f>
        <v>553BKKBU1</v>
      </c>
      <c r="J390" s="54" t="str">
        <f ca="1" t="shared" ref="J390:J402" si="182">CHOOSE(RANDBETWEEN(1,2),"990","512")</f>
        <v>512</v>
      </c>
      <c r="K390" s="73" t="str">
        <f ca="1">_xlfn.CONCAT(RANDBETWEEN(100000,999999),"-QR - ",INDEX(Sheet1!A7:A246,RANDBETWEEN(1,COUNTA(Sheet1!A7:A246)))," Chuyen tien")</f>
        <v>522055-QR - LUU THI HOAI THU Chuyen tien</v>
      </c>
    </row>
    <row r="391" ht="45" customHeight="1" spans="1:11">
      <c r="A391" s="54">
        <v>360</v>
      </c>
      <c r="B391" s="77" t="s">
        <v>417</v>
      </c>
      <c r="C391" s="56" t="str">
        <f t="shared" si="169"/>
        <v>05/01/2024</v>
      </c>
      <c r="D391" s="54">
        <f ca="1" t="shared" si="179"/>
        <v>2800</v>
      </c>
      <c r="E391" s="57">
        <f ca="1" t="shared" si="177"/>
        <v>642828</v>
      </c>
      <c r="F391" s="64"/>
      <c r="G391" s="57">
        <f ca="1" t="shared" si="171"/>
        <v>169659248</v>
      </c>
      <c r="H391" s="59">
        <f ca="1" t="shared" si="180"/>
        <v>793</v>
      </c>
      <c r="I391" s="75" t="str">
        <f ca="1" t="shared" si="181"/>
        <v>434GDOQY6</v>
      </c>
      <c r="J391" s="54" t="str">
        <f ca="1" t="shared" si="182"/>
        <v>990</v>
      </c>
      <c r="K391" s="73" t="str">
        <f ca="1">_xlfn.CONCAT("REM               Tfr A/c: ",RANDBETWEEN(10000000000000,99999999999999)," ",INDEX(Sheet1!A1:A246,RANDBETWEEN(1,COUNTA(Sheet1!A1:A246)))," chuyen tien")</f>
        <v>REM               Tfr A/c: 31150064540303 LUU THANH KIEN chuyen tien</v>
      </c>
    </row>
    <row r="392" ht="50" customHeight="1" spans="1:11">
      <c r="A392" s="54">
        <v>361</v>
      </c>
      <c r="B392" s="77" t="s">
        <v>418</v>
      </c>
      <c r="C392" s="56" t="str">
        <f t="shared" si="169"/>
        <v>05/01/2024</v>
      </c>
      <c r="D392" s="54">
        <f ca="1" t="shared" si="179"/>
        <v>9816</v>
      </c>
      <c r="E392" s="57"/>
      <c r="F392" s="64">
        <f ca="1" t="shared" si="178"/>
        <v>155947</v>
      </c>
      <c r="G392" s="57">
        <f ca="1" t="shared" si="171"/>
        <v>169815195</v>
      </c>
      <c r="H392" s="59">
        <f ca="1" t="shared" si="180"/>
        <v>467</v>
      </c>
      <c r="I392" s="75" t="str">
        <f ca="1" t="shared" si="181"/>
        <v>541WBGNY9</v>
      </c>
      <c r="J392" s="54" t="str">
        <f ca="1" t="shared" si="182"/>
        <v>990</v>
      </c>
      <c r="K392" s="147" t="s">
        <v>419</v>
      </c>
    </row>
    <row r="393" ht="55" customHeight="1" spans="1:11">
      <c r="A393" s="54">
        <v>362</v>
      </c>
      <c r="B393" s="77" t="s">
        <v>420</v>
      </c>
      <c r="C393" s="56" t="str">
        <f t="shared" si="169"/>
        <v>06/01/2024</v>
      </c>
      <c r="D393" s="54">
        <f ca="1" t="shared" si="179"/>
        <v>9315</v>
      </c>
      <c r="E393" s="57"/>
      <c r="F393" s="64">
        <f ca="1" t="shared" si="178"/>
        <v>396196</v>
      </c>
      <c r="G393" s="57">
        <f ca="1" t="shared" si="171"/>
        <v>170211391</v>
      </c>
      <c r="H393" s="59">
        <f ca="1" t="shared" si="180"/>
        <v>2981437219</v>
      </c>
      <c r="I393" s="75" t="str">
        <f ca="1" t="shared" si="181"/>
        <v>197IHSXV1</v>
      </c>
      <c r="J393" s="54" t="str">
        <f ca="1" t="shared" si="182"/>
        <v>990</v>
      </c>
      <c r="K393" s="73" t="str">
        <f ca="1" t="shared" ref="K393:K397" si="183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113QcbCjc-iaoFpypVuo qh GD REF 374RwxOqr-wrbMlmfNsu ocuo REM Tfr Ac</v>
      </c>
    </row>
    <row r="394" ht="53" customHeight="1" spans="1:11">
      <c r="A394" s="54">
        <v>363</v>
      </c>
      <c r="B394" s="77" t="s">
        <v>421</v>
      </c>
      <c r="C394" s="56" t="str">
        <f t="shared" si="169"/>
        <v>06/01/2024</v>
      </c>
      <c r="D394" s="54">
        <f ca="1" t="shared" si="179"/>
        <v>9481</v>
      </c>
      <c r="E394" s="57">
        <f ca="1">RANDBETWEEN(10000,1200000)</f>
        <v>66598</v>
      </c>
      <c r="F394" s="64"/>
      <c r="G394" s="57">
        <f ca="1" t="shared" si="171"/>
        <v>170144793</v>
      </c>
      <c r="H394" s="59">
        <f ca="1" t="shared" si="180"/>
        <v>743</v>
      </c>
      <c r="I394" s="75" t="str">
        <f ca="1" t="shared" si="181"/>
        <v>719DSLPZ2</v>
      </c>
      <c r="J394" s="54" t="str">
        <f ca="1" t="shared" si="182"/>
        <v>990</v>
      </c>
      <c r="K394" s="73" t="str">
        <f ca="1">_xlfn.CONCAT("Omni Channel-TKThe :",RANDBETWEEN(100000000000,999999999999),", tai ",INDEX(Sheet1!$H$1:$H$7,RANDBETWEEN(1,COUNTA(Sheet1!$H$1:$H$7)))," NGUYEN THI QUY chuyen tien")</f>
        <v>Omni Channel-TKThe :647575767988, tai Vietcombank. NGUYEN THI QUY chuyen tien</v>
      </c>
    </row>
    <row r="395" ht="58" customHeight="1" spans="1:11">
      <c r="A395" s="54">
        <v>364</v>
      </c>
      <c r="B395" s="77" t="s">
        <v>422</v>
      </c>
      <c r="C395" s="56" t="str">
        <f t="shared" si="169"/>
        <v>06/01/2024</v>
      </c>
      <c r="D395" s="54">
        <f ca="1" t="shared" si="179"/>
        <v>7034</v>
      </c>
      <c r="E395" s="57"/>
      <c r="F395" s="64">
        <f ca="1" t="shared" ref="F395:F399" si="184">RANDBETWEEN(100000,900000)</f>
        <v>454486</v>
      </c>
      <c r="G395" s="57">
        <f ca="1" t="shared" si="171"/>
        <v>170599279</v>
      </c>
      <c r="H395" s="59">
        <f ca="1" t="shared" si="180"/>
        <v>489</v>
      </c>
      <c r="I395" s="75" t="str">
        <f ca="1" t="shared" si="181"/>
        <v>885ZCWGS2</v>
      </c>
      <c r="J395" s="54" t="str">
        <f ca="1" t="shared" si="182"/>
        <v>512</v>
      </c>
      <c r="K395" s="73" t="str">
        <f ca="1" t="shared" si="183"/>
        <v>GD REF 934BgzXfe-sppRyxnCbi of GD REF 342NkoAui-bddVynsMcq bhqw REM Tfr Ac</v>
      </c>
    </row>
    <row r="396" ht="55" customHeight="1" spans="1:11">
      <c r="A396" s="54">
        <v>365</v>
      </c>
      <c r="B396" s="77" t="s">
        <v>423</v>
      </c>
      <c r="C396" s="56" t="str">
        <f t="shared" si="169"/>
        <v>06/01/2024</v>
      </c>
      <c r="D396" s="54">
        <f ca="1" t="shared" si="179"/>
        <v>1823</v>
      </c>
      <c r="E396" s="57">
        <f ca="1">RANDBETWEEN(10000,1200000)</f>
        <v>929199</v>
      </c>
      <c r="F396" s="64"/>
      <c r="G396" s="57">
        <f ca="1" t="shared" si="171"/>
        <v>169670080</v>
      </c>
      <c r="H396" s="59">
        <f ca="1" t="shared" si="180"/>
        <v>2970364283</v>
      </c>
      <c r="I396" s="75" t="str">
        <f ca="1" t="shared" si="181"/>
        <v>878JDPUW7</v>
      </c>
      <c r="J396" s="54" t="str">
        <f ca="1" t="shared" si="182"/>
        <v>990</v>
      </c>
      <c r="K396" s="73" t="str">
        <f ca="1">_xlfn.CONCAT("Omni Channel-TKThe :",RANDBETWEEN(100000000000,999999999999),", tai ",INDEX(Sheet1!$H$1:$H$7,RANDBETWEEN(1,COUNTA(Sheet1!$H$1:$H$7)))," NGUYEN THI QUY chuyen tien")</f>
        <v>Omni Channel-TKThe :311579837557, tai Sacombank. NGUYEN THI QUY chuyen tien</v>
      </c>
    </row>
    <row r="397" ht="55" customHeight="1" spans="1:11">
      <c r="A397" s="54">
        <v>366</v>
      </c>
      <c r="B397" s="77" t="s">
        <v>424</v>
      </c>
      <c r="C397" s="56" t="str">
        <f t="shared" si="169"/>
        <v>06/01/2024</v>
      </c>
      <c r="D397" s="54">
        <f ca="1" t="shared" si="179"/>
        <v>8933</v>
      </c>
      <c r="E397" s="57"/>
      <c r="F397" s="64">
        <f ca="1" t="shared" si="184"/>
        <v>408820</v>
      </c>
      <c r="G397" s="57">
        <f ca="1" t="shared" si="171"/>
        <v>170078900</v>
      </c>
      <c r="H397" s="59">
        <f ca="1" t="shared" si="180"/>
        <v>7609586497</v>
      </c>
      <c r="I397" s="75" t="str">
        <f ca="1" t="shared" si="181"/>
        <v>777DNXXI8</v>
      </c>
      <c r="J397" s="54" t="str">
        <f ca="1" t="shared" si="182"/>
        <v>512</v>
      </c>
      <c r="K397" s="73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287WbfJji-umyWwjhHvx pu GD REF 986LgkOhs-aycGxvkAoo rnbn REM Tfr Ac</v>
      </c>
    </row>
    <row r="398" s="10" customFormat="1" ht="35" customHeight="1" spans="1:11">
      <c r="A398" s="82">
        <v>367</v>
      </c>
      <c r="B398" s="90" t="s">
        <v>425</v>
      </c>
      <c r="C398" s="84" t="str">
        <f t="shared" si="169"/>
        <v>07/01/2024</v>
      </c>
      <c r="D398" s="82">
        <f ca="1" t="shared" si="179"/>
        <v>4150</v>
      </c>
      <c r="E398" s="85">
        <v>11000</v>
      </c>
      <c r="F398" s="100"/>
      <c r="G398" s="85">
        <f ca="1" t="shared" si="171"/>
        <v>170067900</v>
      </c>
      <c r="H398" s="87">
        <f ca="1" t="shared" si="180"/>
        <v>4541</v>
      </c>
      <c r="I398" s="119" t="str">
        <f ca="1" t="shared" si="181"/>
        <v>655KWDHS7</v>
      </c>
      <c r="J398" s="82" t="str">
        <f ca="1" t="shared" si="182"/>
        <v>990</v>
      </c>
      <c r="K398" s="134" t="s">
        <v>426</v>
      </c>
    </row>
    <row r="399" ht="35" customHeight="1" spans="1:11">
      <c r="A399" s="54">
        <v>368</v>
      </c>
      <c r="B399" s="77" t="s">
        <v>427</v>
      </c>
      <c r="C399" s="56" t="str">
        <f t="shared" si="169"/>
        <v>08/01/2024</v>
      </c>
      <c r="D399" s="54">
        <f ca="1" t="shared" si="179"/>
        <v>5280</v>
      </c>
      <c r="E399" s="57"/>
      <c r="F399" s="64">
        <f ca="1">RANDBETWEEN(100000,3000000)</f>
        <v>805845</v>
      </c>
      <c r="G399" s="57">
        <f ca="1" t="shared" si="171"/>
        <v>170873745</v>
      </c>
      <c r="H399" s="59">
        <f ca="1" t="shared" si="180"/>
        <v>7922486995</v>
      </c>
      <c r="I399" s="75" t="str">
        <f ca="1" t="shared" si="181"/>
        <v>217VQQFL8</v>
      </c>
      <c r="J399" s="54" t="str">
        <f ca="1" t="shared" si="182"/>
        <v>512</v>
      </c>
      <c r="K399" s="73" t="str">
        <f ca="1">_xlfn.CONCAT(RANDBETWEEN(100000,999999),"-QR - ",INDEX(Sheet1!A7:A246,RANDBETWEEN(1,COUNTA(Sheet1!A7:A246)))," Chuyen tien")</f>
        <v>639156-QR - DINH VAN HIEP Chuyen tien</v>
      </c>
    </row>
    <row r="400" ht="48" customHeight="1" spans="1:11">
      <c r="A400" s="54">
        <v>369</v>
      </c>
      <c r="B400" s="77" t="s">
        <v>428</v>
      </c>
      <c r="C400" s="56" t="str">
        <f t="shared" si="169"/>
        <v>08/01/2024</v>
      </c>
      <c r="D400" s="54">
        <f ca="1" t="shared" si="179"/>
        <v>2497</v>
      </c>
      <c r="E400" s="57">
        <f ca="1">RANDBETWEEN(10000,1200000)</f>
        <v>45348</v>
      </c>
      <c r="F400" s="64"/>
      <c r="G400" s="57">
        <f ca="1" t="shared" si="171"/>
        <v>170828397</v>
      </c>
      <c r="H400" s="59">
        <f ca="1" t="shared" si="180"/>
        <v>18253</v>
      </c>
      <c r="I400" s="75" t="str">
        <f ca="1" t="shared" si="181"/>
        <v>174YTRWC9</v>
      </c>
      <c r="J400" s="54" t="str">
        <f ca="1" t="shared" si="182"/>
        <v>990</v>
      </c>
      <c r="K400" s="73" t="str">
        <f ca="1">_xlfn.CONCAT("Omni Channel-TKThe :",RANDBETWEEN(100000000000,999999999999),", tai ",INDEX(Sheet1!$H$1:$H$7,RANDBETWEEN(1,COUNTA(Sheet1!$H$1:$H$7)))," NGUYEN THI QUY chuyen tien")</f>
        <v>Omni Channel-TKThe :808952257319, tai VCB. NGUYEN THI QUY chuyen tien</v>
      </c>
    </row>
    <row r="401" ht="44" customHeight="1" spans="1:11">
      <c r="A401" s="54">
        <v>370</v>
      </c>
      <c r="B401" s="77" t="s">
        <v>429</v>
      </c>
      <c r="C401" s="56" t="str">
        <f t="shared" si="169"/>
        <v>08/01/2024</v>
      </c>
      <c r="D401" s="54">
        <f ca="1" t="shared" si="179"/>
        <v>6899</v>
      </c>
      <c r="E401" s="57"/>
      <c r="F401" s="64">
        <f ca="1">RANDBETWEEN(100000,3000000)</f>
        <v>631672</v>
      </c>
      <c r="G401" s="57">
        <f ca="1" t="shared" si="171"/>
        <v>171460069</v>
      </c>
      <c r="H401" s="59">
        <f ca="1" t="shared" si="180"/>
        <v>311</v>
      </c>
      <c r="I401" s="75" t="str">
        <f ca="1" t="shared" si="181"/>
        <v>527JAGVN4</v>
      </c>
      <c r="J401" s="54" t="str">
        <f ca="1" t="shared" si="182"/>
        <v>990</v>
      </c>
      <c r="K401" s="73" t="str">
        <f ca="1">_xlfn.CONCAT("REM               Tfr A/c: ",RANDBETWEEN(10000000000000,99999999999999)," ",INDEX(Sheet1!A1:A246,RANDBETWEEN(1,COUNTA(Sheet1!A1:A246)))," chuyen tien")</f>
        <v>REM               Tfr A/c: 20705264179308 HOANG THI THUY chuyen tien</v>
      </c>
    </row>
    <row r="402" ht="50" customHeight="1" spans="1:11">
      <c r="A402" s="54">
        <v>371</v>
      </c>
      <c r="B402" s="77" t="s">
        <v>430</v>
      </c>
      <c r="C402" s="56" t="str">
        <f t="shared" si="169"/>
        <v>09/01/2024</v>
      </c>
      <c r="D402" s="54">
        <f ca="1" t="shared" si="179"/>
        <v>4070</v>
      </c>
      <c r="E402" s="57"/>
      <c r="F402" s="64">
        <f ca="1">RANDBETWEEN(100000,3000000)</f>
        <v>1454802</v>
      </c>
      <c r="G402" s="57">
        <f ca="1" t="shared" si="171"/>
        <v>172914871</v>
      </c>
      <c r="H402" s="59">
        <f ca="1" t="shared" si="180"/>
        <v>379</v>
      </c>
      <c r="I402" s="75" t="str">
        <f ca="1" t="shared" si="181"/>
        <v>223MSDFX3</v>
      </c>
      <c r="J402" s="54" t="str">
        <f ca="1" t="shared" si="182"/>
        <v>512</v>
      </c>
      <c r="K402" s="73" t="str">
        <f ca="1">_xlfn.CONCAT("REM               Tfr A/c: ",RANDBETWEEN(10000000000000,99999999999999)," ",INDEX(Sheet1!A2:A247,RANDBETWEEN(1,COUNTA(Sheet1!A2:A247)))," chuyen tien")</f>
        <v>REM               Tfr A/c: 86886907519109 TRAN NGOC VIET chuyen tien</v>
      </c>
    </row>
    <row r="403" ht="61" customHeight="1" spans="1:11">
      <c r="A403" s="81" t="s">
        <v>371</v>
      </c>
      <c r="B403" s="81"/>
      <c r="C403" s="81"/>
      <c r="D403" s="81"/>
      <c r="E403" s="81"/>
      <c r="F403" s="81"/>
      <c r="G403" s="81"/>
      <c r="H403" s="81"/>
      <c r="I403" s="78" t="s">
        <v>431</v>
      </c>
      <c r="J403" s="78"/>
      <c r="K403" s="78"/>
    </row>
    <row r="404" ht="58" customHeight="1" spans="1:11">
      <c r="A404" s="54">
        <v>372</v>
      </c>
      <c r="B404" s="77" t="s">
        <v>432</v>
      </c>
      <c r="C404" s="56" t="str">
        <f t="shared" ref="C404:C428" si="185">LEFT(B404,FIND(" ",B404)-1)</f>
        <v>09/01/2024</v>
      </c>
      <c r="D404" s="54">
        <f ca="1" t="shared" ref="D404:D410" si="186">RANDBETWEEN(1000,9999)</f>
        <v>2901</v>
      </c>
      <c r="E404" s="57"/>
      <c r="F404" s="64">
        <f ca="1">RANDBETWEEN(100000,3000000)</f>
        <v>374974</v>
      </c>
      <c r="G404" s="57">
        <f ca="1">G402-E404+F404</f>
        <v>173289845</v>
      </c>
      <c r="H404" s="59">
        <f ca="1" t="shared" ref="H404:H410" si="187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85195</v>
      </c>
      <c r="I404" s="75" t="str">
        <f ca="1" t="shared" ref="I404:I410" si="188">_xlfn.CONCAT(RANDBETWEEN(100,999),CHAR(RANDBETWEEN(65,90)),CHAR(RANDBETWEEN(65,90)),CHAR(RANDBETWEEN(65,90)),CHAR(RANDBETWEEN(65,90)),CHAR(RANDBETWEEN(65,90)),RANDBETWEEN(1,9))</f>
        <v>492AHHEV2</v>
      </c>
      <c r="J404" s="54" t="str">
        <f ca="1" t="shared" ref="J404:J410" si="189">CHOOSE(RANDBETWEEN(1,2),"990","512")</f>
        <v>512</v>
      </c>
      <c r="K404" s="73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558SxpJdl-xuvRduvYct yn GD REF 683BklBbq-rhgHeiqIwb avoh REM Tfr Ac</v>
      </c>
    </row>
    <row r="405" ht="50" customHeight="1" spans="1:11">
      <c r="A405" s="54">
        <v>373</v>
      </c>
      <c r="B405" s="77" t="s">
        <v>433</v>
      </c>
      <c r="C405" s="56" t="str">
        <f t="shared" si="185"/>
        <v>09/01/2024</v>
      </c>
      <c r="D405" s="54">
        <f ca="1" t="shared" si="186"/>
        <v>8343</v>
      </c>
      <c r="E405" s="57"/>
      <c r="F405" s="64">
        <f ca="1">RANDBETWEEN(100000,3000000)</f>
        <v>972460</v>
      </c>
      <c r="G405" s="57">
        <f ca="1" t="shared" ref="G404:G428" si="190">G404-E405+F405</f>
        <v>174262305</v>
      </c>
      <c r="H405" s="59">
        <f ca="1" t="shared" si="187"/>
        <v>593</v>
      </c>
      <c r="I405" s="75" t="str">
        <f ca="1" t="shared" si="188"/>
        <v>154WJOKD6</v>
      </c>
      <c r="J405" s="54" t="str">
        <f ca="1" t="shared" si="189"/>
        <v>512</v>
      </c>
      <c r="K405" s="73" t="str">
        <f ca="1">_xlfn.CONCAT("REM               Tfr A/c: ",RANDBETWEEN(10000000000000,99999999999999)," ",INDEX(Sheet1!A4:A249,RANDBETWEEN(1,COUNTA(Sheet1!A4:A249)))," chuyen tien")</f>
        <v>REM               Tfr A/c: 10361594204103 THAI THI MAI LIEN chuyen tien</v>
      </c>
    </row>
    <row r="406" ht="46" customHeight="1" spans="1:11">
      <c r="A406" s="54">
        <v>374</v>
      </c>
      <c r="B406" s="77" t="s">
        <v>434</v>
      </c>
      <c r="C406" s="56" t="str">
        <f t="shared" si="185"/>
        <v>10/01/2024</v>
      </c>
      <c r="D406" s="54">
        <f ca="1" t="shared" si="186"/>
        <v>4581</v>
      </c>
      <c r="E406" s="57">
        <f ca="1">RANDBETWEEN(100000,6200000)</f>
        <v>3904783</v>
      </c>
      <c r="F406" s="64"/>
      <c r="G406" s="57">
        <f ca="1" t="shared" si="190"/>
        <v>170357522</v>
      </c>
      <c r="H406" s="59">
        <f ca="1" t="shared" si="187"/>
        <v>973</v>
      </c>
      <c r="I406" s="75" t="str">
        <f ca="1" t="shared" si="188"/>
        <v>751QYERT4</v>
      </c>
      <c r="J406" s="54" t="str">
        <f ca="1" t="shared" si="189"/>
        <v>990</v>
      </c>
      <c r="K406" s="73" t="str">
        <f ca="1">_xlfn.CONCAT("Omni Channel-TKThe :",RANDBETWEEN(100000000000,999999999999),", tai ",INDEX(Sheet1!$H$1:$H$7,RANDBETWEEN(1,COUNTA(Sheet1!$H$1:$H$7)))," NGUYEN THI QUY chuyen tien")</f>
        <v>Omni Channel-TKThe :959549416889, tai VCB. NGUYEN THI QUY chuyen tien</v>
      </c>
    </row>
    <row r="407" ht="55" customHeight="1" spans="1:11">
      <c r="A407" s="54">
        <v>375</v>
      </c>
      <c r="B407" s="77" t="s">
        <v>435</v>
      </c>
      <c r="C407" s="56" t="str">
        <f t="shared" si="185"/>
        <v>10/01/2024</v>
      </c>
      <c r="D407" s="54">
        <f ca="1" t="shared" si="186"/>
        <v>1485</v>
      </c>
      <c r="E407" s="57"/>
      <c r="F407" s="64">
        <f ca="1">RANDBETWEEN(100000,3000000)</f>
        <v>1483881</v>
      </c>
      <c r="G407" s="57">
        <f ca="1" t="shared" si="190"/>
        <v>171841403</v>
      </c>
      <c r="H407" s="59">
        <f ca="1" t="shared" si="187"/>
        <v>145</v>
      </c>
      <c r="I407" s="75" t="str">
        <f ca="1" t="shared" si="188"/>
        <v>146WIEWK5</v>
      </c>
      <c r="J407" s="54" t="str">
        <f ca="1" t="shared" si="189"/>
        <v>512</v>
      </c>
      <c r="K407" s="73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386BfvCge-owxAeijFnd fx GD REF 581DnaSqm-qsjJlhkVmz rnmn REM Tfr Ac</v>
      </c>
    </row>
    <row r="408" ht="60" customHeight="1" spans="1:11">
      <c r="A408" s="54">
        <v>376</v>
      </c>
      <c r="B408" s="77" t="s">
        <v>436</v>
      </c>
      <c r="C408" s="56" t="str">
        <f t="shared" si="185"/>
        <v>10/01/2024</v>
      </c>
      <c r="D408" s="54">
        <f ca="1" t="shared" si="186"/>
        <v>6240</v>
      </c>
      <c r="E408" s="57"/>
      <c r="F408" s="64">
        <f ca="1">RANDBETWEEN(100000,3000000)</f>
        <v>507790</v>
      </c>
      <c r="G408" s="57">
        <f ca="1" t="shared" si="190"/>
        <v>172349193</v>
      </c>
      <c r="H408" s="59">
        <f ca="1" t="shared" si="187"/>
        <v>113</v>
      </c>
      <c r="I408" s="75" t="str">
        <f ca="1" t="shared" si="188"/>
        <v>369DIJXW2</v>
      </c>
      <c r="J408" s="54" t="str">
        <f ca="1" t="shared" si="189"/>
        <v>990</v>
      </c>
      <c r="K408" s="73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217JxbWqk-xxfQwfmYsm sj GD REF 635HzwQew-hexNzohYgb iuqi REM Tfr Ac</v>
      </c>
    </row>
    <row r="409" ht="50" customHeight="1" spans="1:11">
      <c r="A409" s="54">
        <v>377</v>
      </c>
      <c r="B409" s="77" t="s">
        <v>437</v>
      </c>
      <c r="C409" s="56" t="str">
        <f t="shared" si="185"/>
        <v>10/01/2024</v>
      </c>
      <c r="D409" s="54">
        <f ca="1" t="shared" si="186"/>
        <v>5203</v>
      </c>
      <c r="E409" s="57">
        <f ca="1" t="shared" ref="E406:E410" si="191">RANDBETWEEN(10000,1200000)</f>
        <v>336873</v>
      </c>
      <c r="F409" s="64"/>
      <c r="G409" s="57">
        <f ca="1" t="shared" si="190"/>
        <v>172012320</v>
      </c>
      <c r="H409" s="59">
        <f ca="1" t="shared" si="187"/>
        <v>6180555847</v>
      </c>
      <c r="I409" s="75" t="str">
        <f ca="1" t="shared" si="188"/>
        <v>304ADYGQ9</v>
      </c>
      <c r="J409" s="54" t="str">
        <f ca="1" t="shared" si="189"/>
        <v>512</v>
      </c>
      <c r="K409" s="73" t="str">
        <f ca="1">_xlfn.CONCAT(INDEX(Sheet1!$F$1:$F$4,RANDBETWEEN(1,COUNTA(Sheet1!$F$1:$F$4))),RANDBETWEEN(1000000000000,9999999999999)," tai ",INDEX(Sheet1!$H$1:$H$7,RANDBETWEEN(1,COUNTA(Sheet1!$H$1:$H$7))),"; ND NGUYEN THI QUY"," chuyen tien")</f>
        <v>IBVCB :1199288425556 tai Vietcombank.; ND NGUYEN THI QUY chuyen tien</v>
      </c>
    </row>
    <row r="410" ht="50" customHeight="1" spans="1:11">
      <c r="A410" s="54">
        <v>378</v>
      </c>
      <c r="B410" s="77" t="s">
        <v>438</v>
      </c>
      <c r="C410" s="56" t="str">
        <f t="shared" si="185"/>
        <v>11/01/2024</v>
      </c>
      <c r="D410" s="54">
        <f ca="1" t="shared" si="186"/>
        <v>3668</v>
      </c>
      <c r="E410" s="57">
        <f ca="1" t="shared" si="191"/>
        <v>481066</v>
      </c>
      <c r="F410" s="64"/>
      <c r="G410" s="57">
        <f ca="1" t="shared" si="190"/>
        <v>171531254</v>
      </c>
      <c r="H410" s="59">
        <f ca="1" t="shared" si="187"/>
        <v>8471</v>
      </c>
      <c r="I410" s="75" t="str">
        <f ca="1" t="shared" si="188"/>
        <v>663AXMUE8</v>
      </c>
      <c r="J410" s="54" t="str">
        <f ca="1" t="shared" si="189"/>
        <v>990</v>
      </c>
      <c r="K410" s="73" t="str">
        <f ca="1">_xlfn.CONCAT(INDEX(Sheet1!$F$1:$F$4,RANDBETWEEN(1,COUNTA(Sheet1!$F$1:$F$4))),RANDBETWEEN(1000000000000,9999999999999)," tai ",INDEX(Sheet1!$H$1:$H$7,RANDBETWEEN(1,COUNTA(Sheet1!$H$1:$H$7))),"; ND NGUYEN THI QUY"," chuyen tien")</f>
        <v>IBVCB :1764720434932 tai Agribank.; ND NGUYEN THI QUY chuyen tien</v>
      </c>
    </row>
    <row r="411" ht="50" customHeight="1" spans="1:11">
      <c r="A411" s="54">
        <v>379</v>
      </c>
      <c r="B411" s="77" t="s">
        <v>439</v>
      </c>
      <c r="C411" s="56" t="str">
        <f t="shared" si="185"/>
        <v>11/01/2024</v>
      </c>
      <c r="D411" s="54">
        <f ca="1" t="shared" ref="D411:D420" si="192">RANDBETWEEN(1000,9999)</f>
        <v>6583</v>
      </c>
      <c r="E411" s="57"/>
      <c r="F411" s="64">
        <f ca="1" t="shared" ref="F411:F416" si="193">RANDBETWEEN(100000,3000000)</f>
        <v>857452</v>
      </c>
      <c r="G411" s="57">
        <f ca="1" t="shared" si="190"/>
        <v>172388706</v>
      </c>
      <c r="H411" s="59">
        <f ca="1" t="shared" ref="H411:H420" si="19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389</v>
      </c>
      <c r="I411" s="75" t="str">
        <f ca="1" t="shared" ref="I411:I420" si="195">_xlfn.CONCAT(RANDBETWEEN(100,999),CHAR(RANDBETWEEN(65,90)),CHAR(RANDBETWEEN(65,90)),CHAR(RANDBETWEEN(65,90)),CHAR(RANDBETWEEN(65,90)),CHAR(RANDBETWEEN(65,90)),RANDBETWEEN(1,9))</f>
        <v>161IVZGA5</v>
      </c>
      <c r="J411" s="54" t="str">
        <f ca="1" t="shared" ref="J411:J420" si="196">CHOOSE(RANDBETWEEN(1,2),"990","512")</f>
        <v>512</v>
      </c>
      <c r="K411" s="73" t="str">
        <f ca="1">_xlfn.CONCAT(INDEX(Sheet1!F2:F5,RANDBETWEEN(1,COUNTA(Sheet1!F2:F5))),RANDBETWEEN(1000000000000,9999999999999)," tai ",INDEX(Sheet1!H2:H8,RANDBETWEEN(1,COUNTA(Sheet1!H2:H8))),"; ",INDEX(Sheet1!A2:A246,RANDBETWEEN(1,COUNTA(Sheet1!A1:A246)))," chuyen khoan")</f>
        <v>MB-TKThe :8347961238853 tai Vietcombank.; HOANG MINH TAM chuyen khoan</v>
      </c>
    </row>
    <row r="412" ht="45" customHeight="1" spans="1:11">
      <c r="A412" s="54">
        <v>380</v>
      </c>
      <c r="B412" s="77" t="s">
        <v>440</v>
      </c>
      <c r="C412" s="56" t="str">
        <f t="shared" si="185"/>
        <v>11/01/2024</v>
      </c>
      <c r="D412" s="54">
        <f ca="1" t="shared" si="192"/>
        <v>8845</v>
      </c>
      <c r="E412" s="57"/>
      <c r="F412" s="64">
        <f ca="1" t="shared" si="193"/>
        <v>2115723</v>
      </c>
      <c r="G412" s="57">
        <f ca="1" t="shared" si="190"/>
        <v>174504429</v>
      </c>
      <c r="H412" s="59">
        <f ca="1" t="shared" si="194"/>
        <v>6215</v>
      </c>
      <c r="I412" s="75" t="str">
        <f ca="1" t="shared" si="195"/>
        <v>391OOYEJ3</v>
      </c>
      <c r="J412" s="54" t="str">
        <f ca="1" t="shared" si="196"/>
        <v>512</v>
      </c>
      <c r="K412" s="73" t="str">
        <f ca="1">_xlfn.CONCAT(INDEX(Sheet1!F3:F6,RANDBETWEEN(1,COUNTA(Sheet1!F3:F6))),RANDBETWEEN(1000000000000,9999999999999)," tai ",INDEX(Sheet1!H3:H9,RANDBETWEEN(1,COUNTA(Sheet1!H3:H9))),"; ",INDEX(Sheet1!A3:A247,RANDBETWEEN(1,COUNTA(Sheet1!A2:A247)))," chuyen khoan")</f>
        <v>MB-TKThe :2662720327438 tai VCB.; HOANG MINH LONG chuyen khoan</v>
      </c>
    </row>
    <row r="413" ht="50" customHeight="1" spans="1:11">
      <c r="A413" s="54">
        <v>381</v>
      </c>
      <c r="B413" s="77" t="s">
        <v>441</v>
      </c>
      <c r="C413" s="56" t="str">
        <f t="shared" si="185"/>
        <v>11/01/2024</v>
      </c>
      <c r="D413" s="54">
        <f ca="1" t="shared" si="192"/>
        <v>6055</v>
      </c>
      <c r="E413" s="57"/>
      <c r="F413" s="64">
        <f ca="1" t="shared" si="193"/>
        <v>1115889</v>
      </c>
      <c r="G413" s="57">
        <f ca="1" t="shared" si="190"/>
        <v>175620318</v>
      </c>
      <c r="H413" s="59">
        <f ca="1" t="shared" si="194"/>
        <v>749</v>
      </c>
      <c r="I413" s="75" t="str">
        <f ca="1" t="shared" si="195"/>
        <v>413CROKA3</v>
      </c>
      <c r="J413" s="54" t="str">
        <f ca="1" t="shared" si="196"/>
        <v>990</v>
      </c>
      <c r="K413" s="73" t="str">
        <f ca="1">_xlfn.CONCAT(INDEX(Sheet1!F4:F7,RANDBETWEEN(1,COUNTA(Sheet1!F4:F7))),RANDBETWEEN(1000000000000,9999999999999)," tai ",INDEX(Sheet1!H4:H10,RANDBETWEEN(1,COUNTA(Sheet1!H4:H10))),"; ",INDEX(Sheet1!A4:A248,RANDBETWEEN(1,COUNTA(Sheet1!A3:A248)))," chuyen khoan")</f>
        <v>MB-TKThe :4873310502488 tai Sacombank.; DAO HUU DUY chuyen khoan</v>
      </c>
    </row>
    <row r="414" ht="50" customHeight="1" spans="1:11">
      <c r="A414" s="54">
        <v>382</v>
      </c>
      <c r="B414" s="77" t="s">
        <v>442</v>
      </c>
      <c r="C414" s="56" t="str">
        <f t="shared" si="185"/>
        <v>11/01/2024</v>
      </c>
      <c r="D414" s="54">
        <f ca="1" t="shared" si="192"/>
        <v>2680</v>
      </c>
      <c r="E414" s="57">
        <f ca="1">RANDBETWEEN(100000,6200000)</f>
        <v>1543524</v>
      </c>
      <c r="F414" s="64"/>
      <c r="G414" s="57">
        <f ca="1" t="shared" si="190"/>
        <v>174076794</v>
      </c>
      <c r="H414" s="59">
        <f ca="1" t="shared" si="194"/>
        <v>216</v>
      </c>
      <c r="I414" s="75" t="str">
        <f ca="1" t="shared" si="195"/>
        <v>274SWOWU2</v>
      </c>
      <c r="J414" s="54" t="str">
        <f ca="1" t="shared" si="196"/>
        <v>990</v>
      </c>
      <c r="K414" s="73" t="str">
        <f ca="1">_xlfn.CONCAT(INDEX(Sheet1!$F$1:$F$4,RANDBETWEEN(1,COUNTA(Sheet1!$F$1:$F$4))),RANDBETWEEN(1000000000000,9999999999999)," tai ",INDEX(Sheet1!$H$1:$H$7,RANDBETWEEN(1,COUNTA(Sheet1!$H$1:$H$7))),"; ND NGUYEN THI QUY"," chuyen tien")</f>
        <v>MBVCB :7460274553737 tai VCB.; ND NGUYEN THI QUY chuyen tien</v>
      </c>
    </row>
    <row r="415" ht="50" customHeight="1" spans="1:11">
      <c r="A415" s="54">
        <v>383</v>
      </c>
      <c r="B415" s="77" t="s">
        <v>443</v>
      </c>
      <c r="C415" s="56" t="str">
        <f t="shared" si="185"/>
        <v>12/01/2024</v>
      </c>
      <c r="D415" s="54">
        <f ca="1" t="shared" si="192"/>
        <v>1072</v>
      </c>
      <c r="E415" s="57">
        <f ca="1">RANDBETWEEN(100000,6200000)</f>
        <v>6178277</v>
      </c>
      <c r="F415" s="64"/>
      <c r="G415" s="57">
        <f ca="1" t="shared" si="190"/>
        <v>167898517</v>
      </c>
      <c r="H415" s="59">
        <f ca="1" t="shared" si="194"/>
        <v>6388059953</v>
      </c>
      <c r="I415" s="75" t="str">
        <f ca="1" t="shared" si="195"/>
        <v>730OHVEV6</v>
      </c>
      <c r="J415" s="54" t="str">
        <f ca="1" t="shared" si="196"/>
        <v>990</v>
      </c>
      <c r="K415" s="73" t="str">
        <f ca="1">_xlfn.CONCAT(INDEX(Sheet1!$F$1:$F$4,RANDBETWEEN(1,COUNTA(Sheet1!$F$1:$F$4))),RANDBETWEEN(1000000000000,9999999999999)," tai ",INDEX(Sheet1!$H$1:$H$7,RANDBETWEEN(1,COUNTA(Sheet1!$H$1:$H$7))),"; ND NGUYEN THI QUY"," chuyen tien")</f>
        <v>MB-TKThe :3278032320033 tai TCB.; ND NGUYEN THI QUY chuyen tien</v>
      </c>
    </row>
    <row r="416" ht="50" customHeight="1" spans="1:11">
      <c r="A416" s="54">
        <v>384</v>
      </c>
      <c r="B416" s="77" t="s">
        <v>444</v>
      </c>
      <c r="C416" s="56" t="str">
        <f t="shared" si="185"/>
        <v>12/01/2024</v>
      </c>
      <c r="D416" s="54">
        <f ca="1" t="shared" si="192"/>
        <v>2274</v>
      </c>
      <c r="E416" s="57"/>
      <c r="F416" s="64">
        <f ca="1" t="shared" si="193"/>
        <v>2910220</v>
      </c>
      <c r="G416" s="57">
        <f ca="1" t="shared" si="190"/>
        <v>170808737</v>
      </c>
      <c r="H416" s="59">
        <f ca="1" t="shared" si="194"/>
        <v>357</v>
      </c>
      <c r="I416" s="75" t="str">
        <f ca="1" t="shared" si="195"/>
        <v>740HYMAZ5</v>
      </c>
      <c r="J416" s="54" t="str">
        <f ca="1" t="shared" si="196"/>
        <v>990</v>
      </c>
      <c r="K416" s="73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:3420006367491 tai Agribank.; NINH VAN HIEP chuyen khoan</v>
      </c>
    </row>
    <row r="417" ht="50" customHeight="1" spans="1:11">
      <c r="A417" s="54">
        <v>385</v>
      </c>
      <c r="B417" s="77" t="s">
        <v>445</v>
      </c>
      <c r="C417" s="56" t="str">
        <f t="shared" si="185"/>
        <v>12/01/2024</v>
      </c>
      <c r="D417" s="54">
        <f ca="1" t="shared" si="192"/>
        <v>4150</v>
      </c>
      <c r="E417" s="57"/>
      <c r="F417" s="64">
        <f ca="1" t="shared" ref="F417:F421" si="197">RANDBETWEEN(100000,3000000)</f>
        <v>422025</v>
      </c>
      <c r="G417" s="57">
        <f ca="1" t="shared" si="190"/>
        <v>171230762</v>
      </c>
      <c r="H417" s="59">
        <f ca="1" t="shared" si="194"/>
        <v>327</v>
      </c>
      <c r="I417" s="75" t="str">
        <f ca="1" t="shared" si="195"/>
        <v>881IWSED6</v>
      </c>
      <c r="J417" s="54" t="str">
        <f ca="1" t="shared" si="196"/>
        <v>990</v>
      </c>
      <c r="K417" s="73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:7510950350865 tai Agribank.; TRUONG DUC BAO chuyen khoan</v>
      </c>
    </row>
    <row r="418" ht="50" customHeight="1" spans="1:11">
      <c r="A418" s="54">
        <v>386</v>
      </c>
      <c r="B418" s="77" t="s">
        <v>446</v>
      </c>
      <c r="C418" s="56" t="str">
        <f t="shared" si="185"/>
        <v>12/01/2024</v>
      </c>
      <c r="D418" s="54">
        <f ca="1" t="shared" si="192"/>
        <v>6538</v>
      </c>
      <c r="E418" s="57"/>
      <c r="F418" s="64">
        <f ca="1" t="shared" si="197"/>
        <v>1485472</v>
      </c>
      <c r="G418" s="57">
        <f ca="1" t="shared" si="190"/>
        <v>172716234</v>
      </c>
      <c r="H418" s="59">
        <f ca="1" t="shared" si="194"/>
        <v>734</v>
      </c>
      <c r="I418" s="75" t="str">
        <f ca="1" t="shared" si="195"/>
        <v>601OCLFC7</v>
      </c>
      <c r="J418" s="54" t="str">
        <f ca="1" t="shared" si="196"/>
        <v>512</v>
      </c>
      <c r="K418" s="73" t="str">
        <f ca="1">_xlfn.CONCAT(INDEX(Sheet1!F4:F7,RANDBETWEEN(1,COUNTA(Sheet1!F4:F7))),RANDBETWEEN(1000000000000,9999999999999)," tai ",INDEX(Sheet1!H4:H10,RANDBETWEEN(1,COUNTA(Sheet1!H4:H10))),"; ",INDEX(Sheet1!A1:A246,RANDBETWEEN(1,COUNTA(Sheet1!A1:A246)))," chuyen khoan")</f>
        <v>MB-TKThe :1620430989850 tai Vietcombank.; LUONG THE PHONG chuyen khoan</v>
      </c>
    </row>
    <row r="419" ht="50" customHeight="1" spans="1:11">
      <c r="A419" s="54">
        <v>387</v>
      </c>
      <c r="B419" s="77" t="s">
        <v>447</v>
      </c>
      <c r="C419" s="56" t="str">
        <f t="shared" si="185"/>
        <v>12/01/2024</v>
      </c>
      <c r="D419" s="54">
        <f ca="1" t="shared" si="192"/>
        <v>8292</v>
      </c>
      <c r="E419" s="57"/>
      <c r="F419" s="64">
        <f ca="1">RANDBETWEEN(100000,1000000)</f>
        <v>486296</v>
      </c>
      <c r="G419" s="57">
        <f ca="1" t="shared" si="190"/>
        <v>173202530</v>
      </c>
      <c r="H419" s="59">
        <f ca="1" t="shared" si="194"/>
        <v>6286256873</v>
      </c>
      <c r="I419" s="75" t="str">
        <f ca="1" t="shared" si="195"/>
        <v>793EPGCH7</v>
      </c>
      <c r="J419" s="54" t="str">
        <f ca="1" t="shared" si="196"/>
        <v>990</v>
      </c>
      <c r="K419" s="73" t="str">
        <f ca="1">_xlfn.CONCAT(INDEX(Sheet1!F4:F7,RANDBETWEEN(1,COUNTA(Sheet1!F4:F7))),RANDBETWEEN(1000000000000,9999999999999)," tai ",INDEX(Sheet1!H4:H10,RANDBETWEEN(1,COUNTA(Sheet1!H4:H10))),"; ",INDEX(Sheet1!$A$1:$A$246,RANDBETWEEN(1,COUNTA(Sheet1!$A$1:$A$246)))," chuyen khoan")</f>
        <v>MB-TKThe :9294415081309 tai Vietcombank.; NGUYEN KHANH LINH chuyen khoan</v>
      </c>
    </row>
    <row r="420" ht="48" customHeight="1" spans="1:11">
      <c r="A420" s="54">
        <v>388</v>
      </c>
      <c r="B420" s="77" t="s">
        <v>448</v>
      </c>
      <c r="C420" s="56" t="str">
        <f t="shared" si="185"/>
        <v>12/01/2024</v>
      </c>
      <c r="D420" s="54">
        <f ca="1" t="shared" si="192"/>
        <v>1544</v>
      </c>
      <c r="E420" s="57">
        <f ca="1">RANDBETWEEN(10000,1200000)</f>
        <v>434305</v>
      </c>
      <c r="F420" s="64"/>
      <c r="G420" s="57">
        <f ca="1" t="shared" si="190"/>
        <v>172768225</v>
      </c>
      <c r="H420" s="59">
        <f ca="1" t="shared" si="194"/>
        <v>305</v>
      </c>
      <c r="I420" s="75" t="str">
        <f ca="1" t="shared" si="195"/>
        <v>275IPZQB6</v>
      </c>
      <c r="J420" s="54" t="str">
        <f ca="1" t="shared" si="196"/>
        <v>990</v>
      </c>
      <c r="K420" s="73" t="str">
        <f ca="1">_xlfn.CONCAT("Omni Channel-TKThe :",RANDBETWEEN(100000000000,999999999999),", tai ",INDEX(Sheet1!$H$1:$H$7,RANDBETWEEN(1,COUNTA(Sheet1!$H$1:$H$7)))," NGUYEN THI QUY chuyen tien")</f>
        <v>Omni Channel-TKThe :288861465433, tai TCB. NGUYEN THI QUY chuyen tien</v>
      </c>
    </row>
    <row r="421" ht="50" customHeight="1" spans="1:11">
      <c r="A421" s="54">
        <v>389</v>
      </c>
      <c r="B421" s="77" t="s">
        <v>449</v>
      </c>
      <c r="C421" s="56" t="str">
        <f t="shared" si="185"/>
        <v>13/01/2024</v>
      </c>
      <c r="D421" s="54">
        <f ca="1" t="shared" ref="D421:D430" si="198">RANDBETWEEN(1000,9999)</f>
        <v>1613</v>
      </c>
      <c r="E421" s="57"/>
      <c r="F421" s="64">
        <f ca="1" t="shared" si="197"/>
        <v>1470342</v>
      </c>
      <c r="G421" s="57">
        <f ca="1" t="shared" si="190"/>
        <v>174238567</v>
      </c>
      <c r="H421" s="59">
        <f ca="1" t="shared" ref="H421:H430" si="19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5075744778</v>
      </c>
      <c r="I421" s="75" t="str">
        <f ca="1" t="shared" ref="I421:I430" si="200">_xlfn.CONCAT(RANDBETWEEN(100,999),CHAR(RANDBETWEEN(65,90)),CHAR(RANDBETWEEN(65,90)),CHAR(RANDBETWEEN(65,90)),CHAR(RANDBETWEEN(65,90)),CHAR(RANDBETWEEN(65,90)),RANDBETWEEN(1,9))</f>
        <v>714VYQOW8</v>
      </c>
      <c r="J421" s="54" t="str">
        <f ca="1" t="shared" ref="J421:J430" si="201">CHOOSE(RANDBETWEEN(1,2),"990","512")</f>
        <v>512</v>
      </c>
      <c r="K421" s="73" t="str">
        <f ca="1">_xlfn.CONCAT(INDEX(Sheet1!F4:F7,RANDBETWEEN(1,COUNTA(Sheet1!F4:F7))),RANDBETWEEN(1000000000000,9999999999999)," tai ",INDEX(Sheet1!H4:H10,RANDBETWEEN(1,COUNTA(Sheet1!H4:H10))),"; ",INDEX(Sheet1!$A$1:$A$246,RANDBETWEEN(1,COUNTA(Sheet1!$A$1:$A$246)))," chuyen khoan")</f>
        <v>MB-TKThe :1677351594614 tai Sacombank.; TRAN XUAN HOA chuyen khoan</v>
      </c>
    </row>
    <row r="422" ht="50" customHeight="1" spans="1:11">
      <c r="A422" s="54">
        <v>390</v>
      </c>
      <c r="B422" s="77" t="s">
        <v>450</v>
      </c>
      <c r="C422" s="56" t="str">
        <f t="shared" si="185"/>
        <v>13/01/2024</v>
      </c>
      <c r="D422" s="54">
        <f ca="1" t="shared" si="198"/>
        <v>1875</v>
      </c>
      <c r="E422" s="57">
        <f ca="1">RANDBETWEEN(100000,6200000)</f>
        <v>2690629</v>
      </c>
      <c r="F422" s="64"/>
      <c r="G422" s="57">
        <f ca="1" t="shared" si="190"/>
        <v>171547938</v>
      </c>
      <c r="H422" s="59">
        <f ca="1" t="shared" si="199"/>
        <v>5626878879</v>
      </c>
      <c r="I422" s="75" t="str">
        <f ca="1" t="shared" si="200"/>
        <v>576NPOIK4</v>
      </c>
      <c r="J422" s="54" t="str">
        <f ca="1" t="shared" si="201"/>
        <v>990</v>
      </c>
      <c r="K422" s="73" t="str">
        <f ca="1">_xlfn.CONCAT("Omni Channel-TKThe :",RANDBETWEEN(100000000000,999999999999),", tai ",INDEX(Sheet1!$H$1:$H$7,RANDBETWEEN(1,COUNTA(Sheet1!$H$1:$H$7)))," NGUYEN THI QUY chuyen tien")</f>
        <v>Omni Channel-TKThe :201798901304, tai MB. NGUYEN THI QUY chuyen tien</v>
      </c>
    </row>
    <row r="423" ht="50" customHeight="1" spans="1:11">
      <c r="A423" s="54">
        <v>391</v>
      </c>
      <c r="B423" s="77" t="s">
        <v>451</v>
      </c>
      <c r="C423" s="56" t="str">
        <f t="shared" si="185"/>
        <v>13/01/2024</v>
      </c>
      <c r="D423" s="54">
        <f ca="1" t="shared" si="198"/>
        <v>5627</v>
      </c>
      <c r="E423" s="57"/>
      <c r="F423" s="64">
        <f ca="1">RANDBETWEEN(100000,1000000)</f>
        <v>477602</v>
      </c>
      <c r="G423" s="57">
        <f ca="1" t="shared" si="190"/>
        <v>172025540</v>
      </c>
      <c r="H423" s="59">
        <f ca="1" t="shared" si="199"/>
        <v>708</v>
      </c>
      <c r="I423" s="75" t="str">
        <f ca="1" t="shared" si="200"/>
        <v>890JXQJN1</v>
      </c>
      <c r="J423" s="54" t="str">
        <f ca="1" t="shared" si="201"/>
        <v>990</v>
      </c>
      <c r="K423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:4248366826463 tai Agribank.; NGUYEN TIEN THINH chuyen khoan</v>
      </c>
    </row>
    <row r="424" ht="50" customHeight="1" spans="1:11">
      <c r="A424" s="54">
        <v>392</v>
      </c>
      <c r="B424" s="77" t="s">
        <v>452</v>
      </c>
      <c r="C424" s="56" t="str">
        <f t="shared" si="185"/>
        <v>13/01/2024</v>
      </c>
      <c r="D424" s="54">
        <f ca="1" t="shared" si="198"/>
        <v>9448</v>
      </c>
      <c r="E424" s="57"/>
      <c r="F424" s="64">
        <f ca="1" t="shared" ref="F423:F428" si="202">RANDBETWEEN(100000,3000000)</f>
        <v>2634930</v>
      </c>
      <c r="G424" s="57">
        <f ca="1" t="shared" si="190"/>
        <v>174660470</v>
      </c>
      <c r="H424" s="59">
        <f ca="1" t="shared" si="199"/>
        <v>1922398584</v>
      </c>
      <c r="I424" s="75" t="str">
        <f ca="1" t="shared" si="200"/>
        <v>773TDWAZ9</v>
      </c>
      <c r="J424" s="54" t="str">
        <f ca="1" t="shared" si="201"/>
        <v>990</v>
      </c>
      <c r="K424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:5929482468461 tai Sacombank.; TRAN MINH QUAN chuyen khoan</v>
      </c>
    </row>
    <row r="425" ht="44" customHeight="1" spans="1:11">
      <c r="A425" s="54">
        <v>393</v>
      </c>
      <c r="B425" s="77" t="s">
        <v>453</v>
      </c>
      <c r="C425" s="56" t="str">
        <f t="shared" si="185"/>
        <v>14/01/2024</v>
      </c>
      <c r="D425" s="54">
        <f ca="1" t="shared" si="198"/>
        <v>4834</v>
      </c>
      <c r="E425" s="57"/>
      <c r="F425" s="64">
        <f ca="1" t="shared" si="202"/>
        <v>955433</v>
      </c>
      <c r="G425" s="57">
        <f ca="1" t="shared" si="190"/>
        <v>175615903</v>
      </c>
      <c r="H425" s="59">
        <f ca="1" t="shared" si="199"/>
        <v>252</v>
      </c>
      <c r="I425" s="75" t="str">
        <f ca="1" t="shared" si="200"/>
        <v>602IGWJO4</v>
      </c>
      <c r="J425" s="54" t="str">
        <f ca="1" t="shared" si="201"/>
        <v>990</v>
      </c>
      <c r="K425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:1811802193809 tai VPBank.; NGUYEN HONG QUAN chuyen khoan</v>
      </c>
    </row>
    <row r="426" ht="45" customHeight="1" spans="1:11">
      <c r="A426" s="54">
        <v>394</v>
      </c>
      <c r="B426" s="77" t="s">
        <v>454</v>
      </c>
      <c r="C426" s="56" t="str">
        <f t="shared" si="185"/>
        <v>14/01/2024</v>
      </c>
      <c r="D426" s="54">
        <f ca="1" t="shared" si="198"/>
        <v>5929</v>
      </c>
      <c r="E426" s="57"/>
      <c r="F426" s="64">
        <f ca="1" t="shared" si="202"/>
        <v>1576854</v>
      </c>
      <c r="G426" s="57">
        <f ca="1" t="shared" si="190"/>
        <v>177192757</v>
      </c>
      <c r="H426" s="59">
        <f ca="1" t="shared" si="199"/>
        <v>925</v>
      </c>
      <c r="I426" s="75" t="str">
        <f ca="1" t="shared" si="200"/>
        <v>338MBAYA2</v>
      </c>
      <c r="J426" s="54" t="str">
        <f ca="1" t="shared" si="201"/>
        <v>512</v>
      </c>
      <c r="K426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:5075806415178 tai Agribank.; TRUONG VAN AN chuyen khoan</v>
      </c>
    </row>
    <row r="427" ht="55" customHeight="1" spans="1:11">
      <c r="A427" s="54">
        <v>395</v>
      </c>
      <c r="B427" s="77" t="s">
        <v>455</v>
      </c>
      <c r="C427" s="56" t="str">
        <f t="shared" si="185"/>
        <v>14/01/2024</v>
      </c>
      <c r="D427" s="54">
        <f ca="1" t="shared" si="198"/>
        <v>6084</v>
      </c>
      <c r="E427" s="57">
        <f ca="1">RANDBETWEEN(100000,6200000)</f>
        <v>1542369</v>
      </c>
      <c r="F427" s="64"/>
      <c r="G427" s="57">
        <f ca="1" t="shared" si="190"/>
        <v>175650388</v>
      </c>
      <c r="H427" s="59">
        <f ca="1" t="shared" si="199"/>
        <v>1900188592</v>
      </c>
      <c r="I427" s="75" t="str">
        <f ca="1" t="shared" si="200"/>
        <v>456QDWPN4</v>
      </c>
      <c r="J427" s="54" t="str">
        <f ca="1" t="shared" si="201"/>
        <v>990</v>
      </c>
      <c r="K427" s="73" t="str">
        <f ca="1">_xlfn.CONCAT("Omni Channel-TKThe :",RANDBETWEEN(100000000000,999999999999),", tai ",INDEX(Sheet1!$H$1:$H$7,RANDBETWEEN(1,COUNTA(Sheet1!$H$1:$H$7)))," NGUYEN THI QUY chuyen tien")</f>
        <v>Omni Channel-TKThe :954472857159, tai MB. NGUYEN THI QUY chuyen tien</v>
      </c>
    </row>
    <row r="428" ht="41" customHeight="1" spans="1:11">
      <c r="A428" s="54">
        <v>396</v>
      </c>
      <c r="B428" s="77" t="s">
        <v>456</v>
      </c>
      <c r="C428" s="56" t="str">
        <f t="shared" si="185"/>
        <v>14/01/2024</v>
      </c>
      <c r="D428" s="54">
        <f ca="1" t="shared" si="198"/>
        <v>6152</v>
      </c>
      <c r="E428" s="57"/>
      <c r="F428" s="64">
        <v>100000</v>
      </c>
      <c r="G428" s="57">
        <f ca="1" t="shared" si="190"/>
        <v>175750388</v>
      </c>
      <c r="H428" s="59">
        <f ca="1" t="shared" si="199"/>
        <v>2573</v>
      </c>
      <c r="I428" s="75" t="str">
        <f ca="1" t="shared" si="200"/>
        <v>728APZIQ6</v>
      </c>
      <c r="J428" s="54" t="str">
        <f ca="1" t="shared" si="201"/>
        <v>990</v>
      </c>
      <c r="K428" s="73" t="str">
        <f ca="1">_xlfn.CONCAT(RANDBETWEEN(100000,999999),"-QR - ",INDEX(Sheet1!A7:A246,RANDBETWEEN(1,COUNTA(Sheet1!A7:A246)))," Chuyen tien")</f>
        <v>114547-QR - LUONG DANG DONG Chuyen tien</v>
      </c>
    </row>
    <row r="429" ht="61" customHeight="1" spans="1:11">
      <c r="A429" s="81" t="s">
        <v>371</v>
      </c>
      <c r="B429" s="81"/>
      <c r="C429" s="81"/>
      <c r="D429" s="81"/>
      <c r="E429" s="81"/>
      <c r="F429" s="81"/>
      <c r="G429" s="81"/>
      <c r="H429" s="81"/>
      <c r="I429" s="78" t="s">
        <v>457</v>
      </c>
      <c r="J429" s="78"/>
      <c r="K429" s="78"/>
    </row>
    <row r="430" ht="55" customHeight="1" spans="1:11">
      <c r="A430" s="54">
        <v>397</v>
      </c>
      <c r="B430" s="77" t="s">
        <v>458</v>
      </c>
      <c r="C430" s="56" t="str">
        <f>LEFT(B430,FIND(" ",B430)-1)</f>
        <v>14/01/2024</v>
      </c>
      <c r="D430" s="54">
        <f ca="1">RANDBETWEEN(1000,9999)</f>
        <v>4179</v>
      </c>
      <c r="E430" s="57"/>
      <c r="F430" s="64">
        <f ca="1">RANDBETWEEN(100000,1000000)</f>
        <v>572226</v>
      </c>
      <c r="G430" s="57">
        <f ca="1">G428-E430+F430</f>
        <v>176322614</v>
      </c>
      <c r="H430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790</v>
      </c>
      <c r="I430" s="75" t="str">
        <f ca="1">_xlfn.CONCAT(RANDBETWEEN(100,999),CHAR(RANDBETWEEN(65,90)),CHAR(RANDBETWEEN(65,90)),CHAR(RANDBETWEEN(65,90)),CHAR(RANDBETWEEN(65,90)),CHAR(RANDBETWEEN(65,90)),RANDBETWEEN(1,9))</f>
        <v>663WKRTK8</v>
      </c>
      <c r="J430" s="54" t="str">
        <f ca="1">CHOOSE(RANDBETWEEN(1,2),"990","512")</f>
        <v>512</v>
      </c>
      <c r="K430" s="73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958DzzXfs-equSsvtIta cb GD REF 146OshHnx-ggaUqxfWji oqlo REM Tfr Ac</v>
      </c>
    </row>
    <row r="431" ht="46" customHeight="1" spans="1:11">
      <c r="A431" s="54">
        <v>398</v>
      </c>
      <c r="B431" s="77" t="s">
        <v>459</v>
      </c>
      <c r="C431" s="56" t="str">
        <f t="shared" ref="C431:C441" si="203">LEFT(B431,FIND(" ",B431)-1)</f>
        <v>15/01/2024</v>
      </c>
      <c r="D431" s="54">
        <f ca="1">RANDBETWEEN(1000,9999)</f>
        <v>6350</v>
      </c>
      <c r="E431" s="57"/>
      <c r="F431" s="64">
        <f ca="1">RANDBETWEEN(100000,3000000)</f>
        <v>2726084</v>
      </c>
      <c r="G431" s="57">
        <f ca="1">G430-E431+F431</f>
        <v>179048698</v>
      </c>
      <c r="H431" s="59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20258</v>
      </c>
      <c r="I431" s="75" t="str">
        <f ca="1">_xlfn.CONCAT(RANDBETWEEN(100,999),CHAR(RANDBETWEEN(65,90)),CHAR(RANDBETWEEN(65,90)),CHAR(RANDBETWEEN(65,90)),CHAR(RANDBETWEEN(65,90)),CHAR(RANDBETWEEN(65,90)),RANDBETWEEN(1,9))</f>
        <v>424GGCCP8</v>
      </c>
      <c r="J431" s="54" t="str">
        <f ca="1">CHOOSE(RANDBETWEEN(1,2),"990","512")</f>
        <v>990</v>
      </c>
      <c r="K431" s="73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244HbtXre-cuhUhwdUwz vx GD REF 629GkxLva-omnCdctDre mghj REM Tfr Ac</v>
      </c>
    </row>
    <row r="432" ht="56" customHeight="1" spans="1:11">
      <c r="A432" s="54">
        <v>399</v>
      </c>
      <c r="B432" s="77" t="s">
        <v>460</v>
      </c>
      <c r="C432" s="56" t="str">
        <f t="shared" si="203"/>
        <v>15/01/2024</v>
      </c>
      <c r="D432" s="54">
        <f ca="1" t="shared" ref="D432:D441" si="204">RANDBETWEEN(1000,9999)</f>
        <v>1616</v>
      </c>
      <c r="E432" s="57">
        <f ca="1">RANDBETWEEN(10000,1200000)</f>
        <v>1042251</v>
      </c>
      <c r="F432" s="64"/>
      <c r="G432" s="57">
        <f ca="1" t="shared" ref="G431:G441" si="205">G431-E432+F432</f>
        <v>178006447</v>
      </c>
      <c r="H432" s="59">
        <f ca="1" t="shared" ref="H432:H441" si="20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813</v>
      </c>
      <c r="I432" s="75" t="str">
        <f ca="1" t="shared" ref="I432:I441" si="207">_xlfn.CONCAT(RANDBETWEEN(100,999),CHAR(RANDBETWEEN(65,90)),CHAR(RANDBETWEEN(65,90)),CHAR(RANDBETWEEN(65,90)),CHAR(RANDBETWEEN(65,90)),CHAR(RANDBETWEEN(65,90)),RANDBETWEEN(1,9))</f>
        <v>177RUMIK2</v>
      </c>
      <c r="J432" s="54" t="str">
        <f ca="1" t="shared" ref="J432:J441" si="208">CHOOSE(RANDBETWEEN(1,2),"990","512")</f>
        <v>990</v>
      </c>
      <c r="K432" s="73" t="str">
        <f ca="1">_xlfn.CONCAT("Omni Channel-TKThe :",RANDBETWEEN(100000000000,999999999999),", tai ",INDEX(Sheet1!$H$1:$H$7,RANDBETWEEN(1,COUNTA(Sheet1!$H$1:$H$7)))," NGUYEN THI QUY chuyen tien")</f>
        <v>Omni Channel-TKThe :872591457889, tai MB. NGUYEN THI QUY chuyen tien</v>
      </c>
    </row>
    <row r="433" ht="54" customHeight="1" spans="1:11">
      <c r="A433" s="54">
        <v>400</v>
      </c>
      <c r="B433" s="77" t="s">
        <v>461</v>
      </c>
      <c r="C433" s="56" t="str">
        <f t="shared" si="203"/>
        <v>16/01/2024</v>
      </c>
      <c r="D433" s="54">
        <f ca="1" t="shared" si="204"/>
        <v>2289</v>
      </c>
      <c r="E433" s="57">
        <f ca="1">RANDBETWEEN(100000,6200000)</f>
        <v>482815</v>
      </c>
      <c r="F433" s="64"/>
      <c r="G433" s="57">
        <f ca="1" t="shared" si="205"/>
        <v>177523632</v>
      </c>
      <c r="H433" s="59">
        <f ca="1" t="shared" si="206"/>
        <v>961</v>
      </c>
      <c r="I433" s="75" t="str">
        <f ca="1" t="shared" si="207"/>
        <v>367YTPQC7</v>
      </c>
      <c r="J433" s="54" t="str">
        <f ca="1" t="shared" si="208"/>
        <v>990</v>
      </c>
      <c r="K433" s="73" t="str">
        <f ca="1">_xlfn.CONCAT("Omni Channel-TKThe :",RANDBETWEEN(100000000000,999999999999),", tai ",INDEX(Sheet1!$H$1:$H$7,RANDBETWEEN(1,COUNTA(Sheet1!$H$1:$H$7)))," NGUYEN THI QUY chuyen tien")</f>
        <v>Omni Channel-TKThe :599672500538, tai Vietcombank. NGUYEN THI QUY chuyen tien</v>
      </c>
    </row>
    <row r="434" ht="45" customHeight="1" spans="1:11">
      <c r="A434" s="54">
        <v>401</v>
      </c>
      <c r="B434" s="77" t="s">
        <v>462</v>
      </c>
      <c r="C434" s="56" t="str">
        <f t="shared" si="203"/>
        <v>16/01/2024</v>
      </c>
      <c r="D434" s="54">
        <f ca="1" t="shared" si="204"/>
        <v>1792</v>
      </c>
      <c r="E434" s="57"/>
      <c r="F434" s="64">
        <f ca="1">RANDBETWEEN(100000,3000000)</f>
        <v>615153</v>
      </c>
      <c r="G434" s="57">
        <f ca="1" t="shared" si="205"/>
        <v>178138785</v>
      </c>
      <c r="H434" s="59">
        <f ca="1" t="shared" si="206"/>
        <v>1672400178</v>
      </c>
      <c r="I434" s="75" t="str">
        <f ca="1" t="shared" si="207"/>
        <v>153KKQWH3</v>
      </c>
      <c r="J434" s="54" t="str">
        <f ca="1" t="shared" si="208"/>
        <v>512</v>
      </c>
      <c r="K434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:5019465645946 tai VPBank.; DUONG HUNG ANH chuyen khoan</v>
      </c>
    </row>
    <row r="435" ht="45" customHeight="1" spans="1:11">
      <c r="A435" s="54">
        <v>402</v>
      </c>
      <c r="B435" s="77" t="s">
        <v>463</v>
      </c>
      <c r="C435" s="56" t="str">
        <f t="shared" si="203"/>
        <v>16/01/2024</v>
      </c>
      <c r="D435" s="54">
        <f ca="1" t="shared" si="204"/>
        <v>1642</v>
      </c>
      <c r="E435" s="57"/>
      <c r="F435" s="64">
        <f ca="1">RANDBETWEEN(100000,1000000)</f>
        <v>271477</v>
      </c>
      <c r="G435" s="57">
        <f ca="1" t="shared" si="205"/>
        <v>178410262</v>
      </c>
      <c r="H435" s="59">
        <f ca="1" t="shared" si="206"/>
        <v>1483945800</v>
      </c>
      <c r="I435" s="75" t="str">
        <f ca="1" t="shared" si="207"/>
        <v>609CEWRY2</v>
      </c>
      <c r="J435" s="54" t="str">
        <f ca="1" t="shared" si="208"/>
        <v>512</v>
      </c>
      <c r="K435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:4132493767547 tai Agribank.; DANG NGOC HAI chuyen khoan</v>
      </c>
    </row>
    <row r="436" ht="45" customHeight="1" spans="1:11">
      <c r="A436" s="54">
        <v>403</v>
      </c>
      <c r="B436" s="77" t="s">
        <v>464</v>
      </c>
      <c r="C436" s="56" t="str">
        <f t="shared" si="203"/>
        <v>17/01/2024</v>
      </c>
      <c r="D436" s="54">
        <f ca="1" t="shared" si="204"/>
        <v>4912</v>
      </c>
      <c r="E436" s="57"/>
      <c r="F436" s="64">
        <f ca="1" t="shared" ref="F435:F441" si="209">RANDBETWEEN(100000,3000000)</f>
        <v>1296574</v>
      </c>
      <c r="G436" s="57">
        <f ca="1" t="shared" si="205"/>
        <v>179706836</v>
      </c>
      <c r="H436" s="59">
        <f ca="1" t="shared" si="206"/>
        <v>9599193084</v>
      </c>
      <c r="I436" s="75" t="str">
        <f ca="1" t="shared" si="207"/>
        <v>837FTYMM6</v>
      </c>
      <c r="J436" s="54" t="str">
        <f ca="1" t="shared" si="208"/>
        <v>990</v>
      </c>
      <c r="K436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MB-TKThe :8014013192069 tai Vietcombank.; PHAM NGUYEN chuyen khoan</v>
      </c>
    </row>
    <row r="437" ht="48" customHeight="1" spans="1:11">
      <c r="A437" s="54">
        <v>404</v>
      </c>
      <c r="B437" s="77" t="s">
        <v>465</v>
      </c>
      <c r="C437" s="56" t="str">
        <f t="shared" si="203"/>
        <v>17/01/2024</v>
      </c>
      <c r="D437" s="54">
        <f ca="1" t="shared" si="204"/>
        <v>6189</v>
      </c>
      <c r="E437" s="57"/>
      <c r="F437" s="64">
        <v>21000</v>
      </c>
      <c r="G437" s="57">
        <f ca="1" t="shared" si="205"/>
        <v>179727836</v>
      </c>
      <c r="H437" s="59">
        <f ca="1" t="shared" si="206"/>
        <v>6285774005</v>
      </c>
      <c r="I437" s="75" t="str">
        <f ca="1" t="shared" si="207"/>
        <v>502KBZFZ7</v>
      </c>
      <c r="J437" s="54" t="str">
        <f ca="1" t="shared" si="208"/>
        <v>512</v>
      </c>
      <c r="K437" s="73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MB-TKThe :5608618009753 tai Vietcombank.; PHAN THI YEN chuyen khoan</v>
      </c>
    </row>
    <row r="438" ht="50" customHeight="1" spans="1:11">
      <c r="A438" s="54">
        <v>405</v>
      </c>
      <c r="B438" s="77" t="s">
        <v>466</v>
      </c>
      <c r="C438" s="56" t="str">
        <f t="shared" si="203"/>
        <v>17/01/2024</v>
      </c>
      <c r="D438" s="54">
        <f ca="1" t="shared" si="204"/>
        <v>9721</v>
      </c>
      <c r="E438" s="57"/>
      <c r="F438" s="64">
        <v>33248250</v>
      </c>
      <c r="G438" s="57">
        <f ca="1" t="shared" si="205"/>
        <v>212976086</v>
      </c>
      <c r="H438" s="59">
        <f ca="1" t="shared" si="206"/>
        <v>720</v>
      </c>
      <c r="I438" s="75" t="str">
        <f ca="1" t="shared" si="207"/>
        <v>506FAFPH4</v>
      </c>
      <c r="J438" s="54" t="str">
        <f ca="1" t="shared" si="208"/>
        <v>512</v>
      </c>
      <c r="K438" s="73" t="str">
        <f ca="1">_xlfn.CONCAT("Omni Channel-TKThe :",RANDBETWEEN(100000000000,999999999999),", tai ",INDEX(Sheet1!$H$1:$H$7,RANDBETWEEN(1,COUNTA(Sheet1!$H$1:$H$7)))," NGUYEN THI QUY chuyen tien")</f>
        <v>Omni Channel-TKThe :914272075403, tai Sacombank. NGUYEN THI QUY chuyen tien</v>
      </c>
    </row>
    <row r="439" ht="35" customHeight="1" spans="1:11">
      <c r="A439" s="54">
        <v>406</v>
      </c>
      <c r="B439" s="77" t="s">
        <v>467</v>
      </c>
      <c r="C439" s="56" t="str">
        <f t="shared" si="203"/>
        <v>17/01/2024</v>
      </c>
      <c r="D439" s="54">
        <f ca="1" t="shared" si="204"/>
        <v>5063</v>
      </c>
      <c r="E439" s="57"/>
      <c r="F439" s="64">
        <f ca="1" t="shared" si="209"/>
        <v>2268156</v>
      </c>
      <c r="G439" s="57">
        <f ca="1" t="shared" si="205"/>
        <v>215244242</v>
      </c>
      <c r="H439" s="59">
        <f ca="1" t="shared" si="206"/>
        <v>4312767616</v>
      </c>
      <c r="I439" s="75" t="str">
        <f ca="1" t="shared" si="207"/>
        <v>128DEYSN2</v>
      </c>
      <c r="J439" s="54" t="str">
        <f ca="1" t="shared" si="208"/>
        <v>990</v>
      </c>
      <c r="K439" s="73" t="str">
        <f ca="1">_xlfn.CONCAT(RANDBETWEEN(100000,999999),"-QR - ",INDEX(Sheet1!$A$1:$A$246,RANDBETWEEN(1,COUNTA(Sheet1!$A$1:$A$246)))," Chuyen tien")</f>
        <v>626148-QR - LE QUANG DUC Chuyen tien</v>
      </c>
    </row>
    <row r="440" ht="35" customHeight="1" spans="1:11">
      <c r="A440" s="54">
        <v>407</v>
      </c>
      <c r="B440" s="77" t="s">
        <v>468</v>
      </c>
      <c r="C440" s="56" t="str">
        <f t="shared" si="203"/>
        <v>17/01/2024</v>
      </c>
      <c r="D440" s="54">
        <f ca="1" t="shared" si="204"/>
        <v>6550</v>
      </c>
      <c r="E440" s="57"/>
      <c r="F440" s="64">
        <f ca="1" t="shared" si="209"/>
        <v>691295</v>
      </c>
      <c r="G440" s="57">
        <f ca="1" t="shared" si="205"/>
        <v>215935537</v>
      </c>
      <c r="H440" s="59">
        <f ca="1" t="shared" si="206"/>
        <v>24548</v>
      </c>
      <c r="I440" s="75" t="str">
        <f ca="1" t="shared" si="207"/>
        <v>981QPJOV1</v>
      </c>
      <c r="J440" s="54" t="str">
        <f ca="1" t="shared" si="208"/>
        <v>990</v>
      </c>
      <c r="K440" s="73" t="str">
        <f ca="1">_xlfn.CONCAT(RANDBETWEEN(100000,999999),"-QR - ",INDEX(Sheet1!$A$1:$A$246,RANDBETWEEN(1,COUNTA(Sheet1!$A$1:$A$246)))," Chuyen tien")</f>
        <v>384469-QR - NGUYEN GIANG HUNG Chuyen tien</v>
      </c>
    </row>
    <row r="441" ht="35" customHeight="1" spans="1:11">
      <c r="A441" s="54">
        <v>408</v>
      </c>
      <c r="B441" s="77" t="s">
        <v>469</v>
      </c>
      <c r="C441" s="56" t="str">
        <f t="shared" si="203"/>
        <v>18/01/2024</v>
      </c>
      <c r="D441" s="54">
        <f ca="1" t="shared" si="204"/>
        <v>6523</v>
      </c>
      <c r="E441" s="57"/>
      <c r="F441" s="64">
        <f ca="1" t="shared" si="209"/>
        <v>1972664</v>
      </c>
      <c r="G441" s="57">
        <f ca="1" t="shared" si="205"/>
        <v>217908201</v>
      </c>
      <c r="H441" s="59">
        <f ca="1" t="shared" si="206"/>
        <v>208</v>
      </c>
      <c r="I441" s="75" t="str">
        <f ca="1" t="shared" si="207"/>
        <v>783ZZODN5</v>
      </c>
      <c r="J441" s="54" t="str">
        <f ca="1" t="shared" si="208"/>
        <v>512</v>
      </c>
      <c r="K441" s="73" t="str">
        <f ca="1">_xlfn.CONCAT(RANDBETWEEN(100000,999999),"-QR - ",INDEX(Sheet1!$A$1:$A$246,RANDBETWEEN(1,COUNTA(Sheet1!$A$1:$A$246)))," Chuyen tien")</f>
        <v>726155-QR - NGUYEN DUC DIEN Chuyen tien</v>
      </c>
    </row>
    <row r="442" ht="41" customHeight="1" spans="1:11">
      <c r="A442" s="137" t="s">
        <v>470</v>
      </c>
      <c r="B442" s="138"/>
      <c r="C442" s="138"/>
      <c r="D442" s="138"/>
      <c r="E442" s="139">
        <f ca="1">SUM(E23:E418)</f>
        <v>207278714</v>
      </c>
      <c r="F442" s="140">
        <f ca="1">SUM(F23:F418)</f>
        <v>311237828</v>
      </c>
      <c r="G442" s="75"/>
      <c r="H442" s="75"/>
      <c r="I442" s="75"/>
      <c r="J442" s="75"/>
      <c r="K442" s="136"/>
    </row>
    <row r="443" ht="44" customHeight="1" spans="1:11">
      <c r="A443" s="141" t="s">
        <v>471</v>
      </c>
      <c r="B443" s="142"/>
      <c r="C443" s="142"/>
      <c r="D443" s="142"/>
      <c r="E443" s="142"/>
      <c r="F443" s="143"/>
      <c r="G443" s="139">
        <f ca="1">G441</f>
        <v>217908201</v>
      </c>
      <c r="H443" s="75"/>
      <c r="I443" s="75"/>
      <c r="J443" s="75"/>
      <c r="K443" s="136"/>
    </row>
    <row r="444" ht="33" customHeight="1" spans="1:11">
      <c r="A444" s="144" t="s">
        <v>472</v>
      </c>
      <c r="B444" s="144"/>
      <c r="C444" s="144"/>
      <c r="D444" s="144"/>
      <c r="E444" s="144"/>
      <c r="F444" s="48" t="s">
        <v>473</v>
      </c>
      <c r="G444" s="139">
        <f ca="1">G443</f>
        <v>217908201</v>
      </c>
      <c r="H444" s="145" t="s">
        <v>474</v>
      </c>
      <c r="I444" s="148"/>
      <c r="J444" s="149">
        <v>0</v>
      </c>
      <c r="K444" s="150"/>
    </row>
    <row r="445" ht="35" customHeight="1" spans="1:11">
      <c r="A445" s="144"/>
      <c r="B445" s="144"/>
      <c r="C445" s="144"/>
      <c r="D445" s="144"/>
      <c r="E445" s="144"/>
      <c r="F445" s="48" t="s">
        <v>475</v>
      </c>
      <c r="G445" s="139">
        <v>0</v>
      </c>
      <c r="H445" s="145" t="s">
        <v>476</v>
      </c>
      <c r="I445" s="148"/>
      <c r="J445" s="149">
        <f ca="1">G444</f>
        <v>217908201</v>
      </c>
      <c r="K445" s="150"/>
    </row>
    <row r="446" ht="18" customHeight="1" spans="8:9">
      <c r="H446" s="146" t="s">
        <v>477</v>
      </c>
      <c r="I446" s="151">
        <v>149459</v>
      </c>
    </row>
    <row r="471" ht="56" customHeight="1"/>
    <row r="472" ht="149" customHeight="1"/>
    <row r="473" ht="12.75" spans="6:7">
      <c r="F473" s="152" t="s">
        <v>478</v>
      </c>
      <c r="G473" s="153"/>
    </row>
    <row r="474" ht="12.75" spans="6:7">
      <c r="F474" s="152" t="s">
        <v>479</v>
      </c>
      <c r="G474" s="153"/>
    </row>
    <row r="475" ht="12.75" spans="6:7">
      <c r="F475" s="152" t="s">
        <v>480</v>
      </c>
      <c r="G475" s="153"/>
    </row>
    <row r="476" ht="12.75" spans="6:7">
      <c r="F476" s="152" t="s">
        <v>481</v>
      </c>
      <c r="G476" s="153"/>
    </row>
    <row r="477" ht="23" customHeight="1" spans="1:11">
      <c r="A477" s="154" t="s">
        <v>482</v>
      </c>
      <c r="B477" s="154"/>
      <c r="C477" s="154"/>
      <c r="D477" s="154"/>
      <c r="E477" s="154"/>
      <c r="F477" s="154"/>
      <c r="G477" s="154"/>
      <c r="H477" s="154"/>
      <c r="I477" s="154"/>
      <c r="J477" s="80" t="s">
        <v>483</v>
      </c>
      <c r="K477" s="155"/>
    </row>
    <row r="489" ht="61" customHeight="1" spans="1:11">
      <c r="A489" s="155"/>
      <c r="B489" s="80"/>
      <c r="C489" s="80"/>
      <c r="D489" s="80"/>
      <c r="E489" s="80"/>
      <c r="F489" s="80"/>
      <c r="G489" s="80"/>
      <c r="H489" s="80"/>
      <c r="I489" s="80"/>
      <c r="J489" s="80"/>
      <c r="K489" s="80"/>
    </row>
    <row r="490" ht="60" customHeight="1"/>
  </sheetData>
  <mergeCells count="48">
    <mergeCell ref="E12:F12"/>
    <mergeCell ref="A13:K13"/>
    <mergeCell ref="B14:J14"/>
    <mergeCell ref="A16:C16"/>
    <mergeCell ref="E16:F16"/>
    <mergeCell ref="A17:C17"/>
    <mergeCell ref="E17:F17"/>
    <mergeCell ref="A18:D18"/>
    <mergeCell ref="E18:F18"/>
    <mergeCell ref="A19:D19"/>
    <mergeCell ref="E19:F19"/>
    <mergeCell ref="A20:D20"/>
    <mergeCell ref="E20:F20"/>
    <mergeCell ref="A22:F22"/>
    <mergeCell ref="H22:K22"/>
    <mergeCell ref="I43:K43"/>
    <mergeCell ref="I74:K74"/>
    <mergeCell ref="I103:K103"/>
    <mergeCell ref="I132:K132"/>
    <mergeCell ref="I162:K162"/>
    <mergeCell ref="I195:K195"/>
    <mergeCell ref="I228:K228"/>
    <mergeCell ref="I258:K258"/>
    <mergeCell ref="I288:K288"/>
    <mergeCell ref="I318:K318"/>
    <mergeCell ref="I348:K348"/>
    <mergeCell ref="I376:K376"/>
    <mergeCell ref="I403:K403"/>
    <mergeCell ref="I429:K429"/>
    <mergeCell ref="A442:D442"/>
    <mergeCell ref="G442:K442"/>
    <mergeCell ref="A443:F443"/>
    <mergeCell ref="H443:K443"/>
    <mergeCell ref="H444:I444"/>
    <mergeCell ref="J444:K444"/>
    <mergeCell ref="H445:I445"/>
    <mergeCell ref="J445:K445"/>
    <mergeCell ref="J477:K477"/>
    <mergeCell ref="A489:K489"/>
    <mergeCell ref="L56:L58"/>
    <mergeCell ref="L97:L99"/>
    <mergeCell ref="C7:H9"/>
    <mergeCell ref="C10:H11"/>
    <mergeCell ref="I16:K17"/>
    <mergeCell ref="G16:H17"/>
    <mergeCell ref="I18:K19"/>
    <mergeCell ref="G18:H19"/>
    <mergeCell ref="A444:E445"/>
  </mergeCells>
  <pageMargins left="0.3" right="0.3" top="0.3" bottom="0.3" header="0" footer="0"/>
  <pageSetup paperSize="9" scale="63" fitToHeight="0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6"/>
  <sheetViews>
    <sheetView topLeftCell="A238" workbookViewId="0">
      <selection activeCell="A215" sqref="A215"/>
    </sheetView>
  </sheetViews>
  <sheetFormatPr defaultColWidth="9.14285714285714" defaultRowHeight="15"/>
  <cols>
    <col min="1" max="1" width="36.2857142857143" style="3" customWidth="1"/>
    <col min="2" max="16384" width="9.14285714285714" style="3"/>
  </cols>
  <sheetData>
    <row r="1" s="3" customFormat="1" ht="15.75" spans="1:8">
      <c r="A1" s="3" t="s">
        <v>484</v>
      </c>
      <c r="B1" s="4"/>
      <c r="F1" s="4" t="s">
        <v>485</v>
      </c>
      <c r="H1" s="5" t="s">
        <v>486</v>
      </c>
    </row>
    <row r="2" s="3" customFormat="1" ht="15.75" spans="1:8">
      <c r="A2" s="3" t="s">
        <v>487</v>
      </c>
      <c r="B2" s="4"/>
      <c r="F2" s="5" t="s">
        <v>488</v>
      </c>
      <c r="H2" s="5" t="s">
        <v>489</v>
      </c>
    </row>
    <row r="3" s="3" customFormat="1" ht="15.75" spans="1:8">
      <c r="A3" s="3" t="s">
        <v>490</v>
      </c>
      <c r="B3" s="4"/>
      <c r="F3" s="5" t="s">
        <v>491</v>
      </c>
      <c r="H3" s="5" t="s">
        <v>492</v>
      </c>
    </row>
    <row r="4" s="3" customFormat="1" ht="15.75" spans="1:8">
      <c r="A4" s="3" t="s">
        <v>493</v>
      </c>
      <c r="B4" s="4"/>
      <c r="F4" s="5" t="s">
        <v>494</v>
      </c>
      <c r="H4" s="5" t="s">
        <v>495</v>
      </c>
    </row>
    <row r="5" s="3" customFormat="1" ht="15.75" spans="1:8">
      <c r="A5" s="3" t="s">
        <v>496</v>
      </c>
      <c r="B5" s="4"/>
      <c r="H5" s="5" t="s">
        <v>497</v>
      </c>
    </row>
    <row r="6" s="3" customFormat="1" ht="15.75" spans="1:8">
      <c r="A6" s="3" t="s">
        <v>498</v>
      </c>
      <c r="B6" s="4"/>
      <c r="H6" s="5" t="s">
        <v>499</v>
      </c>
    </row>
    <row r="7" s="3" customFormat="1" ht="15.75" spans="1:8">
      <c r="A7" s="3" t="s">
        <v>500</v>
      </c>
      <c r="B7" s="4"/>
      <c r="H7" s="5" t="s">
        <v>501</v>
      </c>
    </row>
    <row r="8" s="3" customFormat="1" spans="1:2">
      <c r="A8" s="3" t="s">
        <v>502</v>
      </c>
      <c r="B8" s="4"/>
    </row>
    <row r="9" s="3" customFormat="1" spans="1:2">
      <c r="A9" s="3" t="s">
        <v>503</v>
      </c>
      <c r="B9" s="4"/>
    </row>
    <row r="10" s="3" customFormat="1" spans="1:2">
      <c r="A10" s="3" t="s">
        <v>504</v>
      </c>
      <c r="B10" s="4"/>
    </row>
    <row r="11" s="3" customFormat="1" spans="1:2">
      <c r="A11" s="3" t="s">
        <v>505</v>
      </c>
      <c r="B11" s="4"/>
    </row>
    <row r="12" s="3" customFormat="1" spans="1:2">
      <c r="A12" s="3" t="s">
        <v>506</v>
      </c>
      <c r="B12" s="4"/>
    </row>
    <row r="13" s="3" customFormat="1" spans="1:2">
      <c r="A13" s="3" t="s">
        <v>507</v>
      </c>
      <c r="B13" s="4"/>
    </row>
    <row r="14" s="3" customFormat="1" spans="1:2">
      <c r="A14" s="3" t="s">
        <v>508</v>
      </c>
      <c r="B14" s="4"/>
    </row>
    <row r="15" s="3" customFormat="1" spans="1:2">
      <c r="A15" s="3" t="s">
        <v>509</v>
      </c>
      <c r="B15" s="4"/>
    </row>
    <row r="16" s="3" customFormat="1" spans="1:2">
      <c r="A16" s="3" t="s">
        <v>510</v>
      </c>
      <c r="B16" s="4"/>
    </row>
    <row r="17" s="3" customFormat="1" spans="1:15">
      <c r="A17" s="3" t="s">
        <v>511</v>
      </c>
      <c r="B17" s="4"/>
      <c r="D17" s="6" t="s">
        <v>512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="3" customFormat="1" spans="1:15">
      <c r="A18" s="3" t="s">
        <v>513</v>
      </c>
      <c r="B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="3" customFormat="1" spans="1:15">
      <c r="A19" s="3" t="s">
        <v>514</v>
      </c>
      <c r="B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="3" customFormat="1" spans="1:2">
      <c r="A20" s="3" t="s">
        <v>515</v>
      </c>
      <c r="B20" s="4"/>
    </row>
    <row r="21" s="3" customFormat="1" spans="1:2">
      <c r="A21" s="3" t="s">
        <v>516</v>
      </c>
      <c r="B21" s="4"/>
    </row>
    <row r="22" s="3" customFormat="1" spans="1:2">
      <c r="A22" s="3" t="s">
        <v>517</v>
      </c>
      <c r="B22" s="4"/>
    </row>
    <row r="23" s="3" customFormat="1" spans="1:2">
      <c r="A23" s="3" t="s">
        <v>518</v>
      </c>
      <c r="B23" s="4"/>
    </row>
    <row r="24" s="3" customFormat="1" spans="1:2">
      <c r="A24" s="3" t="s">
        <v>519</v>
      </c>
      <c r="B24" s="4"/>
    </row>
    <row r="25" s="3" customFormat="1" spans="1:2">
      <c r="A25" s="3" t="s">
        <v>520</v>
      </c>
      <c r="B25" s="4"/>
    </row>
    <row r="26" s="3" customFormat="1" spans="1:2">
      <c r="A26" s="3" t="s">
        <v>490</v>
      </c>
      <c r="B26" s="4"/>
    </row>
    <row r="27" s="3" customFormat="1" spans="1:2">
      <c r="A27" s="3" t="s">
        <v>521</v>
      </c>
      <c r="B27" s="4"/>
    </row>
    <row r="28" s="3" customFormat="1" spans="1:2">
      <c r="A28" s="3" t="s">
        <v>522</v>
      </c>
      <c r="B28" s="4"/>
    </row>
    <row r="29" s="3" customFormat="1" spans="1:2">
      <c r="A29" s="3" t="s">
        <v>523</v>
      </c>
      <c r="B29" s="4"/>
    </row>
    <row r="30" s="3" customFormat="1" spans="1:2">
      <c r="A30" s="3" t="s">
        <v>524</v>
      </c>
      <c r="B30" s="4"/>
    </row>
    <row r="31" s="3" customFormat="1" spans="1:2">
      <c r="A31" s="3" t="s">
        <v>525</v>
      </c>
      <c r="B31" s="4"/>
    </row>
    <row r="32" s="3" customFormat="1" spans="1:2">
      <c r="A32" s="3" t="s">
        <v>526</v>
      </c>
      <c r="B32" s="4"/>
    </row>
    <row r="33" s="3" customFormat="1" spans="1:2">
      <c r="A33" s="3" t="s">
        <v>527</v>
      </c>
      <c r="B33" s="4"/>
    </row>
    <row r="34" s="3" customFormat="1" spans="1:2">
      <c r="A34" s="3" t="s">
        <v>528</v>
      </c>
      <c r="B34" s="4"/>
    </row>
    <row r="35" s="3" customFormat="1" spans="1:2">
      <c r="A35" s="3" t="s">
        <v>529</v>
      </c>
      <c r="B35" s="4"/>
    </row>
    <row r="36" s="3" customFormat="1" spans="1:2">
      <c r="A36" s="3" t="s">
        <v>530</v>
      </c>
      <c r="B36" s="4"/>
    </row>
    <row r="37" s="3" customFormat="1" spans="1:2">
      <c r="A37" s="3" t="s">
        <v>531</v>
      </c>
      <c r="B37" s="4"/>
    </row>
    <row r="38" s="3" customFormat="1" spans="1:2">
      <c r="A38" s="3" t="s">
        <v>532</v>
      </c>
      <c r="B38" s="4"/>
    </row>
    <row r="39" s="3" customFormat="1" spans="1:2">
      <c r="A39" s="3" t="s">
        <v>533</v>
      </c>
      <c r="B39" s="4"/>
    </row>
    <row r="40" s="3" customFormat="1" spans="1:2">
      <c r="A40" s="3" t="s">
        <v>534</v>
      </c>
      <c r="B40" s="4"/>
    </row>
    <row r="41" s="3" customFormat="1" spans="1:2">
      <c r="A41" s="3" t="s">
        <v>535</v>
      </c>
      <c r="B41" s="4"/>
    </row>
    <row r="42" s="3" customFormat="1" spans="1:2">
      <c r="A42" s="3" t="s">
        <v>536</v>
      </c>
      <c r="B42" s="4"/>
    </row>
    <row r="43" s="3" customFormat="1" spans="1:2">
      <c r="A43" s="3" t="s">
        <v>537</v>
      </c>
      <c r="B43" s="4"/>
    </row>
    <row r="44" s="3" customFormat="1" spans="1:2">
      <c r="A44" s="3" t="s">
        <v>538</v>
      </c>
      <c r="B44" s="4"/>
    </row>
    <row r="45" s="3" customFormat="1" spans="1:2">
      <c r="A45" s="3" t="s">
        <v>539</v>
      </c>
      <c r="B45" s="4"/>
    </row>
    <row r="46" s="3" customFormat="1" spans="1:2">
      <c r="A46" s="3" t="s">
        <v>540</v>
      </c>
      <c r="B46" s="4"/>
    </row>
    <row r="47" s="3" customFormat="1" spans="1:2">
      <c r="A47" s="3" t="s">
        <v>541</v>
      </c>
      <c r="B47" s="4"/>
    </row>
    <row r="48" s="3" customFormat="1" spans="1:2">
      <c r="A48" s="3" t="s">
        <v>542</v>
      </c>
      <c r="B48" s="4"/>
    </row>
    <row r="49" s="3" customFormat="1" spans="1:2">
      <c r="A49" s="3" t="s">
        <v>543</v>
      </c>
      <c r="B49" s="4"/>
    </row>
    <row r="50" s="3" customFormat="1" spans="1:2">
      <c r="A50" s="3" t="s">
        <v>544</v>
      </c>
      <c r="B50" s="4"/>
    </row>
    <row r="51" s="3" customFormat="1" spans="1:2">
      <c r="A51" s="3" t="s">
        <v>545</v>
      </c>
      <c r="B51" s="4"/>
    </row>
    <row r="52" s="3" customFormat="1" spans="1:2">
      <c r="A52" s="3" t="s">
        <v>546</v>
      </c>
      <c r="B52" s="4"/>
    </row>
    <row r="53" s="3" customFormat="1" spans="1:2">
      <c r="A53" s="3" t="s">
        <v>547</v>
      </c>
      <c r="B53" s="4"/>
    </row>
    <row r="54" s="3" customFormat="1" spans="1:2">
      <c r="A54" s="3" t="s">
        <v>548</v>
      </c>
      <c r="B54" s="4"/>
    </row>
    <row r="55" s="3" customFormat="1" spans="1:2">
      <c r="A55" s="3" t="s">
        <v>549</v>
      </c>
      <c r="B55" s="4"/>
    </row>
    <row r="56" s="3" customFormat="1" spans="1:2">
      <c r="A56" s="3" t="s">
        <v>550</v>
      </c>
      <c r="B56" s="4"/>
    </row>
    <row r="57" s="3" customFormat="1" spans="1:2">
      <c r="A57" s="3" t="s">
        <v>551</v>
      </c>
      <c r="B57" s="4"/>
    </row>
    <row r="58" s="3" customFormat="1" spans="1:2">
      <c r="A58" s="3" t="s">
        <v>552</v>
      </c>
      <c r="B58" s="4"/>
    </row>
    <row r="59" s="3" customFormat="1" spans="1:2">
      <c r="A59" s="3" t="s">
        <v>553</v>
      </c>
      <c r="B59" s="4"/>
    </row>
    <row r="60" s="3" customFormat="1" spans="1:2">
      <c r="A60" s="3" t="s">
        <v>554</v>
      </c>
      <c r="B60" s="4"/>
    </row>
    <row r="61" s="3" customFormat="1" spans="1:2">
      <c r="A61" s="3" t="s">
        <v>555</v>
      </c>
      <c r="B61" s="4"/>
    </row>
    <row r="62" s="3" customFormat="1" spans="1:2">
      <c r="A62" s="3" t="s">
        <v>556</v>
      </c>
      <c r="B62" s="4"/>
    </row>
    <row r="63" s="3" customFormat="1" spans="1:2">
      <c r="A63" s="3" t="s">
        <v>557</v>
      </c>
      <c r="B63" s="4"/>
    </row>
    <row r="64" s="3" customFormat="1" spans="1:2">
      <c r="A64" s="3" t="s">
        <v>558</v>
      </c>
      <c r="B64" s="4"/>
    </row>
    <row r="65" s="3" customFormat="1" spans="1:2">
      <c r="A65" s="3" t="s">
        <v>559</v>
      </c>
      <c r="B65" s="4"/>
    </row>
    <row r="66" s="3" customFormat="1" spans="1:2">
      <c r="A66" s="3" t="s">
        <v>560</v>
      </c>
      <c r="B66" s="4"/>
    </row>
    <row r="67" s="3" customFormat="1" spans="1:2">
      <c r="A67" s="3" t="s">
        <v>561</v>
      </c>
      <c r="B67" s="4"/>
    </row>
    <row r="68" s="3" customFormat="1" spans="1:2">
      <c r="A68" s="3" t="s">
        <v>562</v>
      </c>
      <c r="B68" s="4"/>
    </row>
    <row r="69" s="3" customFormat="1" spans="1:2">
      <c r="A69" s="3" t="s">
        <v>563</v>
      </c>
      <c r="B69" s="4"/>
    </row>
    <row r="70" s="3" customFormat="1" spans="1:2">
      <c r="A70" s="3" t="s">
        <v>564</v>
      </c>
      <c r="B70" s="4"/>
    </row>
    <row r="71" s="3" customFormat="1" spans="1:2">
      <c r="A71" s="3" t="s">
        <v>565</v>
      </c>
      <c r="B71" s="4"/>
    </row>
    <row r="72" s="3" customFormat="1" spans="1:2">
      <c r="A72" s="3" t="s">
        <v>566</v>
      </c>
      <c r="B72" s="4"/>
    </row>
    <row r="73" s="3" customFormat="1" spans="1:2">
      <c r="A73" s="3" t="s">
        <v>567</v>
      </c>
      <c r="B73" s="4"/>
    </row>
    <row r="74" s="3" customFormat="1" spans="1:2">
      <c r="A74" s="3" t="s">
        <v>568</v>
      </c>
      <c r="B74" s="4"/>
    </row>
    <row r="75" spans="1:1">
      <c r="A75" s="3" t="s">
        <v>569</v>
      </c>
    </row>
    <row r="76" spans="1:1">
      <c r="A76" s="3" t="s">
        <v>570</v>
      </c>
    </row>
    <row r="77" spans="1:1">
      <c r="A77" s="3" t="s">
        <v>571</v>
      </c>
    </row>
    <row r="78" spans="1:1">
      <c r="A78" s="3" t="s">
        <v>572</v>
      </c>
    </row>
    <row r="79" spans="1:1">
      <c r="A79" s="3" t="s">
        <v>573</v>
      </c>
    </row>
    <row r="80" spans="1:1">
      <c r="A80" s="3" t="s">
        <v>574</v>
      </c>
    </row>
    <row r="81" spans="1:1">
      <c r="A81" s="3" t="s">
        <v>575</v>
      </c>
    </row>
    <row r="82" spans="1:1">
      <c r="A82" s="3" t="s">
        <v>576</v>
      </c>
    </row>
    <row r="83" spans="1:1">
      <c r="A83" s="3" t="s">
        <v>577</v>
      </c>
    </row>
    <row r="84" spans="1:1">
      <c r="A84" s="3" t="s">
        <v>578</v>
      </c>
    </row>
    <row r="85" spans="1:1">
      <c r="A85" s="3" t="s">
        <v>579</v>
      </c>
    </row>
    <row r="86" spans="1:1">
      <c r="A86" s="3" t="s">
        <v>580</v>
      </c>
    </row>
    <row r="87" spans="1:1">
      <c r="A87" s="3" t="s">
        <v>581</v>
      </c>
    </row>
    <row r="88" spans="1:1">
      <c r="A88" s="3" t="s">
        <v>582</v>
      </c>
    </row>
    <row r="89" spans="1:1">
      <c r="A89" s="3" t="s">
        <v>583</v>
      </c>
    </row>
    <row r="90" spans="1:1">
      <c r="A90" s="3" t="s">
        <v>584</v>
      </c>
    </row>
    <row r="91" spans="1:1">
      <c r="A91" s="3" t="s">
        <v>585</v>
      </c>
    </row>
    <row r="92" spans="1:1">
      <c r="A92" s="3" t="s">
        <v>586</v>
      </c>
    </row>
    <row r="93" spans="1:1">
      <c r="A93" s="3" t="s">
        <v>587</v>
      </c>
    </row>
    <row r="94" spans="1:1">
      <c r="A94" s="3" t="s">
        <v>588</v>
      </c>
    </row>
    <row r="95" spans="1:1">
      <c r="A95" s="3" t="s">
        <v>589</v>
      </c>
    </row>
    <row r="96" spans="1:1">
      <c r="A96" s="3" t="s">
        <v>590</v>
      </c>
    </row>
    <row r="97" spans="1:1">
      <c r="A97" s="3" t="s">
        <v>591</v>
      </c>
    </row>
    <row r="98" spans="1:1">
      <c r="A98" s="3" t="s">
        <v>592</v>
      </c>
    </row>
    <row r="99" spans="1:1">
      <c r="A99" s="3" t="s">
        <v>593</v>
      </c>
    </row>
    <row r="100" spans="1:1">
      <c r="A100" s="3" t="s">
        <v>594</v>
      </c>
    </row>
    <row r="101" spans="1:1">
      <c r="A101" s="3" t="s">
        <v>595</v>
      </c>
    </row>
    <row r="102" spans="1:1">
      <c r="A102" s="3" t="s">
        <v>596</v>
      </c>
    </row>
    <row r="103" spans="1:1">
      <c r="A103" s="3" t="s">
        <v>597</v>
      </c>
    </row>
    <row r="104" spans="1:1">
      <c r="A104" s="3" t="s">
        <v>598</v>
      </c>
    </row>
    <row r="105" spans="1:1">
      <c r="A105" s="3" t="s">
        <v>599</v>
      </c>
    </row>
    <row r="106" spans="1:1">
      <c r="A106" s="3" t="s">
        <v>519</v>
      </c>
    </row>
    <row r="107" spans="1:1">
      <c r="A107" s="3" t="s">
        <v>600</v>
      </c>
    </row>
    <row r="108" spans="1:1">
      <c r="A108" s="3" t="s">
        <v>601</v>
      </c>
    </row>
    <row r="109" spans="1:1">
      <c r="A109" s="3" t="s">
        <v>602</v>
      </c>
    </row>
    <row r="110" spans="1:1">
      <c r="A110" s="3" t="s">
        <v>603</v>
      </c>
    </row>
    <row r="111" spans="1:1">
      <c r="A111" s="3" t="s">
        <v>604</v>
      </c>
    </row>
    <row r="112" spans="1:1">
      <c r="A112" s="3" t="s">
        <v>605</v>
      </c>
    </row>
    <row r="113" spans="1:1">
      <c r="A113" s="3" t="s">
        <v>606</v>
      </c>
    </row>
    <row r="114" spans="1:1">
      <c r="A114" s="3" t="s">
        <v>607</v>
      </c>
    </row>
    <row r="115" spans="1:1">
      <c r="A115" s="3" t="s">
        <v>608</v>
      </c>
    </row>
    <row r="116" spans="1:1">
      <c r="A116" s="3" t="s">
        <v>609</v>
      </c>
    </row>
    <row r="117" spans="1:1">
      <c r="A117" s="3" t="s">
        <v>610</v>
      </c>
    </row>
    <row r="118" spans="1:1">
      <c r="A118" s="3" t="s">
        <v>611</v>
      </c>
    </row>
    <row r="119" spans="1:1">
      <c r="A119" s="3" t="s">
        <v>612</v>
      </c>
    </row>
    <row r="120" spans="1:1">
      <c r="A120" s="3" t="s">
        <v>613</v>
      </c>
    </row>
    <row r="121" spans="1:1">
      <c r="A121" s="3" t="s">
        <v>614</v>
      </c>
    </row>
    <row r="122" spans="1:1">
      <c r="A122" s="3" t="s">
        <v>615</v>
      </c>
    </row>
    <row r="123" spans="1:1">
      <c r="A123" s="3" t="s">
        <v>616</v>
      </c>
    </row>
    <row r="124" spans="1:1">
      <c r="A124" s="3" t="s">
        <v>617</v>
      </c>
    </row>
    <row r="125" spans="1:1">
      <c r="A125" s="3" t="s">
        <v>618</v>
      </c>
    </row>
    <row r="126" spans="1:1">
      <c r="A126" s="3" t="s">
        <v>619</v>
      </c>
    </row>
    <row r="127" spans="1:1">
      <c r="A127" s="3" t="s">
        <v>563</v>
      </c>
    </row>
    <row r="128" spans="1:1">
      <c r="A128" s="3" t="s">
        <v>620</v>
      </c>
    </row>
    <row r="129" spans="1:1">
      <c r="A129" s="3" t="s">
        <v>621</v>
      </c>
    </row>
    <row r="130" spans="1:1">
      <c r="A130" s="3" t="s">
        <v>622</v>
      </c>
    </row>
    <row r="131" spans="1:1">
      <c r="A131" s="3" t="s">
        <v>623</v>
      </c>
    </row>
    <row r="132" spans="1:1">
      <c r="A132" s="3" t="s">
        <v>624</v>
      </c>
    </row>
    <row r="133" spans="1:1">
      <c r="A133" s="3" t="s">
        <v>625</v>
      </c>
    </row>
    <row r="134" spans="1:1">
      <c r="A134" s="3" t="s">
        <v>626</v>
      </c>
    </row>
    <row r="135" spans="1:1">
      <c r="A135" s="3" t="s">
        <v>627</v>
      </c>
    </row>
    <row r="136" spans="1:1">
      <c r="A136" s="3" t="s">
        <v>628</v>
      </c>
    </row>
    <row r="137" spans="1:1">
      <c r="A137" s="3" t="s">
        <v>629</v>
      </c>
    </row>
    <row r="138" spans="1:1">
      <c r="A138" s="3" t="s">
        <v>630</v>
      </c>
    </row>
    <row r="139" spans="1:1">
      <c r="A139" s="3" t="s">
        <v>631</v>
      </c>
    </row>
    <row r="140" spans="1:1">
      <c r="A140" s="3" t="s">
        <v>632</v>
      </c>
    </row>
    <row r="141" spans="1:1">
      <c r="A141" s="3" t="s">
        <v>633</v>
      </c>
    </row>
    <row r="142" spans="1:1">
      <c r="A142" s="3" t="s">
        <v>634</v>
      </c>
    </row>
    <row r="143" spans="1:1">
      <c r="A143" s="3" t="s">
        <v>635</v>
      </c>
    </row>
    <row r="144" spans="1:1">
      <c r="A144" s="3" t="s">
        <v>636</v>
      </c>
    </row>
    <row r="145" spans="1:1">
      <c r="A145" s="3" t="s">
        <v>637</v>
      </c>
    </row>
    <row r="146" spans="1:1">
      <c r="A146" s="3" t="s">
        <v>638</v>
      </c>
    </row>
    <row r="147" spans="1:1">
      <c r="A147" s="3" t="s">
        <v>639</v>
      </c>
    </row>
    <row r="148" spans="1:1">
      <c r="A148" s="3" t="s">
        <v>640</v>
      </c>
    </row>
    <row r="149" spans="1:1">
      <c r="A149" s="3" t="s">
        <v>641</v>
      </c>
    </row>
    <row r="150" spans="1:1">
      <c r="A150" s="3" t="s">
        <v>642</v>
      </c>
    </row>
    <row r="151" spans="1:1">
      <c r="A151" s="3" t="s">
        <v>643</v>
      </c>
    </row>
    <row r="152" spans="1:1">
      <c r="A152" s="3" t="s">
        <v>644</v>
      </c>
    </row>
    <row r="153" spans="1:1">
      <c r="A153" s="3" t="s">
        <v>645</v>
      </c>
    </row>
    <row r="154" spans="1:1">
      <c r="A154" s="3" t="s">
        <v>646</v>
      </c>
    </row>
    <row r="155" spans="1:1">
      <c r="A155" s="3" t="s">
        <v>647</v>
      </c>
    </row>
    <row r="156" spans="1:1">
      <c r="A156" s="3" t="s">
        <v>648</v>
      </c>
    </row>
    <row r="157" spans="1:1">
      <c r="A157" s="3" t="s">
        <v>649</v>
      </c>
    </row>
    <row r="158" spans="1:1">
      <c r="A158" s="3" t="s">
        <v>650</v>
      </c>
    </row>
    <row r="159" spans="1:1">
      <c r="A159" s="3" t="s">
        <v>651</v>
      </c>
    </row>
    <row r="160" spans="1:1">
      <c r="A160" s="3" t="s">
        <v>652</v>
      </c>
    </row>
    <row r="161" spans="1:1">
      <c r="A161" s="3" t="s">
        <v>653</v>
      </c>
    </row>
    <row r="162" spans="1:1">
      <c r="A162" s="3" t="s">
        <v>654</v>
      </c>
    </row>
    <row r="163" spans="1:1">
      <c r="A163" s="3" t="s">
        <v>655</v>
      </c>
    </row>
    <row r="164" spans="1:1">
      <c r="A164" s="3" t="s">
        <v>656</v>
      </c>
    </row>
    <row r="165" spans="1:1">
      <c r="A165" s="3" t="s">
        <v>657</v>
      </c>
    </row>
    <row r="166" spans="1:1">
      <c r="A166" s="3" t="s">
        <v>658</v>
      </c>
    </row>
    <row r="167" spans="1:1">
      <c r="A167" s="3" t="s">
        <v>659</v>
      </c>
    </row>
    <row r="168" spans="1:1">
      <c r="A168" s="3" t="s">
        <v>660</v>
      </c>
    </row>
    <row r="169" spans="1:1">
      <c r="A169" s="3" t="s">
        <v>661</v>
      </c>
    </row>
    <row r="170" spans="1:1">
      <c r="A170" s="3" t="s">
        <v>662</v>
      </c>
    </row>
    <row r="171" spans="1:1">
      <c r="A171" s="3" t="s">
        <v>663</v>
      </c>
    </row>
    <row r="172" ht="15.75" spans="1:1">
      <c r="A172" s="7" t="s">
        <v>664</v>
      </c>
    </row>
    <row r="173" ht="15.75" spans="1:1">
      <c r="A173" s="8" t="s">
        <v>665</v>
      </c>
    </row>
    <row r="174" ht="15.75" spans="1:1">
      <c r="A174" s="8" t="s">
        <v>666</v>
      </c>
    </row>
    <row r="175" ht="15.75" spans="1:1">
      <c r="A175" s="8" t="s">
        <v>667</v>
      </c>
    </row>
    <row r="176" ht="15.75" spans="1:1">
      <c r="A176" s="8" t="s">
        <v>668</v>
      </c>
    </row>
    <row r="177" ht="15.75" spans="1:1">
      <c r="A177" s="8" t="s">
        <v>669</v>
      </c>
    </row>
    <row r="178" ht="15.75" spans="1:1">
      <c r="A178" s="8" t="s">
        <v>670</v>
      </c>
    </row>
    <row r="179" ht="15.75" spans="1:1">
      <c r="A179" s="8" t="s">
        <v>671</v>
      </c>
    </row>
    <row r="180" ht="15.75" spans="1:1">
      <c r="A180" s="8" t="s">
        <v>672</v>
      </c>
    </row>
    <row r="181" ht="15.75" spans="1:1">
      <c r="A181" s="8" t="s">
        <v>673</v>
      </c>
    </row>
    <row r="182" ht="15.75" spans="1:1">
      <c r="A182" s="8" t="s">
        <v>674</v>
      </c>
    </row>
    <row r="183" ht="15.75" spans="1:1">
      <c r="A183" s="8" t="s">
        <v>675</v>
      </c>
    </row>
    <row r="184" ht="15.75" spans="1:1">
      <c r="A184" s="8" t="s">
        <v>676</v>
      </c>
    </row>
    <row r="185" ht="15.75" spans="1:1">
      <c r="A185" s="8" t="s">
        <v>677</v>
      </c>
    </row>
    <row r="186" ht="15.75" spans="1:1">
      <c r="A186" s="8" t="s">
        <v>678</v>
      </c>
    </row>
    <row r="187" ht="15.75" spans="1:1">
      <c r="A187" s="8" t="s">
        <v>679</v>
      </c>
    </row>
    <row r="188" ht="15.75" spans="1:1">
      <c r="A188" s="8" t="s">
        <v>680</v>
      </c>
    </row>
    <row r="189" ht="15.75" spans="1:1">
      <c r="A189" s="8" t="s">
        <v>681</v>
      </c>
    </row>
    <row r="190" ht="15.75" spans="1:1">
      <c r="A190" s="8" t="s">
        <v>682</v>
      </c>
    </row>
    <row r="191" ht="15.75" spans="1:1">
      <c r="A191" s="8" t="s">
        <v>683</v>
      </c>
    </row>
    <row r="192" ht="15.75" spans="1:1">
      <c r="A192" s="8" t="s">
        <v>684</v>
      </c>
    </row>
    <row r="193" ht="15.75" spans="1:1">
      <c r="A193" s="8" t="s">
        <v>685</v>
      </c>
    </row>
    <row r="194" ht="15.75" spans="1:1">
      <c r="A194" s="8" t="s">
        <v>686</v>
      </c>
    </row>
    <row r="195" ht="15.75" spans="1:1">
      <c r="A195" s="8" t="s">
        <v>687</v>
      </c>
    </row>
    <row r="196" ht="15.75" spans="1:1">
      <c r="A196" s="8" t="s">
        <v>688</v>
      </c>
    </row>
    <row r="197" ht="15.75" spans="1:1">
      <c r="A197" s="8" t="s">
        <v>689</v>
      </c>
    </row>
    <row r="198" ht="15.75" spans="1:1">
      <c r="A198" s="8" t="s">
        <v>690</v>
      </c>
    </row>
    <row r="199" ht="15.75" spans="1:1">
      <c r="A199" s="8" t="s">
        <v>691</v>
      </c>
    </row>
    <row r="200" ht="15.75" spans="1:1">
      <c r="A200" s="8" t="s">
        <v>692</v>
      </c>
    </row>
    <row r="201" ht="15.75" spans="1:1">
      <c r="A201" s="8" t="s">
        <v>693</v>
      </c>
    </row>
    <row r="202" ht="15.75" spans="1:1">
      <c r="A202" s="8" t="s">
        <v>694</v>
      </c>
    </row>
    <row r="203" ht="15.75" spans="1:1">
      <c r="A203" s="8" t="s">
        <v>695</v>
      </c>
    </row>
    <row r="204" ht="15.75" spans="1:1">
      <c r="A204" s="8" t="s">
        <v>696</v>
      </c>
    </row>
    <row r="205" ht="15.75" spans="1:1">
      <c r="A205" s="8" t="s">
        <v>697</v>
      </c>
    </row>
    <row r="206" ht="15.75" spans="1:1">
      <c r="A206" s="8" t="s">
        <v>698</v>
      </c>
    </row>
    <row r="207" ht="15.75" spans="1:1">
      <c r="A207" s="8" t="s">
        <v>699</v>
      </c>
    </row>
    <row r="208" ht="15.75" spans="1:1">
      <c r="A208" s="8" t="s">
        <v>700</v>
      </c>
    </row>
    <row r="209" ht="15.75" spans="1:1">
      <c r="A209" s="8" t="s">
        <v>701</v>
      </c>
    </row>
    <row r="210" ht="15.75" spans="1:1">
      <c r="A210" s="8" t="s">
        <v>702</v>
      </c>
    </row>
    <row r="211" ht="15.75" spans="1:1">
      <c r="A211" s="8" t="s">
        <v>703</v>
      </c>
    </row>
    <row r="212" ht="15.75" spans="1:1">
      <c r="A212" s="8" t="s">
        <v>704</v>
      </c>
    </row>
    <row r="213" ht="15.75" spans="1:1">
      <c r="A213" s="8" t="s">
        <v>705</v>
      </c>
    </row>
    <row r="214" ht="15.75" spans="1:1">
      <c r="A214" s="8" t="s">
        <v>706</v>
      </c>
    </row>
    <row r="215" ht="15.75" spans="1:1">
      <c r="A215" s="8" t="s">
        <v>707</v>
      </c>
    </row>
    <row r="216" ht="15.75" spans="1:1">
      <c r="A216" s="8" t="s">
        <v>708</v>
      </c>
    </row>
    <row r="217" ht="15.75" spans="1:1">
      <c r="A217" s="8" t="s">
        <v>709</v>
      </c>
    </row>
    <row r="218" ht="15.75" spans="1:1">
      <c r="A218" s="8" t="s">
        <v>710</v>
      </c>
    </row>
    <row r="219" ht="15.75" spans="1:1">
      <c r="A219" s="8" t="s">
        <v>711</v>
      </c>
    </row>
    <row r="220" ht="15.75" spans="1:1">
      <c r="A220" s="8" t="s">
        <v>712</v>
      </c>
    </row>
    <row r="221" ht="15.75" spans="1:1">
      <c r="A221" s="8" t="s">
        <v>713</v>
      </c>
    </row>
    <row r="222" ht="15.75" spans="1:1">
      <c r="A222" s="8" t="s">
        <v>714</v>
      </c>
    </row>
    <row r="223" ht="15.75" spans="1:1">
      <c r="A223" s="8" t="s">
        <v>715</v>
      </c>
    </row>
    <row r="224" ht="15.75" spans="1:1">
      <c r="A224" s="8" t="s">
        <v>716</v>
      </c>
    </row>
    <row r="225" ht="15.75" spans="1:1">
      <c r="A225" s="8" t="s">
        <v>717</v>
      </c>
    </row>
    <row r="226" ht="15.75" spans="1:1">
      <c r="A226" s="8" t="s">
        <v>718</v>
      </c>
    </row>
    <row r="227" ht="15.75" spans="1:1">
      <c r="A227" s="8" t="s">
        <v>719</v>
      </c>
    </row>
    <row r="228" ht="15.75" spans="1:1">
      <c r="A228" s="8" t="s">
        <v>720</v>
      </c>
    </row>
    <row r="229" ht="15.75" spans="1:1">
      <c r="A229" s="8" t="s">
        <v>721</v>
      </c>
    </row>
    <row r="230" ht="15.75" spans="1:1">
      <c r="A230" s="8" t="s">
        <v>722</v>
      </c>
    </row>
    <row r="231" ht="15.75" spans="1:1">
      <c r="A231" s="8" t="s">
        <v>723</v>
      </c>
    </row>
    <row r="232" ht="15.75" spans="1:1">
      <c r="A232" s="8" t="s">
        <v>724</v>
      </c>
    </row>
    <row r="233" ht="15.75" spans="1:1">
      <c r="A233" s="8" t="s">
        <v>725</v>
      </c>
    </row>
    <row r="234" ht="15.75" spans="1:1">
      <c r="A234" s="8" t="s">
        <v>726</v>
      </c>
    </row>
    <row r="235" ht="15.75" spans="1:1">
      <c r="A235" s="8" t="s">
        <v>727</v>
      </c>
    </row>
    <row r="236" ht="15.75" spans="1:1">
      <c r="A236" s="8" t="s">
        <v>728</v>
      </c>
    </row>
    <row r="237" ht="15.75" spans="1:1">
      <c r="A237" s="8" t="s">
        <v>729</v>
      </c>
    </row>
    <row r="238" ht="15.75" spans="1:1">
      <c r="A238" s="8" t="s">
        <v>730</v>
      </c>
    </row>
    <row r="239" ht="15.75" spans="1:1">
      <c r="A239" s="8" t="s">
        <v>731</v>
      </c>
    </row>
    <row r="240" ht="15.75" spans="1:1">
      <c r="A240" s="8" t="s">
        <v>732</v>
      </c>
    </row>
    <row r="241" ht="15.75" spans="1:1">
      <c r="A241" s="8" t="s">
        <v>733</v>
      </c>
    </row>
    <row r="242" ht="15.75" spans="1:1">
      <c r="A242" s="8" t="s">
        <v>734</v>
      </c>
    </row>
    <row r="243" ht="15.75" spans="1:1">
      <c r="A243" s="8" t="s">
        <v>735</v>
      </c>
    </row>
    <row r="244" ht="15.75" spans="1:1">
      <c r="A244" s="8" t="s">
        <v>736</v>
      </c>
    </row>
    <row r="245" ht="15.75" spans="1:1">
      <c r="A245" s="8" t="s">
        <v>737</v>
      </c>
    </row>
    <row r="246" ht="15.75" spans="1:1">
      <c r="A246" s="8" t="s">
        <v>738</v>
      </c>
    </row>
  </sheetData>
  <mergeCells count="1">
    <mergeCell ref="D17:O19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0"/>
  <sheetViews>
    <sheetView topLeftCell="A422" workbookViewId="0">
      <selection activeCell="A397" sqref="A397:A408"/>
    </sheetView>
  </sheetViews>
  <sheetFormatPr defaultColWidth="9.14285714285714" defaultRowHeight="15"/>
  <cols>
    <col min="1" max="1" width="14.5714285714286" style="1" customWidth="1"/>
  </cols>
  <sheetData>
    <row r="1" ht="30" spans="1:1">
      <c r="A1" s="2" t="s">
        <v>739</v>
      </c>
    </row>
    <row r="2" ht="30" spans="1:1">
      <c r="A2" s="2" t="s">
        <v>740</v>
      </c>
    </row>
    <row r="3" ht="30" spans="1:1">
      <c r="A3" s="2" t="s">
        <v>741</v>
      </c>
    </row>
    <row r="4" ht="30" spans="1:1">
      <c r="A4" s="2" t="s">
        <v>742</v>
      </c>
    </row>
    <row r="5" ht="30" spans="1:1">
      <c r="A5" s="2" t="s">
        <v>743</v>
      </c>
    </row>
    <row r="6" ht="30" spans="1:1">
      <c r="A6" s="2" t="s">
        <v>744</v>
      </c>
    </row>
    <row r="7" ht="30" spans="1:1">
      <c r="A7" s="2" t="s">
        <v>745</v>
      </c>
    </row>
    <row r="8" ht="30" spans="1:1">
      <c r="A8" s="2" t="s">
        <v>746</v>
      </c>
    </row>
    <row r="9" ht="30" spans="1:1">
      <c r="A9" s="2" t="s">
        <v>747</v>
      </c>
    </row>
    <row r="10" ht="30" spans="1:1">
      <c r="A10" s="2" t="s">
        <v>748</v>
      </c>
    </row>
    <row r="11" ht="30" spans="1:1">
      <c r="A11" s="2" t="s">
        <v>749</v>
      </c>
    </row>
    <row r="12" ht="30" spans="1:1">
      <c r="A12" s="2" t="s">
        <v>750</v>
      </c>
    </row>
    <row r="13" ht="30" spans="1:1">
      <c r="A13" s="2" t="s">
        <v>751</v>
      </c>
    </row>
    <row r="14" ht="30" spans="1:1">
      <c r="A14" s="2" t="s">
        <v>752</v>
      </c>
    </row>
    <row r="15" ht="30" spans="1:1">
      <c r="A15" s="2" t="s">
        <v>753</v>
      </c>
    </row>
    <row r="16" ht="30" spans="1:1">
      <c r="A16" s="2" t="s">
        <v>754</v>
      </c>
    </row>
    <row r="17" ht="30" spans="1:1">
      <c r="A17" s="2" t="s">
        <v>755</v>
      </c>
    </row>
    <row r="18" ht="30" spans="1:1">
      <c r="A18" s="2" t="s">
        <v>756</v>
      </c>
    </row>
    <row r="19" ht="30" spans="1:1">
      <c r="A19" s="2" t="s">
        <v>757</v>
      </c>
    </row>
    <row r="20" ht="30" spans="1:1">
      <c r="A20" s="2" t="s">
        <v>758</v>
      </c>
    </row>
    <row r="21" ht="30" spans="1:1">
      <c r="A21" s="2" t="s">
        <v>55</v>
      </c>
    </row>
    <row r="22" ht="30" spans="1:1">
      <c r="A22" s="2" t="s">
        <v>56</v>
      </c>
    </row>
    <row r="23" ht="30" spans="1:1">
      <c r="A23" s="2" t="s">
        <v>57</v>
      </c>
    </row>
    <row r="24" ht="30" spans="1:1">
      <c r="A24" s="2" t="s">
        <v>58</v>
      </c>
    </row>
    <row r="25" ht="30" spans="1:1">
      <c r="A25" s="2" t="s">
        <v>59</v>
      </c>
    </row>
    <row r="26" ht="30" spans="1:1">
      <c r="A26" s="2" t="s">
        <v>60</v>
      </c>
    </row>
    <row r="27" ht="30" spans="1:1">
      <c r="A27" s="2" t="s">
        <v>62</v>
      </c>
    </row>
    <row r="28" ht="30" spans="1:1">
      <c r="A28" s="2" t="s">
        <v>63</v>
      </c>
    </row>
    <row r="29" ht="30" spans="1:1">
      <c r="A29" s="2" t="s">
        <v>64</v>
      </c>
    </row>
    <row r="30" ht="30" spans="1:1">
      <c r="A30" s="2" t="s">
        <v>65</v>
      </c>
    </row>
    <row r="31" ht="30" spans="1:1">
      <c r="A31" s="2" t="s">
        <v>66</v>
      </c>
    </row>
    <row r="32" ht="30" spans="1:1">
      <c r="A32" s="2" t="s">
        <v>67</v>
      </c>
    </row>
    <row r="33" ht="30" spans="1:1">
      <c r="A33" s="2" t="s">
        <v>68</v>
      </c>
    </row>
    <row r="34" ht="30" spans="1:1">
      <c r="A34" s="2" t="s">
        <v>69</v>
      </c>
    </row>
    <row r="35" ht="30" spans="1:1">
      <c r="A35" s="2" t="s">
        <v>70</v>
      </c>
    </row>
    <row r="36" ht="30" spans="1:1">
      <c r="A36" s="2" t="s">
        <v>71</v>
      </c>
    </row>
    <row r="37" ht="30" spans="1:1">
      <c r="A37" s="2" t="s">
        <v>72</v>
      </c>
    </row>
    <row r="38" ht="30" spans="1:1">
      <c r="A38" s="2" t="s">
        <v>73</v>
      </c>
    </row>
    <row r="39" ht="30" spans="1:1">
      <c r="A39" s="2" t="s">
        <v>74</v>
      </c>
    </row>
    <row r="40" ht="30" spans="1:1">
      <c r="A40" s="2" t="s">
        <v>75</v>
      </c>
    </row>
    <row r="41" ht="30" spans="1:1">
      <c r="A41" s="2" t="s">
        <v>76</v>
      </c>
    </row>
    <row r="42" ht="30" spans="1:1">
      <c r="A42" s="2" t="s">
        <v>77</v>
      </c>
    </row>
    <row r="43" ht="30" spans="1:1">
      <c r="A43" s="2" t="s">
        <v>78</v>
      </c>
    </row>
    <row r="44" ht="30" spans="1:1">
      <c r="A44" s="2" t="s">
        <v>79</v>
      </c>
    </row>
    <row r="45" ht="30" spans="1:1">
      <c r="A45" s="2" t="s">
        <v>80</v>
      </c>
    </row>
    <row r="46" ht="30" spans="1:1">
      <c r="A46" s="2" t="s">
        <v>81</v>
      </c>
    </row>
    <row r="47" ht="30" spans="1:1">
      <c r="A47" s="2" t="s">
        <v>82</v>
      </c>
    </row>
    <row r="48" ht="30" spans="1:1">
      <c r="A48" s="2" t="s">
        <v>83</v>
      </c>
    </row>
    <row r="49" ht="30" spans="1:1">
      <c r="A49" s="2" t="s">
        <v>84</v>
      </c>
    </row>
    <row r="50" ht="30" spans="1:1">
      <c r="A50" s="2" t="s">
        <v>85</v>
      </c>
    </row>
    <row r="51" ht="30" spans="1:1">
      <c r="A51" s="2" t="s">
        <v>87</v>
      </c>
    </row>
    <row r="52" ht="30" spans="1:1">
      <c r="A52" s="2" t="s">
        <v>88</v>
      </c>
    </row>
    <row r="53" ht="30" spans="1:1">
      <c r="A53" s="2" t="s">
        <v>90</v>
      </c>
    </row>
    <row r="54" ht="30" spans="1:1">
      <c r="A54" s="2" t="s">
        <v>91</v>
      </c>
    </row>
    <row r="55" ht="30" spans="1:1">
      <c r="A55" s="2" t="s">
        <v>92</v>
      </c>
    </row>
    <row r="56" ht="30" spans="1:1">
      <c r="A56" s="2" t="s">
        <v>93</v>
      </c>
    </row>
    <row r="57" ht="30" spans="1:1">
      <c r="A57" s="2" t="s">
        <v>94</v>
      </c>
    </row>
    <row r="58" ht="30" spans="1:1">
      <c r="A58" s="2" t="s">
        <v>95</v>
      </c>
    </row>
    <row r="59" ht="30" spans="1:1">
      <c r="A59" s="2" t="s">
        <v>96</v>
      </c>
    </row>
    <row r="60" ht="30" spans="1:1">
      <c r="A60" s="2" t="s">
        <v>97</v>
      </c>
    </row>
    <row r="61" ht="30" spans="1:1">
      <c r="A61" s="2" t="s">
        <v>98</v>
      </c>
    </row>
    <row r="62" ht="30" spans="1:1">
      <c r="A62" s="2" t="s">
        <v>99</v>
      </c>
    </row>
    <row r="63" ht="30" spans="1:1">
      <c r="A63" s="2" t="s">
        <v>100</v>
      </c>
    </row>
    <row r="64" ht="30" spans="1:1">
      <c r="A64" s="2" t="s">
        <v>101</v>
      </c>
    </row>
    <row r="65" ht="30" spans="1:1">
      <c r="A65" s="2" t="s">
        <v>102</v>
      </c>
    </row>
    <row r="66" ht="30" spans="1:1">
      <c r="A66" s="2" t="s">
        <v>103</v>
      </c>
    </row>
    <row r="67" ht="30" spans="1:1">
      <c r="A67" s="2" t="s">
        <v>104</v>
      </c>
    </row>
    <row r="68" ht="30" spans="1:1">
      <c r="A68" s="2" t="s">
        <v>105</v>
      </c>
    </row>
    <row r="69" ht="30" spans="1:1">
      <c r="A69" s="2" t="s">
        <v>106</v>
      </c>
    </row>
    <row r="70" ht="30" spans="1:1">
      <c r="A70" s="2" t="s">
        <v>107</v>
      </c>
    </row>
    <row r="71" ht="30" spans="1:1">
      <c r="A71" s="2" t="s">
        <v>108</v>
      </c>
    </row>
    <row r="72" ht="30" spans="1:1">
      <c r="A72" s="2" t="s">
        <v>109</v>
      </c>
    </row>
    <row r="73" ht="30" spans="1:1">
      <c r="A73" s="2" t="s">
        <v>110</v>
      </c>
    </row>
    <row r="74" ht="30" spans="1:1">
      <c r="A74" s="2" t="s">
        <v>111</v>
      </c>
    </row>
    <row r="75" ht="30" spans="1:1">
      <c r="A75" s="2" t="s">
        <v>112</v>
      </c>
    </row>
    <row r="76" ht="30" spans="1:1">
      <c r="A76" s="2" t="s">
        <v>113</v>
      </c>
    </row>
    <row r="77" ht="30" spans="1:1">
      <c r="A77" s="2" t="s">
        <v>114</v>
      </c>
    </row>
    <row r="78" ht="30" spans="1:1">
      <c r="A78" s="2" t="s">
        <v>115</v>
      </c>
    </row>
    <row r="79" ht="30" spans="1:1">
      <c r="A79" s="2" t="s">
        <v>117</v>
      </c>
    </row>
    <row r="80" ht="30" spans="1:1">
      <c r="A80" s="2" t="s">
        <v>118</v>
      </c>
    </row>
    <row r="81" ht="30" spans="1:1">
      <c r="A81" s="2" t="s">
        <v>119</v>
      </c>
    </row>
    <row r="82" ht="30" spans="1:1">
      <c r="A82" s="2" t="s">
        <v>120</v>
      </c>
    </row>
    <row r="83" ht="30" spans="1:1">
      <c r="A83" s="2" t="s">
        <v>121</v>
      </c>
    </row>
    <row r="84" ht="30" spans="1:1">
      <c r="A84" s="2" t="s">
        <v>122</v>
      </c>
    </row>
    <row r="85" ht="30" spans="1:1">
      <c r="A85" s="2" t="s">
        <v>123</v>
      </c>
    </row>
    <row r="86" ht="30" spans="1:1">
      <c r="A86" s="2" t="s">
        <v>124</v>
      </c>
    </row>
    <row r="87" ht="30" spans="1:1">
      <c r="A87" s="2" t="s">
        <v>125</v>
      </c>
    </row>
    <row r="88" ht="30" spans="1:1">
      <c r="A88" s="2" t="s">
        <v>126</v>
      </c>
    </row>
    <row r="89" ht="30" spans="1:1">
      <c r="A89" s="2" t="s">
        <v>127</v>
      </c>
    </row>
    <row r="90" ht="30" spans="1:1">
      <c r="A90" s="2" t="s">
        <v>128</v>
      </c>
    </row>
    <row r="91" ht="30" spans="1:1">
      <c r="A91" s="2" t="s">
        <v>129</v>
      </c>
    </row>
    <row r="92" ht="30" spans="1:1">
      <c r="A92" s="2" t="s">
        <v>130</v>
      </c>
    </row>
    <row r="93" ht="30" spans="1:1">
      <c r="A93" s="2" t="s">
        <v>131</v>
      </c>
    </row>
    <row r="94" ht="30" spans="1:1">
      <c r="A94" s="2" t="s">
        <v>132</v>
      </c>
    </row>
    <row r="95" ht="30" spans="1:1">
      <c r="A95" s="2" t="s">
        <v>133</v>
      </c>
    </row>
    <row r="96" ht="30" spans="1:1">
      <c r="A96" s="2" t="s">
        <v>134</v>
      </c>
    </row>
    <row r="97" ht="30" spans="1:1">
      <c r="A97" s="2" t="s">
        <v>135</v>
      </c>
    </row>
    <row r="98" ht="30" spans="1:1">
      <c r="A98" s="2" t="s">
        <v>136</v>
      </c>
    </row>
    <row r="99" ht="30" spans="1:1">
      <c r="A99" s="2" t="s">
        <v>137</v>
      </c>
    </row>
    <row r="100" ht="30" spans="1:1">
      <c r="A100" s="2" t="s">
        <v>138</v>
      </c>
    </row>
    <row r="101" ht="30" spans="1:1">
      <c r="A101" s="2" t="s">
        <v>139</v>
      </c>
    </row>
    <row r="102" ht="30" spans="1:1">
      <c r="A102" s="2" t="s">
        <v>140</v>
      </c>
    </row>
    <row r="103" ht="30" spans="1:1">
      <c r="A103" s="2" t="s">
        <v>141</v>
      </c>
    </row>
    <row r="104" ht="30" spans="1:1">
      <c r="A104" s="2" t="s">
        <v>142</v>
      </c>
    </row>
    <row r="105" ht="30" spans="1:1">
      <c r="A105" s="2" t="s">
        <v>143</v>
      </c>
    </row>
    <row r="106" ht="30" spans="1:1">
      <c r="A106" s="2" t="s">
        <v>144</v>
      </c>
    </row>
    <row r="107" ht="30" spans="1:1">
      <c r="A107" s="2" t="s">
        <v>147</v>
      </c>
    </row>
    <row r="108" ht="30" spans="1:1">
      <c r="A108" s="2" t="s">
        <v>148</v>
      </c>
    </row>
    <row r="109" ht="30" spans="1:1">
      <c r="A109" s="2" t="s">
        <v>149</v>
      </c>
    </row>
    <row r="110" ht="30" spans="1:1">
      <c r="A110" s="2" t="s">
        <v>150</v>
      </c>
    </row>
    <row r="111" ht="30" spans="1:1">
      <c r="A111" s="2" t="s">
        <v>151</v>
      </c>
    </row>
    <row r="112" ht="30" spans="1:1">
      <c r="A112" s="2" t="s">
        <v>152</v>
      </c>
    </row>
    <row r="113" ht="30" spans="1:1">
      <c r="A113" s="2" t="s">
        <v>153</v>
      </c>
    </row>
    <row r="114" ht="30" spans="1:1">
      <c r="A114" s="2" t="s">
        <v>154</v>
      </c>
    </row>
    <row r="115" ht="30" spans="1:1">
      <c r="A115" s="2" t="s">
        <v>156</v>
      </c>
    </row>
    <row r="116" ht="30" spans="1:1">
      <c r="A116" s="2" t="s">
        <v>157</v>
      </c>
    </row>
    <row r="117" ht="30" spans="1:1">
      <c r="A117" s="2" t="s">
        <v>158</v>
      </c>
    </row>
    <row r="118" ht="30" spans="1:1">
      <c r="A118" s="2" t="s">
        <v>159</v>
      </c>
    </row>
    <row r="119" ht="30" spans="1:1">
      <c r="A119" s="2" t="s">
        <v>160</v>
      </c>
    </row>
    <row r="120" ht="30" spans="1:1">
      <c r="A120" s="2" t="s">
        <v>161</v>
      </c>
    </row>
    <row r="121" ht="30" spans="1:1">
      <c r="A121" s="2" t="s">
        <v>162</v>
      </c>
    </row>
    <row r="122" ht="30" spans="1:1">
      <c r="A122" s="2" t="s">
        <v>163</v>
      </c>
    </row>
    <row r="123" ht="30" spans="1:1">
      <c r="A123" s="2" t="s">
        <v>164</v>
      </c>
    </row>
    <row r="124" ht="30" spans="1:1">
      <c r="A124" s="2" t="s">
        <v>165</v>
      </c>
    </row>
    <row r="125" ht="30" spans="1:1">
      <c r="A125" s="2" t="s">
        <v>166</v>
      </c>
    </row>
    <row r="126" ht="30" spans="1:1">
      <c r="A126" s="2" t="s">
        <v>167</v>
      </c>
    </row>
    <row r="127" ht="30" spans="1:1">
      <c r="A127" s="2" t="s">
        <v>168</v>
      </c>
    </row>
    <row r="128" ht="30" spans="1:1">
      <c r="A128" s="2" t="s">
        <v>169</v>
      </c>
    </row>
    <row r="129" ht="30" spans="1:1">
      <c r="A129" s="2" t="s">
        <v>170</v>
      </c>
    </row>
    <row r="130" ht="30" spans="1:1">
      <c r="A130" s="2" t="s">
        <v>171</v>
      </c>
    </row>
    <row r="131" ht="30" spans="1:1">
      <c r="A131" s="2" t="s">
        <v>172</v>
      </c>
    </row>
    <row r="132" ht="30" spans="1:1">
      <c r="A132" s="2" t="s">
        <v>173</v>
      </c>
    </row>
    <row r="133" ht="30" spans="1:1">
      <c r="A133" s="2" t="s">
        <v>174</v>
      </c>
    </row>
    <row r="134" ht="30" spans="1:1">
      <c r="A134" s="2" t="s">
        <v>175</v>
      </c>
    </row>
    <row r="135" ht="30" spans="1:1">
      <c r="A135" s="2" t="s">
        <v>176</v>
      </c>
    </row>
    <row r="136" ht="30" spans="1:1">
      <c r="A136" s="2" t="s">
        <v>179</v>
      </c>
    </row>
    <row r="137" ht="30" spans="1:1">
      <c r="A137" s="2" t="s">
        <v>180</v>
      </c>
    </row>
    <row r="138" ht="30" spans="1:1">
      <c r="A138" s="2" t="s">
        <v>181</v>
      </c>
    </row>
    <row r="139" ht="30" spans="1:1">
      <c r="A139" s="2" t="s">
        <v>182</v>
      </c>
    </row>
    <row r="140" ht="30" spans="1:1">
      <c r="A140" s="2" t="s">
        <v>183</v>
      </c>
    </row>
    <row r="141" ht="30" spans="1:1">
      <c r="A141" s="2" t="s">
        <v>184</v>
      </c>
    </row>
    <row r="142" ht="30" spans="1:1">
      <c r="A142" s="2" t="s">
        <v>185</v>
      </c>
    </row>
    <row r="143" ht="30" spans="1:1">
      <c r="A143" s="2" t="s">
        <v>186</v>
      </c>
    </row>
    <row r="144" ht="30" spans="1:1">
      <c r="A144" s="2" t="s">
        <v>187</v>
      </c>
    </row>
    <row r="145" ht="30" spans="1:1">
      <c r="A145" s="2" t="s">
        <v>188</v>
      </c>
    </row>
    <row r="146" ht="30" spans="1:1">
      <c r="A146" s="2" t="s">
        <v>189</v>
      </c>
    </row>
    <row r="147" ht="30" spans="1:1">
      <c r="A147" s="2" t="s">
        <v>190</v>
      </c>
    </row>
    <row r="148" ht="30" spans="1:1">
      <c r="A148" s="2" t="s">
        <v>191</v>
      </c>
    </row>
    <row r="149" ht="30" spans="1:1">
      <c r="A149" s="2" t="s">
        <v>192</v>
      </c>
    </row>
    <row r="150" ht="30" spans="1:1">
      <c r="A150" s="2" t="s">
        <v>193</v>
      </c>
    </row>
    <row r="151" ht="30" spans="1:1">
      <c r="A151" s="2" t="s">
        <v>194</v>
      </c>
    </row>
    <row r="152" ht="30" spans="1:1">
      <c r="A152" s="2" t="s">
        <v>195</v>
      </c>
    </row>
    <row r="153" ht="30" spans="1:1">
      <c r="A153" s="2" t="s">
        <v>196</v>
      </c>
    </row>
    <row r="154" ht="30" spans="1:1">
      <c r="A154" s="2" t="s">
        <v>197</v>
      </c>
    </row>
    <row r="155" ht="30" spans="1:1">
      <c r="A155" s="2" t="s">
        <v>198</v>
      </c>
    </row>
    <row r="156" ht="30" spans="1:1">
      <c r="A156" s="2" t="s">
        <v>199</v>
      </c>
    </row>
    <row r="157" ht="30" spans="1:1">
      <c r="A157" s="2" t="s">
        <v>200</v>
      </c>
    </row>
    <row r="158" ht="30" spans="1:1">
      <c r="A158" s="2" t="s">
        <v>201</v>
      </c>
    </row>
    <row r="159" ht="30" spans="1:1">
      <c r="A159" s="2" t="s">
        <v>202</v>
      </c>
    </row>
    <row r="160" ht="30" spans="1:1">
      <c r="A160" s="2" t="s">
        <v>203</v>
      </c>
    </row>
    <row r="161" ht="30" spans="1:1">
      <c r="A161" s="2" t="s">
        <v>204</v>
      </c>
    </row>
    <row r="162" ht="30" spans="1:1">
      <c r="A162" s="2" t="s">
        <v>205</v>
      </c>
    </row>
    <row r="163" ht="30" spans="1:1">
      <c r="A163" s="2" t="s">
        <v>206</v>
      </c>
    </row>
    <row r="164" ht="30" spans="1:1">
      <c r="A164" s="2" t="s">
        <v>207</v>
      </c>
    </row>
    <row r="165" ht="30" spans="1:1">
      <c r="A165" s="2" t="s">
        <v>208</v>
      </c>
    </row>
    <row r="166" ht="30" spans="1:1">
      <c r="A166" s="2" t="s">
        <v>209</v>
      </c>
    </row>
    <row r="167" ht="30" spans="1:1">
      <c r="A167" s="2" t="s">
        <v>210</v>
      </c>
    </row>
    <row r="168" ht="30" spans="1:1">
      <c r="A168" s="2" t="s">
        <v>214</v>
      </c>
    </row>
    <row r="169" ht="30" spans="1:1">
      <c r="A169" s="2" t="s">
        <v>215</v>
      </c>
    </row>
    <row r="170" ht="30" spans="1:1">
      <c r="A170" s="2" t="s">
        <v>216</v>
      </c>
    </row>
    <row r="171" ht="30" spans="1:1">
      <c r="A171" s="2" t="s">
        <v>217</v>
      </c>
    </row>
    <row r="172" ht="30" spans="1:1">
      <c r="A172" s="2" t="s">
        <v>218</v>
      </c>
    </row>
    <row r="173" ht="30" spans="1:1">
      <c r="A173" s="2" t="s">
        <v>219</v>
      </c>
    </row>
    <row r="174" ht="30" spans="1:1">
      <c r="A174" s="2" t="s">
        <v>220</v>
      </c>
    </row>
    <row r="175" ht="30" spans="1:1">
      <c r="A175" s="2" t="s">
        <v>221</v>
      </c>
    </row>
    <row r="176" ht="30" spans="1:1">
      <c r="A176" s="2" t="s">
        <v>222</v>
      </c>
    </row>
    <row r="177" ht="30" spans="1:1">
      <c r="A177" s="2" t="s">
        <v>223</v>
      </c>
    </row>
    <row r="178" ht="30" spans="1:1">
      <c r="A178" s="2" t="s">
        <v>224</v>
      </c>
    </row>
    <row r="179" ht="30" spans="1:1">
      <c r="A179" s="2" t="s">
        <v>225</v>
      </c>
    </row>
    <row r="180" ht="30" spans="1:1">
      <c r="A180" s="2" t="s">
        <v>226</v>
      </c>
    </row>
    <row r="181" ht="30" spans="1:1">
      <c r="A181" s="2" t="s">
        <v>227</v>
      </c>
    </row>
    <row r="182" ht="30" spans="1:1">
      <c r="A182" s="2" t="s">
        <v>228</v>
      </c>
    </row>
    <row r="183" ht="30" spans="1:1">
      <c r="A183" s="2" t="s">
        <v>229</v>
      </c>
    </row>
    <row r="184" ht="30" spans="1:1">
      <c r="A184" s="2" t="s">
        <v>230</v>
      </c>
    </row>
    <row r="185" ht="30" spans="1:1">
      <c r="A185" s="2" t="s">
        <v>231</v>
      </c>
    </row>
    <row r="186" ht="30" spans="1:1">
      <c r="A186" s="2" t="s">
        <v>232</v>
      </c>
    </row>
    <row r="187" ht="30" spans="1:1">
      <c r="A187" s="2" t="s">
        <v>233</v>
      </c>
    </row>
    <row r="188" ht="30" spans="1:1">
      <c r="A188" s="2" t="s">
        <v>234</v>
      </c>
    </row>
    <row r="189" ht="30" spans="1:1">
      <c r="A189" s="2" t="s">
        <v>235</v>
      </c>
    </row>
    <row r="190" ht="30" spans="1:1">
      <c r="A190" s="2" t="s">
        <v>236</v>
      </c>
    </row>
    <row r="191" ht="30" spans="1:1">
      <c r="A191" s="2" t="s">
        <v>237</v>
      </c>
    </row>
    <row r="192" ht="30" spans="1:1">
      <c r="A192" s="2" t="s">
        <v>238</v>
      </c>
    </row>
    <row r="193" ht="30" spans="1:1">
      <c r="A193" s="2" t="s">
        <v>239</v>
      </c>
    </row>
    <row r="194" ht="30" spans="1:1">
      <c r="A194" s="2" t="s">
        <v>240</v>
      </c>
    </row>
    <row r="195" ht="30" spans="1:1">
      <c r="A195" s="2" t="s">
        <v>241</v>
      </c>
    </row>
    <row r="196" ht="30" spans="1:1">
      <c r="A196" s="2" t="s">
        <v>242</v>
      </c>
    </row>
    <row r="197" ht="30" spans="1:1">
      <c r="A197" s="2" t="s">
        <v>243</v>
      </c>
    </row>
    <row r="198" ht="30" spans="1:1">
      <c r="A198" s="2" t="s">
        <v>244</v>
      </c>
    </row>
    <row r="199" ht="30" spans="1:1">
      <c r="A199" s="2" t="s">
        <v>245</v>
      </c>
    </row>
    <row r="200" ht="30" spans="1:1">
      <c r="A200" s="2" t="s">
        <v>248</v>
      </c>
    </row>
    <row r="201" ht="30" spans="1:1">
      <c r="A201" s="2" t="s">
        <v>249</v>
      </c>
    </row>
    <row r="202" ht="30" spans="1:1">
      <c r="A202" s="2" t="s">
        <v>250</v>
      </c>
    </row>
    <row r="203" ht="30" spans="1:1">
      <c r="A203" s="2" t="s">
        <v>251</v>
      </c>
    </row>
    <row r="204" ht="30" spans="1:1">
      <c r="A204" s="2" t="s">
        <v>252</v>
      </c>
    </row>
    <row r="205" ht="30" spans="1:1">
      <c r="A205" s="2" t="s">
        <v>253</v>
      </c>
    </row>
    <row r="206" ht="30" spans="1:1">
      <c r="A206" s="2" t="s">
        <v>254</v>
      </c>
    </row>
    <row r="207" ht="30" spans="1:1">
      <c r="A207" s="2" t="s">
        <v>255</v>
      </c>
    </row>
    <row r="208" ht="30" spans="1:1">
      <c r="A208" s="2" t="s">
        <v>256</v>
      </c>
    </row>
    <row r="209" ht="30" spans="1:1">
      <c r="A209" s="2" t="s">
        <v>257</v>
      </c>
    </row>
    <row r="210" ht="30" spans="1:1">
      <c r="A210" s="2" t="s">
        <v>258</v>
      </c>
    </row>
    <row r="211" ht="30" spans="1:1">
      <c r="A211" s="2" t="s">
        <v>259</v>
      </c>
    </row>
    <row r="212" ht="30" spans="1:1">
      <c r="A212" s="2" t="s">
        <v>260</v>
      </c>
    </row>
    <row r="213" ht="30" spans="1:1">
      <c r="A213" s="2" t="s">
        <v>261</v>
      </c>
    </row>
    <row r="214" ht="30" spans="1:1">
      <c r="A214" s="2" t="s">
        <v>262</v>
      </c>
    </row>
    <row r="215" ht="30" spans="1:1">
      <c r="A215" s="2" t="s">
        <v>263</v>
      </c>
    </row>
    <row r="216" ht="30" spans="1:1">
      <c r="A216" s="2" t="s">
        <v>264</v>
      </c>
    </row>
    <row r="217" ht="30" spans="1:1">
      <c r="A217" s="2" t="s">
        <v>265</v>
      </c>
    </row>
    <row r="218" ht="30" spans="1:1">
      <c r="A218" s="2" t="s">
        <v>266</v>
      </c>
    </row>
    <row r="219" ht="30" spans="1:1">
      <c r="A219" s="2" t="s">
        <v>267</v>
      </c>
    </row>
    <row r="220" ht="30" spans="1:1">
      <c r="A220" s="2" t="s">
        <v>268</v>
      </c>
    </row>
    <row r="221" ht="30" spans="1:1">
      <c r="A221" s="2" t="s">
        <v>269</v>
      </c>
    </row>
    <row r="222" ht="30" spans="1:1">
      <c r="A222" s="2" t="s">
        <v>270</v>
      </c>
    </row>
    <row r="223" ht="30" spans="1:1">
      <c r="A223" s="2" t="s">
        <v>271</v>
      </c>
    </row>
    <row r="224" ht="30" spans="1:1">
      <c r="A224" s="2" t="s">
        <v>272</v>
      </c>
    </row>
    <row r="225" ht="30" spans="1:1">
      <c r="A225" s="2" t="s">
        <v>273</v>
      </c>
    </row>
    <row r="226" ht="30" spans="1:1">
      <c r="A226" s="2" t="s">
        <v>274</v>
      </c>
    </row>
    <row r="227" ht="30" spans="1:1">
      <c r="A227" s="2" t="s">
        <v>275</v>
      </c>
    </row>
    <row r="228" ht="30" spans="1:1">
      <c r="A228" s="2" t="s">
        <v>276</v>
      </c>
    </row>
    <row r="229" ht="30" spans="1:1">
      <c r="A229" s="2" t="s">
        <v>280</v>
      </c>
    </row>
    <row r="230" ht="30" spans="1:1">
      <c r="A230" s="2" t="s">
        <v>281</v>
      </c>
    </row>
    <row r="231" ht="30" spans="1:1">
      <c r="A231" s="2" t="s">
        <v>282</v>
      </c>
    </row>
    <row r="232" ht="30" spans="1:1">
      <c r="A232" s="2" t="s">
        <v>283</v>
      </c>
    </row>
    <row r="233" ht="30" spans="1:1">
      <c r="A233" s="2" t="s">
        <v>284</v>
      </c>
    </row>
    <row r="234" ht="30" spans="1:1">
      <c r="A234" s="2" t="s">
        <v>285</v>
      </c>
    </row>
    <row r="235" ht="30" spans="1:1">
      <c r="A235" s="2" t="s">
        <v>286</v>
      </c>
    </row>
    <row r="236" ht="30" spans="1:1">
      <c r="A236" s="2" t="s">
        <v>287</v>
      </c>
    </row>
    <row r="237" ht="30" spans="1:1">
      <c r="A237" s="2" t="s">
        <v>288</v>
      </c>
    </row>
    <row r="238" ht="30" spans="1:1">
      <c r="A238" s="2" t="s">
        <v>289</v>
      </c>
    </row>
    <row r="239" ht="30" spans="1:1">
      <c r="A239" s="2" t="s">
        <v>290</v>
      </c>
    </row>
    <row r="240" ht="30" spans="1:1">
      <c r="A240" s="2" t="s">
        <v>291</v>
      </c>
    </row>
    <row r="241" ht="30" spans="1:1">
      <c r="A241" s="2" t="s">
        <v>292</v>
      </c>
    </row>
    <row r="242" ht="30" spans="1:1">
      <c r="A242" s="2" t="s">
        <v>293</v>
      </c>
    </row>
    <row r="243" ht="30" spans="1:1">
      <c r="A243" s="2" t="s">
        <v>294</v>
      </c>
    </row>
    <row r="244" ht="30" spans="1:1">
      <c r="A244" s="2" t="s">
        <v>295</v>
      </c>
    </row>
    <row r="245" ht="30" spans="1:1">
      <c r="A245" s="2" t="s">
        <v>296</v>
      </c>
    </row>
    <row r="246" ht="30" spans="1:1">
      <c r="A246" s="2" t="s">
        <v>297</v>
      </c>
    </row>
    <row r="247" ht="30" spans="1:1">
      <c r="A247" s="2" t="s">
        <v>298</v>
      </c>
    </row>
    <row r="248" ht="30" spans="1:1">
      <c r="A248" s="2" t="s">
        <v>299</v>
      </c>
    </row>
    <row r="249" ht="30" spans="1:1">
      <c r="A249" s="2" t="s">
        <v>300</v>
      </c>
    </row>
    <row r="250" ht="30" spans="1:1">
      <c r="A250" s="2" t="s">
        <v>301</v>
      </c>
    </row>
    <row r="251" ht="30" spans="1:1">
      <c r="A251" s="2" t="s">
        <v>302</v>
      </c>
    </row>
    <row r="252" ht="30" spans="1:1">
      <c r="A252" s="2" t="s">
        <v>303</v>
      </c>
    </row>
    <row r="253" ht="30" spans="1:1">
      <c r="A253" s="2" t="s">
        <v>304</v>
      </c>
    </row>
    <row r="254" ht="30" spans="1:1">
      <c r="A254" s="2" t="s">
        <v>305</v>
      </c>
    </row>
    <row r="255" ht="30" spans="1:1">
      <c r="A255" s="2" t="s">
        <v>306</v>
      </c>
    </row>
    <row r="256" ht="30" spans="1:1">
      <c r="A256" s="2" t="s">
        <v>307</v>
      </c>
    </row>
    <row r="257" ht="30" spans="1:1">
      <c r="A257" s="2" t="s">
        <v>308</v>
      </c>
    </row>
    <row r="258" ht="30" spans="1:1">
      <c r="A258" s="2" t="s">
        <v>310</v>
      </c>
    </row>
    <row r="259" ht="30" spans="1:1">
      <c r="A259" s="2" t="s">
        <v>311</v>
      </c>
    </row>
    <row r="260" ht="30" spans="1:1">
      <c r="A260" s="2" t="s">
        <v>312</v>
      </c>
    </row>
    <row r="261" ht="30" spans="1:1">
      <c r="A261" s="2" t="s">
        <v>313</v>
      </c>
    </row>
    <row r="262" ht="30" spans="1:1">
      <c r="A262" s="2" t="s">
        <v>314</v>
      </c>
    </row>
    <row r="263" ht="30" spans="1:1">
      <c r="A263" s="2" t="s">
        <v>315</v>
      </c>
    </row>
    <row r="264" ht="30" spans="1:1">
      <c r="A264" s="2" t="s">
        <v>316</v>
      </c>
    </row>
    <row r="265" ht="30" spans="1:1">
      <c r="A265" s="2" t="s">
        <v>317</v>
      </c>
    </row>
    <row r="266" ht="30" spans="1:1">
      <c r="A266" s="2" t="s">
        <v>318</v>
      </c>
    </row>
    <row r="267" ht="30" spans="1:1">
      <c r="A267" s="2" t="s">
        <v>319</v>
      </c>
    </row>
    <row r="268" ht="30" spans="1:1">
      <c r="A268" s="2" t="s">
        <v>320</v>
      </c>
    </row>
    <row r="269" ht="30" spans="1:1">
      <c r="A269" s="2" t="s">
        <v>321</v>
      </c>
    </row>
    <row r="270" ht="30" spans="1:1">
      <c r="A270" s="2" t="s">
        <v>322</v>
      </c>
    </row>
    <row r="271" ht="30" spans="1:1">
      <c r="A271" s="2" t="s">
        <v>324</v>
      </c>
    </row>
    <row r="272" ht="30" spans="1:1">
      <c r="A272" s="2" t="s">
        <v>325</v>
      </c>
    </row>
    <row r="273" ht="30" spans="1:1">
      <c r="A273" s="2" t="s">
        <v>326</v>
      </c>
    </row>
    <row r="274" ht="30" spans="1:1">
      <c r="A274" s="2" t="s">
        <v>327</v>
      </c>
    </row>
    <row r="275" ht="30" spans="1:1">
      <c r="A275" s="2" t="s">
        <v>328</v>
      </c>
    </row>
    <row r="276" ht="30" spans="1:1">
      <c r="A276" s="2" t="s">
        <v>329</v>
      </c>
    </row>
    <row r="277" ht="30" spans="1:1">
      <c r="A277" s="2" t="s">
        <v>330</v>
      </c>
    </row>
    <row r="278" ht="30" spans="1:1">
      <c r="A278" s="2" t="s">
        <v>331</v>
      </c>
    </row>
    <row r="279" ht="30" spans="1:1">
      <c r="A279" s="2" t="s">
        <v>332</v>
      </c>
    </row>
    <row r="280" ht="30" spans="1:1">
      <c r="A280" s="2" t="s">
        <v>333</v>
      </c>
    </row>
    <row r="281" ht="30" spans="1:1">
      <c r="A281" s="2" t="s">
        <v>334</v>
      </c>
    </row>
    <row r="282" ht="30" spans="1:1">
      <c r="A282" s="2" t="s">
        <v>335</v>
      </c>
    </row>
    <row r="283" ht="30" spans="1:1">
      <c r="A283" s="2" t="s">
        <v>336</v>
      </c>
    </row>
    <row r="284" ht="30" spans="1:1">
      <c r="A284" s="2" t="s">
        <v>337</v>
      </c>
    </row>
    <row r="285" ht="30" spans="1:1">
      <c r="A285" s="2" t="s">
        <v>338</v>
      </c>
    </row>
    <row r="286" ht="30" spans="1:1">
      <c r="A286" s="2" t="s">
        <v>339</v>
      </c>
    </row>
    <row r="287" ht="30" spans="1:1">
      <c r="A287" s="2" t="s">
        <v>342</v>
      </c>
    </row>
    <row r="288" ht="30" spans="1:1">
      <c r="A288" s="2" t="s">
        <v>343</v>
      </c>
    </row>
    <row r="289" ht="30" spans="1:1">
      <c r="A289" s="2" t="s">
        <v>344</v>
      </c>
    </row>
    <row r="290" ht="30" spans="1:1">
      <c r="A290" s="2" t="s">
        <v>345</v>
      </c>
    </row>
    <row r="291" ht="30" spans="1:1">
      <c r="A291" s="2" t="s">
        <v>346</v>
      </c>
    </row>
    <row r="292" ht="30" spans="1:1">
      <c r="A292" s="2" t="s">
        <v>347</v>
      </c>
    </row>
    <row r="293" ht="30" spans="1:1">
      <c r="A293" s="2" t="s">
        <v>348</v>
      </c>
    </row>
    <row r="294" ht="30" spans="1:1">
      <c r="A294" s="2" t="s">
        <v>349</v>
      </c>
    </row>
    <row r="295" ht="30" spans="1:1">
      <c r="A295" s="2" t="s">
        <v>350</v>
      </c>
    </row>
    <row r="296" ht="30" spans="1:1">
      <c r="A296" s="2" t="s">
        <v>351</v>
      </c>
    </row>
    <row r="297" ht="30" spans="1:1">
      <c r="A297" s="2" t="s">
        <v>352</v>
      </c>
    </row>
    <row r="298" ht="30" spans="1:1">
      <c r="A298" s="2" t="s">
        <v>353</v>
      </c>
    </row>
    <row r="299" ht="30" spans="1:1">
      <c r="A299" s="2" t="s">
        <v>354</v>
      </c>
    </row>
    <row r="300" ht="30" spans="1:1">
      <c r="A300" s="2" t="s">
        <v>355</v>
      </c>
    </row>
    <row r="301" ht="30" spans="1:1">
      <c r="A301" s="2" t="s">
        <v>356</v>
      </c>
    </row>
    <row r="302" ht="30" spans="1:1">
      <c r="A302" s="2" t="s">
        <v>357</v>
      </c>
    </row>
    <row r="303" ht="30" spans="1:1">
      <c r="A303" s="2" t="s">
        <v>358</v>
      </c>
    </row>
    <row r="304" ht="30" spans="1:1">
      <c r="A304" s="2" t="s">
        <v>359</v>
      </c>
    </row>
    <row r="305" ht="30" spans="1:1">
      <c r="A305" s="2" t="s">
        <v>360</v>
      </c>
    </row>
    <row r="306" ht="30" spans="1:1">
      <c r="A306" s="2" t="s">
        <v>361</v>
      </c>
    </row>
    <row r="307" ht="30" spans="1:1">
      <c r="A307" s="2" t="s">
        <v>362</v>
      </c>
    </row>
    <row r="308" ht="30" spans="1:1">
      <c r="A308" s="2" t="s">
        <v>363</v>
      </c>
    </row>
    <row r="309" ht="30" spans="1:1">
      <c r="A309" s="2" t="s">
        <v>364</v>
      </c>
    </row>
    <row r="310" ht="30" spans="1:1">
      <c r="A310" s="2" t="s">
        <v>365</v>
      </c>
    </row>
    <row r="311" ht="30" spans="1:1">
      <c r="A311" s="2" t="s">
        <v>366</v>
      </c>
    </row>
    <row r="312" ht="30" spans="1:1">
      <c r="A312" s="2" t="s">
        <v>367</v>
      </c>
    </row>
    <row r="313" ht="30" spans="1:1">
      <c r="A313" s="2" t="s">
        <v>368</v>
      </c>
    </row>
    <row r="314" ht="30" spans="1:1">
      <c r="A314" s="2" t="s">
        <v>369</v>
      </c>
    </row>
    <row r="315" ht="30" spans="1:1">
      <c r="A315" s="2" t="s">
        <v>370</v>
      </c>
    </row>
    <row r="316" ht="30" spans="1:1">
      <c r="A316" s="2" t="s">
        <v>373</v>
      </c>
    </row>
    <row r="317" ht="30" spans="1:1">
      <c r="A317" s="2" t="s">
        <v>374</v>
      </c>
    </row>
    <row r="318" ht="30" spans="1:1">
      <c r="A318" s="2" t="s">
        <v>375</v>
      </c>
    </row>
    <row r="319" ht="30" spans="1:1">
      <c r="A319" s="2" t="s">
        <v>376</v>
      </c>
    </row>
    <row r="320" ht="30" spans="1:1">
      <c r="A320" s="2" t="s">
        <v>377</v>
      </c>
    </row>
    <row r="321" ht="30" spans="1:1">
      <c r="A321" s="2" t="s">
        <v>378</v>
      </c>
    </row>
    <row r="322" ht="30" spans="1:1">
      <c r="A322" s="2" t="s">
        <v>379</v>
      </c>
    </row>
    <row r="323" ht="30" spans="1:1">
      <c r="A323" s="2" t="s">
        <v>380</v>
      </c>
    </row>
    <row r="324" ht="30" spans="1:1">
      <c r="A324" s="2" t="s">
        <v>381</v>
      </c>
    </row>
    <row r="325" ht="30" spans="1:1">
      <c r="A325" s="2" t="s">
        <v>382</v>
      </c>
    </row>
    <row r="326" ht="30" spans="1:1">
      <c r="A326" s="2" t="s">
        <v>383</v>
      </c>
    </row>
    <row r="327" ht="30" spans="1:1">
      <c r="A327" s="2" t="s">
        <v>384</v>
      </c>
    </row>
    <row r="328" ht="30" spans="1:1">
      <c r="A328" s="2" t="s">
        <v>385</v>
      </c>
    </row>
    <row r="329" ht="30" spans="1:1">
      <c r="A329" s="2" t="s">
        <v>386</v>
      </c>
    </row>
    <row r="330" ht="30" spans="1:1">
      <c r="A330" s="2" t="s">
        <v>387</v>
      </c>
    </row>
    <row r="331" ht="30" spans="1:1">
      <c r="A331" s="2" t="s">
        <v>389</v>
      </c>
    </row>
    <row r="332" ht="30" spans="1:1">
      <c r="A332" s="2" t="s">
        <v>390</v>
      </c>
    </row>
    <row r="333" ht="30" spans="1:1">
      <c r="A333" s="2" t="s">
        <v>391</v>
      </c>
    </row>
    <row r="334" ht="30" spans="1:1">
      <c r="A334" s="2" t="s">
        <v>392</v>
      </c>
    </row>
    <row r="335" ht="30" spans="1:1">
      <c r="A335" s="2" t="s">
        <v>393</v>
      </c>
    </row>
    <row r="336" ht="30" spans="1:1">
      <c r="A336" s="2" t="s">
        <v>394</v>
      </c>
    </row>
    <row r="337" ht="30" spans="1:1">
      <c r="A337" s="2" t="s">
        <v>395</v>
      </c>
    </row>
    <row r="338" ht="30" spans="1:1">
      <c r="A338" s="2" t="s">
        <v>396</v>
      </c>
    </row>
    <row r="339" ht="30" spans="1:1">
      <c r="A339" s="2" t="s">
        <v>397</v>
      </c>
    </row>
    <row r="340" ht="30" spans="1:1">
      <c r="A340" s="2" t="s">
        <v>398</v>
      </c>
    </row>
    <row r="341" ht="30" spans="1:1">
      <c r="A341" s="2" t="s">
        <v>759</v>
      </c>
    </row>
    <row r="342" ht="30" spans="1:1">
      <c r="A342" s="2" t="s">
        <v>399</v>
      </c>
    </row>
    <row r="343" ht="30" spans="1:1">
      <c r="A343" s="2" t="s">
        <v>760</v>
      </c>
    </row>
    <row r="344" ht="30" spans="1:1">
      <c r="A344" s="2" t="s">
        <v>400</v>
      </c>
    </row>
    <row r="345" ht="30" spans="1:1">
      <c r="A345" s="2" t="s">
        <v>761</v>
      </c>
    </row>
    <row r="346" ht="30" spans="1:1">
      <c r="A346" s="2" t="s">
        <v>403</v>
      </c>
    </row>
    <row r="347" ht="30" spans="1:1">
      <c r="A347" s="2" t="s">
        <v>404</v>
      </c>
    </row>
    <row r="348" ht="30" spans="1:1">
      <c r="A348" s="2" t="s">
        <v>405</v>
      </c>
    </row>
    <row r="349" ht="30" spans="1:1">
      <c r="A349" s="2" t="s">
        <v>406</v>
      </c>
    </row>
    <row r="350" ht="30" spans="1:1">
      <c r="A350" s="2" t="s">
        <v>407</v>
      </c>
    </row>
    <row r="351" ht="30" spans="1:1">
      <c r="A351" s="2" t="s">
        <v>408</v>
      </c>
    </row>
    <row r="352" ht="30" spans="1:1">
      <c r="A352" s="2" t="s">
        <v>409</v>
      </c>
    </row>
    <row r="353" ht="30" spans="1:1">
      <c r="A353" s="2" t="s">
        <v>410</v>
      </c>
    </row>
    <row r="354" ht="30" spans="1:1">
      <c r="A354" s="2" t="s">
        <v>411</v>
      </c>
    </row>
    <row r="355" ht="30" spans="1:1">
      <c r="A355" s="2" t="s">
        <v>412</v>
      </c>
    </row>
    <row r="356" ht="30" spans="1:1">
      <c r="A356" s="2" t="s">
        <v>413</v>
      </c>
    </row>
    <row r="357" ht="30" spans="1:1">
      <c r="A357" s="2" t="s">
        <v>414</v>
      </c>
    </row>
    <row r="358" ht="30" spans="1:1">
      <c r="A358" s="2" t="s">
        <v>415</v>
      </c>
    </row>
    <row r="359" ht="30" spans="1:1">
      <c r="A359" s="2" t="s">
        <v>416</v>
      </c>
    </row>
    <row r="360" ht="30" spans="1:1">
      <c r="A360" s="2" t="s">
        <v>417</v>
      </c>
    </row>
    <row r="361" ht="30" spans="1:1">
      <c r="A361" s="2" t="s">
        <v>418</v>
      </c>
    </row>
    <row r="362" ht="30" spans="1:1">
      <c r="A362" s="2" t="s">
        <v>420</v>
      </c>
    </row>
    <row r="363" ht="30" spans="1:1">
      <c r="A363" s="2" t="s">
        <v>421</v>
      </c>
    </row>
    <row r="364" ht="30" spans="1:1">
      <c r="A364" s="2" t="s">
        <v>422</v>
      </c>
    </row>
    <row r="365" ht="30" spans="1:1">
      <c r="A365" s="2" t="s">
        <v>423</v>
      </c>
    </row>
    <row r="366" ht="30" spans="1:1">
      <c r="A366" s="2" t="s">
        <v>424</v>
      </c>
    </row>
    <row r="367" ht="30" spans="1:1">
      <c r="A367" s="2" t="s">
        <v>425</v>
      </c>
    </row>
    <row r="368" ht="30" spans="1:1">
      <c r="A368" s="2" t="s">
        <v>427</v>
      </c>
    </row>
    <row r="369" ht="30" spans="1:1">
      <c r="A369" s="2" t="s">
        <v>428</v>
      </c>
    </row>
    <row r="370" ht="30" spans="1:1">
      <c r="A370" s="2" t="s">
        <v>429</v>
      </c>
    </row>
    <row r="371" ht="30" spans="1:1">
      <c r="A371" s="2" t="s">
        <v>430</v>
      </c>
    </row>
    <row r="372" ht="30" spans="1:1">
      <c r="A372" s="2" t="s">
        <v>432</v>
      </c>
    </row>
    <row r="373" ht="30" spans="1:1">
      <c r="A373" s="2" t="s">
        <v>433</v>
      </c>
    </row>
    <row r="374" ht="30" spans="1:1">
      <c r="A374" s="2" t="s">
        <v>434</v>
      </c>
    </row>
    <row r="375" ht="30" spans="1:1">
      <c r="A375" s="2" t="s">
        <v>435</v>
      </c>
    </row>
    <row r="376" ht="30" spans="1:1">
      <c r="A376" s="2" t="s">
        <v>436</v>
      </c>
    </row>
    <row r="377" ht="30" spans="1:1">
      <c r="A377" s="2" t="s">
        <v>437</v>
      </c>
    </row>
    <row r="378" ht="30" spans="1:1">
      <c r="A378" s="2" t="s">
        <v>438</v>
      </c>
    </row>
    <row r="379" ht="30" spans="1:1">
      <c r="A379" s="2" t="s">
        <v>439</v>
      </c>
    </row>
    <row r="380" ht="30" spans="1:1">
      <c r="A380" s="2" t="s">
        <v>440</v>
      </c>
    </row>
    <row r="381" ht="30" spans="1:1">
      <c r="A381" s="2" t="s">
        <v>441</v>
      </c>
    </row>
    <row r="382" ht="30" spans="1:1">
      <c r="A382" s="2" t="s">
        <v>442</v>
      </c>
    </row>
    <row r="383" ht="30" spans="1:1">
      <c r="A383" s="2" t="s">
        <v>443</v>
      </c>
    </row>
    <row r="384" ht="30" spans="1:1">
      <c r="A384" s="2" t="s">
        <v>444</v>
      </c>
    </row>
    <row r="385" ht="30" spans="1:1">
      <c r="A385" s="2" t="s">
        <v>445</v>
      </c>
    </row>
    <row r="386" ht="30" spans="1:1">
      <c r="A386" s="2" t="s">
        <v>446</v>
      </c>
    </row>
    <row r="387" ht="30" spans="1:1">
      <c r="A387" s="2" t="s">
        <v>447</v>
      </c>
    </row>
    <row r="388" ht="30" spans="1:1">
      <c r="A388" s="2" t="s">
        <v>448</v>
      </c>
    </row>
    <row r="389" ht="30" spans="1:1">
      <c r="A389" s="2" t="s">
        <v>449</v>
      </c>
    </row>
    <row r="390" ht="30" spans="1:1">
      <c r="A390" s="2" t="s">
        <v>450</v>
      </c>
    </row>
    <row r="391" ht="30" spans="1:1">
      <c r="A391" s="2" t="s">
        <v>451</v>
      </c>
    </row>
    <row r="392" ht="30" spans="1:1">
      <c r="A392" s="2" t="s">
        <v>452</v>
      </c>
    </row>
    <row r="393" ht="30" spans="1:1">
      <c r="A393" s="2" t="s">
        <v>453</v>
      </c>
    </row>
    <row r="394" ht="30" spans="1:1">
      <c r="A394" s="2" t="s">
        <v>454</v>
      </c>
    </row>
    <row r="395" ht="30" spans="1:1">
      <c r="A395" s="2" t="s">
        <v>455</v>
      </c>
    </row>
    <row r="396" ht="30" spans="1:1">
      <c r="A396" s="2" t="s">
        <v>456</v>
      </c>
    </row>
    <row r="397" ht="30" spans="1:1">
      <c r="A397" s="2" t="s">
        <v>458</v>
      </c>
    </row>
    <row r="398" ht="30" spans="1:1">
      <c r="A398" s="2" t="s">
        <v>459</v>
      </c>
    </row>
    <row r="399" ht="30" spans="1:1">
      <c r="A399" s="2" t="s">
        <v>460</v>
      </c>
    </row>
    <row r="400" ht="30" spans="1:1">
      <c r="A400" s="2" t="s">
        <v>461</v>
      </c>
    </row>
    <row r="401" ht="30" spans="1:1">
      <c r="A401" s="2" t="s">
        <v>462</v>
      </c>
    </row>
    <row r="402" ht="30" spans="1:1">
      <c r="A402" s="2" t="s">
        <v>463</v>
      </c>
    </row>
    <row r="403" ht="30" spans="1:1">
      <c r="A403" s="2" t="s">
        <v>464</v>
      </c>
    </row>
    <row r="404" ht="30" spans="1:1">
      <c r="A404" s="2" t="s">
        <v>465</v>
      </c>
    </row>
    <row r="405" ht="30" spans="1:1">
      <c r="A405" s="2" t="s">
        <v>466</v>
      </c>
    </row>
    <row r="406" ht="30" spans="1:1">
      <c r="A406" s="2" t="s">
        <v>467</v>
      </c>
    </row>
    <row r="407" ht="30" spans="1:1">
      <c r="A407" s="2" t="s">
        <v>468</v>
      </c>
    </row>
    <row r="408" ht="30" spans="1:1">
      <c r="A408" s="2" t="s">
        <v>469</v>
      </c>
    </row>
    <row r="409" ht="30" spans="1:1">
      <c r="A409" s="2" t="s">
        <v>762</v>
      </c>
    </row>
    <row r="410" ht="30" spans="1:1">
      <c r="A410" s="2" t="s">
        <v>763</v>
      </c>
    </row>
    <row r="411" ht="30" spans="1:1">
      <c r="A411" s="2" t="s">
        <v>764</v>
      </c>
    </row>
    <row r="412" ht="30" spans="1:1">
      <c r="A412" s="2" t="s">
        <v>765</v>
      </c>
    </row>
    <row r="413" ht="30" spans="1:1">
      <c r="A413" s="2" t="s">
        <v>766</v>
      </c>
    </row>
    <row r="414" ht="30" spans="1:1">
      <c r="A414" s="2" t="s">
        <v>767</v>
      </c>
    </row>
    <row r="415" ht="30" spans="1:1">
      <c r="A415" s="2" t="s">
        <v>768</v>
      </c>
    </row>
    <row r="416" ht="30" spans="1:1">
      <c r="A416" s="2" t="s">
        <v>769</v>
      </c>
    </row>
    <row r="417" ht="30" spans="1:1">
      <c r="A417" s="2" t="s">
        <v>770</v>
      </c>
    </row>
    <row r="418" ht="30" spans="1:1">
      <c r="A418" s="2" t="s">
        <v>771</v>
      </c>
    </row>
    <row r="419" ht="30" spans="1:1">
      <c r="A419" s="2" t="s">
        <v>772</v>
      </c>
    </row>
    <row r="420" ht="30" spans="1:1">
      <c r="A420" s="2" t="s">
        <v>773</v>
      </c>
    </row>
    <row r="421" ht="30" spans="1:1">
      <c r="A421" s="2" t="s">
        <v>774</v>
      </c>
    </row>
    <row r="422" ht="30" spans="1:1">
      <c r="A422" s="2" t="s">
        <v>775</v>
      </c>
    </row>
    <row r="423" ht="30" spans="1:1">
      <c r="A423" s="2" t="s">
        <v>776</v>
      </c>
    </row>
    <row r="424" ht="30" spans="1:1">
      <c r="A424" s="2" t="s">
        <v>777</v>
      </c>
    </row>
    <row r="425" ht="30" spans="1:1">
      <c r="A425" s="2" t="s">
        <v>778</v>
      </c>
    </row>
    <row r="426" ht="30" spans="1:1">
      <c r="A426" s="2" t="s">
        <v>779</v>
      </c>
    </row>
    <row r="427" ht="30" spans="1:1">
      <c r="A427" s="2" t="s">
        <v>780</v>
      </c>
    </row>
    <row r="428" ht="30" spans="1:1">
      <c r="A428" s="2" t="s">
        <v>781</v>
      </c>
    </row>
    <row r="429" ht="30" spans="1:1">
      <c r="A429" s="2" t="s">
        <v>782</v>
      </c>
    </row>
    <row r="430" ht="30" spans="1:1">
      <c r="A430" s="2" t="s">
        <v>783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BIDV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2018-03-05T01:14:00Z</dcterms:created>
  <cp:lastPrinted>2018-09-22T05:03:00Z</cp:lastPrinted>
  <dcterms:modified xsi:type="dcterms:W3CDTF">2023-12-08T16:57:30Z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57553F28DC9441CC84CEBBFD2942F459_13</vt:lpwstr>
  </property>
</Properties>
</file>