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Sheet1!$A$1:$F$166</definedName>
  </definedNames>
  <calcPr calcId="144525" calcMode="manual" concurrentCalc="0"/>
</workbook>
</file>

<file path=xl/sharedStrings.xml><?xml version="1.0" encoding="utf-8"?>
<sst xmlns="http://schemas.openxmlformats.org/spreadsheetml/2006/main" count="726" uniqueCount="514">
  <si>
    <t xml:space="preserve">
SỔ PHỤ / STATEMENT</t>
  </si>
  <si>
    <r>
      <t xml:space="preserve">Tên khách hàng / Customer name: </t>
    </r>
    <r>
      <rPr>
        <sz val="10"/>
        <color theme="1"/>
        <rFont val="Times New Roman"/>
        <charset val="163"/>
      </rPr>
      <t>Nguyễn Huy Xô</t>
    </r>
  </si>
  <si>
    <r>
      <t xml:space="preserve">Địa chỉ </t>
    </r>
    <r>
      <rPr>
        <sz val="10"/>
        <color theme="1"/>
        <rFont val="Times New Roman"/>
        <charset val="163"/>
      </rPr>
      <t>/ Address: Khối 1, phường Nghi Tân, thị xã Cửa Lò, tỉnh Nghệ An</t>
    </r>
  </si>
  <si>
    <r>
      <t xml:space="preserve">Ngày in </t>
    </r>
    <r>
      <rPr>
        <sz val="10"/>
        <color theme="1"/>
        <rFont val="Times New Roman"/>
        <charset val="134"/>
      </rPr>
      <t xml:space="preserve"> / Print out date : 20/01/2024</t>
    </r>
  </si>
  <si>
    <r>
      <t xml:space="preserve">Loại tiền / </t>
    </r>
    <r>
      <rPr>
        <sz val="10"/>
        <color theme="1"/>
        <rFont val="Times New Roman"/>
        <charset val="134"/>
      </rPr>
      <t>Ccy</t>
    </r>
    <r>
      <rPr>
        <b/>
        <sz val="10"/>
        <color theme="1"/>
        <rFont val="Times New Roman"/>
        <charset val="163"/>
      </rPr>
      <t xml:space="preserve">  </t>
    </r>
    <r>
      <rPr>
        <sz val="10"/>
        <color theme="1"/>
        <rFont val="Times New Roman"/>
        <charset val="163"/>
      </rPr>
      <t xml:space="preserve"> :    VND</t>
    </r>
  </si>
  <si>
    <r>
      <t>Loại tiền gửi</t>
    </r>
    <r>
      <rPr>
        <sz val="10"/>
        <color theme="1"/>
        <rFont val="Times New Roman"/>
        <charset val="163"/>
      </rPr>
      <t xml:space="preserve"> / DP kind : TG KKH Cá nhân (Số đẹp)</t>
    </r>
  </si>
  <si>
    <r>
      <t>Tài khoản đồng sở hữu</t>
    </r>
    <r>
      <rPr>
        <sz val="10"/>
        <color theme="1"/>
        <rFont val="Times New Roman"/>
        <charset val="163"/>
      </rPr>
      <t xml:space="preserve"> / Joint A/C :   No</t>
    </r>
  </si>
  <si>
    <r>
      <t>Số tài khoản</t>
    </r>
    <r>
      <rPr>
        <sz val="10"/>
        <color theme="1"/>
        <rFont val="Times New Roman"/>
        <charset val="134"/>
      </rPr>
      <t xml:space="preserve"> / A/C No : 3602223081985</t>
    </r>
  </si>
  <si>
    <r>
      <t>Tình trạng tài khoản</t>
    </r>
    <r>
      <rPr>
        <sz val="10"/>
        <color theme="1"/>
        <rFont val="Times New Roman"/>
        <charset val="163"/>
      </rPr>
      <t xml:space="preserve"> / A/C status    :   Active</t>
    </r>
  </si>
  <si>
    <r>
      <t>Ngày phát sinh trước</t>
    </r>
    <r>
      <rPr>
        <sz val="10"/>
        <color theme="1"/>
        <rFont val="Times New Roman"/>
        <charset val="163"/>
      </rPr>
      <t xml:space="preserve">  / </t>
    </r>
    <r>
      <rPr>
        <sz val="10"/>
        <color theme="1"/>
        <rFont val="Times New Roman"/>
        <charset val="134"/>
      </rPr>
      <t>Prior Statement</t>
    </r>
    <r>
      <rPr>
        <sz val="10"/>
        <color theme="1"/>
        <rFont val="Times New Roman"/>
        <charset val="163"/>
      </rPr>
      <t xml:space="preserve"> : </t>
    </r>
  </si>
  <si>
    <t>01/10/2023</t>
  </si>
  <si>
    <r>
      <t>Doanh số nợ tháng</t>
    </r>
    <r>
      <rPr>
        <sz val="10"/>
        <color theme="1"/>
        <rFont val="Times New Roman"/>
        <charset val="163"/>
      </rPr>
      <t xml:space="preserve"> / Monthly less debit :      35,478,000</t>
    </r>
  </si>
  <si>
    <r>
      <t xml:space="preserve">Số dư cuối ngày </t>
    </r>
    <r>
      <rPr>
        <sz val="10"/>
        <color theme="1"/>
        <rFont val="Times New Roman"/>
        <charset val="163"/>
      </rPr>
      <t xml:space="preserve">/ Ending balance            :  </t>
    </r>
  </si>
  <si>
    <t>20/01/2024</t>
  </si>
  <si>
    <r>
      <t>Doanh số có tháng</t>
    </r>
    <r>
      <rPr>
        <sz val="10"/>
        <color theme="1"/>
        <rFont val="Times New Roman"/>
        <charset val="163"/>
      </rPr>
      <t xml:space="preserve"> / Monthly plus credit:    210,979,900</t>
    </r>
  </si>
  <si>
    <r>
      <t>Số bút toán/Doanh số nợ</t>
    </r>
    <r>
      <rPr>
        <sz val="10"/>
        <color theme="1"/>
        <rFont val="Times New Roman"/>
        <charset val="134"/>
      </rPr>
      <t>/ Less debit</t>
    </r>
    <r>
      <rPr>
        <sz val="10"/>
        <color theme="1"/>
        <rFont val="Times New Roman"/>
        <charset val="163"/>
      </rPr>
      <t xml:space="preserve">     :     </t>
    </r>
  </si>
  <si>
    <r>
      <t>Doanh số nợ năm</t>
    </r>
    <r>
      <rPr>
        <sz val="10"/>
        <color theme="1"/>
        <rFont val="Times New Roman"/>
        <charset val="163"/>
      </rPr>
      <t xml:space="preserve"> / Annual less debit     :     124,173,000</t>
    </r>
  </si>
  <si>
    <r>
      <t>Số bút toán/Doanh số có</t>
    </r>
    <r>
      <rPr>
        <sz val="10"/>
        <color theme="1"/>
        <rFont val="Times New Roman"/>
        <charset val="163"/>
      </rPr>
      <t xml:space="preserve">/ </t>
    </r>
    <r>
      <rPr>
        <sz val="10"/>
        <color theme="1"/>
        <rFont val="Times New Roman"/>
        <charset val="134"/>
      </rPr>
      <t>Plus credit</t>
    </r>
    <r>
      <rPr>
        <sz val="10"/>
        <color theme="1"/>
        <rFont val="Times New Roman"/>
        <charset val="163"/>
      </rPr>
      <t xml:space="preserve">     :</t>
    </r>
  </si>
  <si>
    <r>
      <t>Doanh số có năm</t>
    </r>
    <r>
      <rPr>
        <sz val="10"/>
        <color theme="1"/>
        <rFont val="Times New Roman"/>
        <charset val="163"/>
      </rPr>
      <t xml:space="preserve"> / Annual plus credit    :     674,832,800</t>
    </r>
  </si>
  <si>
    <r>
      <t>Ngày</t>
    </r>
    <r>
      <rPr>
        <sz val="10"/>
        <color theme="1"/>
        <rFont val="Times New Roman"/>
        <charset val="163"/>
      </rPr>
      <t xml:space="preserve">
</t>
    </r>
    <r>
      <rPr>
        <sz val="10"/>
        <color theme="1"/>
        <rFont val="Times New Roman"/>
        <charset val="134"/>
      </rPr>
      <t>Date</t>
    </r>
  </si>
  <si>
    <r>
      <t>Ghi chú</t>
    </r>
    <r>
      <rPr>
        <sz val="10"/>
        <color theme="1"/>
        <rFont val="Times New Roman"/>
        <charset val="134"/>
      </rPr>
      <t xml:space="preserve">
Remark</t>
    </r>
  </si>
  <si>
    <r>
      <t>Nợ</t>
    </r>
    <r>
      <rPr>
        <sz val="10"/>
        <color theme="1"/>
        <rFont val="Times New Roman"/>
        <charset val="134"/>
      </rPr>
      <t xml:space="preserve">
Dr</t>
    </r>
  </si>
  <si>
    <r>
      <t>Có</t>
    </r>
    <r>
      <rPr>
        <b/>
        <sz val="10"/>
        <color theme="1"/>
        <rFont val="Times New Roman"/>
        <charset val="134"/>
      </rPr>
      <t xml:space="preserve"> </t>
    </r>
    <r>
      <rPr>
        <sz val="10"/>
        <color theme="1"/>
        <rFont val="Times New Roman"/>
        <charset val="134"/>
      </rPr>
      <t xml:space="preserve">
Cr</t>
    </r>
  </si>
  <si>
    <r>
      <t>Số dư</t>
    </r>
    <r>
      <rPr>
        <sz val="10"/>
        <color theme="1"/>
        <rFont val="Times New Roman"/>
        <charset val="134"/>
      </rPr>
      <t xml:space="preserve">
Balance</t>
    </r>
  </si>
  <si>
    <r>
      <t>Số tham chiếu</t>
    </r>
    <r>
      <rPr>
        <sz val="10"/>
        <color theme="1"/>
        <rFont val="Times New Roman"/>
        <charset val="134"/>
      </rPr>
      <t xml:space="preserve">
Ref. No</t>
    </r>
  </si>
  <si>
    <t>MB-TKThe:19033730859012. ND NGUYEN HUY XO Chuyen tien -CTLNHIDO000006370060215-1/1-PTM -002</t>
  </si>
  <si>
    <t>02/10/2023</t>
  </si>
  <si>
    <t>03/10/2023</t>
  </si>
  <si>
    <t>04/10/2023</t>
  </si>
  <si>
    <t>05/10/2023</t>
  </si>
  <si>
    <t>06/10/2023</t>
  </si>
  <si>
    <t>07/10/2023</t>
  </si>
  <si>
    <t>Phi duy tri DV SMS Banking Thang 10/2023</t>
  </si>
  <si>
    <t>08/10/2023</t>
  </si>
  <si>
    <t>09/10/2023</t>
  </si>
  <si>
    <t>10/10/2023</t>
  </si>
  <si>
    <t>11/10/2023</t>
  </si>
  <si>
    <t>12/10/2023</t>
  </si>
  <si>
    <t>13/10/2023</t>
  </si>
  <si>
    <t>14/10/2023</t>
  </si>
  <si>
    <t>17/10/2023</t>
  </si>
  <si>
    <t>18/10/2023</t>
  </si>
  <si>
    <t>20/10/2023</t>
  </si>
  <si>
    <t>21/10/2023</t>
  </si>
  <si>
    <t>22/10/2023</t>
  </si>
  <si>
    <t>23/10/2023</t>
  </si>
  <si>
    <t>24/10/2023</t>
  </si>
  <si>
    <t>25/10/2023</t>
  </si>
  <si>
    <t>27/10/2023</t>
  </si>
  <si>
    <t>31/10/2023</t>
  </si>
  <si>
    <t>Lãi tiền gửi</t>
  </si>
  <si>
    <t>03/11/2023</t>
  </si>
  <si>
    <t>04/11/2023</t>
  </si>
  <si>
    <t>05/11/2023</t>
  </si>
  <si>
    <t>06/11/2023</t>
  </si>
  <si>
    <t>07/11/2023</t>
  </si>
  <si>
    <t>08/11/2023</t>
  </si>
  <si>
    <t>Phi duy tri DV SMS Banking Thang 11/2023</t>
  </si>
  <si>
    <t>09/11/2023</t>
  </si>
  <si>
    <t>10/11/2023</t>
  </si>
  <si>
    <t>14/11/2023</t>
  </si>
  <si>
    <t>15/11/2023</t>
  </si>
  <si>
    <t>16/11/2023</t>
  </si>
  <si>
    <t>18/11/2023</t>
  </si>
  <si>
    <t>19/11/2023</t>
  </si>
  <si>
    <t>21/11/2023</t>
  </si>
  <si>
    <t>22/11/2023</t>
  </si>
  <si>
    <t>24/11/2023</t>
  </si>
  <si>
    <t>25/11/2023</t>
  </si>
  <si>
    <t>26/11/2023</t>
  </si>
  <si>
    <t>28/11/2023</t>
  </si>
  <si>
    <t>29/11/2023</t>
  </si>
  <si>
    <t>30/11/2023</t>
  </si>
  <si>
    <t>02/12/2023</t>
  </si>
  <si>
    <t>03/12/2023</t>
  </si>
  <si>
    <t>06/12/2023</t>
  </si>
  <si>
    <t>08/12/2023</t>
  </si>
  <si>
    <t>Phi duy tri DV SMS Banking Thang 12/2023</t>
  </si>
  <si>
    <t>09/12/2023</t>
  </si>
  <si>
    <t>14/12/2023</t>
  </si>
  <si>
    <t>15/12/2023</t>
  </si>
  <si>
    <t>18/12/2023</t>
  </si>
  <si>
    <t>19/12/2023</t>
  </si>
  <si>
    <t>20/12/2023</t>
  </si>
  <si>
    <t>21/12/2023</t>
  </si>
  <si>
    <t>24/12/2023</t>
  </si>
  <si>
    <t>25/12/2023</t>
  </si>
  <si>
    <t>26/12/2023</t>
  </si>
  <si>
    <t>27/12/2023</t>
  </si>
  <si>
    <t>28/12/2023</t>
  </si>
  <si>
    <t>30/12/2023</t>
  </si>
  <si>
    <t>01/01/2024</t>
  </si>
  <si>
    <t>03/01/2024</t>
  </si>
  <si>
    <t>04/01/2024</t>
  </si>
  <si>
    <t>07/01/2024</t>
  </si>
  <si>
    <t>Phi duy tri DV SMS Banking Thang 01/2024</t>
  </si>
  <si>
    <t>08/01/2024</t>
  </si>
  <si>
    <t>09/01/2024</t>
  </si>
  <si>
    <t>10/01/2024</t>
  </si>
  <si>
    <t>11/01/2024</t>
  </si>
  <si>
    <t>13/01/2024</t>
  </si>
  <si>
    <t>14/01/2024</t>
  </si>
  <si>
    <t>15/01/2024</t>
  </si>
  <si>
    <t>16/01/2024</t>
  </si>
  <si>
    <t>17/01/2024</t>
  </si>
  <si>
    <t>18/01/2024</t>
  </si>
  <si>
    <t>19/01/2024</t>
  </si>
  <si>
    <t>BUI HUYEN TRANG</t>
  </si>
  <si>
    <t>IBVCB:</t>
  </si>
  <si>
    <t>VPBank</t>
  </si>
  <si>
    <t>TRAN VAN TU</t>
  </si>
  <si>
    <t>MBVCB:</t>
  </si>
  <si>
    <t>NGUYEN DUC MANH</t>
  </si>
  <si>
    <t>Vietinbank</t>
  </si>
  <si>
    <t>NGUYEN QUOC HUNG</t>
  </si>
  <si>
    <t>VU DINH HIEP</t>
  </si>
  <si>
    <t>MBVCB</t>
  </si>
  <si>
    <t>NGUYEN XUAN NGOC</t>
  </si>
  <si>
    <t>PHAN VAN HUU</t>
  </si>
  <si>
    <t>CAO THANH LUONG</t>
  </si>
  <si>
    <t>LY THI NHU HUYEN</t>
  </si>
  <si>
    <t>NGUYEN DUY HUU</t>
  </si>
  <si>
    <t>Agribank</t>
  </si>
  <si>
    <t>NGUYEN NGOC TIEN</t>
  </si>
  <si>
    <t>NGUYEN VAN THANG</t>
  </si>
  <si>
    <t>NGUYEN DUC DIEN</t>
  </si>
  <si>
    <t>BUI DOAN LONG</t>
  </si>
  <si>
    <t>PHAM VIET ANH</t>
  </si>
  <si>
    <t>DINH VAN KIEN</t>
  </si>
  <si>
    <t>HOANG DUC TRUONG</t>
  </si>
  <si>
    <t>Chứng từ này được in/chuyển đổi trực tiếp từ hệ thống In sao kê tài khoản khách hàng của BIDV.                                                                                                     Trang/Page No 1 of 3</t>
  </si>
  <si>
    <t>NGUYEN THI MY HIEN</t>
  </si>
  <si>
    <t>NGUYEN VIET HUONG</t>
  </si>
  <si>
    <t>DO MINH HIEU</t>
  </si>
  <si>
    <t>DINH QUANG HUY</t>
  </si>
  <si>
    <t>NGUYEN DUC HAI</t>
  </si>
  <si>
    <t>LE VU TUAN KIET</t>
  </si>
  <si>
    <t>NGUYEN THANH TUNG</t>
  </si>
  <si>
    <t>NGUYEN ANH TUAN</t>
  </si>
  <si>
    <t>NINH VAN HIEP</t>
  </si>
  <si>
    <t>DO THI SAO</t>
  </si>
  <si>
    <t>MAI THANH TUAN</t>
  </si>
  <si>
    <t>NGUYEN GIANG HUNG</t>
  </si>
  <si>
    <t>NGUYEN KIM DUAN</t>
  </si>
  <si>
    <t>NGUYEN VIET HOANG</t>
  </si>
  <si>
    <t>PHAN VIET TINH</t>
  </si>
  <si>
    <t>TRAN XUAN HOA</t>
  </si>
  <si>
    <t>NGUYEN THANH THOA</t>
  </si>
  <si>
    <t>DO VAN VINH</t>
  </si>
  <si>
    <t>PHAM NGOC HAI</t>
  </si>
  <si>
    <t>PHAM NGUYEN</t>
  </si>
  <si>
    <t>HOANG VAN QUAN</t>
  </si>
  <si>
    <t>LE DINH DAI DUC</t>
  </si>
  <si>
    <t>PHAM KIM LINH</t>
  </si>
  <si>
    <t>NGUYEN TRONG THANH</t>
  </si>
  <si>
    <t>MAI VAN THANG</t>
  </si>
  <si>
    <t>NGUYEN THANH PHUOC</t>
  </si>
  <si>
    <t>PHUNG VAN LUONG</t>
  </si>
  <si>
    <t>LE THI THANH BINH</t>
  </si>
  <si>
    <t>BUI MINH THUAN</t>
  </si>
  <si>
    <t>NGUYEN QUANG SANG</t>
  </si>
  <si>
    <t>VU THI CAM LY</t>
  </si>
  <si>
    <t>DIEU THU HIEN</t>
  </si>
  <si>
    <t>NGUYEN TUAN HUNG</t>
  </si>
  <si>
    <t>DUONG HUNG ANH</t>
  </si>
  <si>
    <t>TRAN LE HOANG DUY</t>
  </si>
  <si>
    <t>TRINH TUAN SANG</t>
  </si>
  <si>
    <t>DAO DUC HUNG</t>
  </si>
  <si>
    <t>VU THI KIM NHUNG</t>
  </si>
  <si>
    <t>NGUYEN TUAN THANH</t>
  </si>
  <si>
    <t>NGUYEN TIEN DUONG</t>
  </si>
  <si>
    <t>NGUYEN GIA KIEN</t>
  </si>
  <si>
    <t>NGUYEN TRONG LINH</t>
  </si>
  <si>
    <t>PHAM QUANG THUAN</t>
  </si>
  <si>
    <t>LAM THI THANH</t>
  </si>
  <si>
    <t>NGUYEN VAN THANH</t>
  </si>
  <si>
    <t>TRUONG DUC BAO</t>
  </si>
  <si>
    <t>TRAN MINH QUAN</t>
  </si>
  <si>
    <t>DINH VAN HIEP</t>
  </si>
  <si>
    <t>PHAM VAN HUY</t>
  </si>
  <si>
    <t>PHAN DAM CAO KHANH</t>
  </si>
  <si>
    <t>TRAN VAN HIEU</t>
  </si>
  <si>
    <t>BUI MINH DUC</t>
  </si>
  <si>
    <t>NGUYEN BA QUAN</t>
  </si>
  <si>
    <t>NGUYEN THANH HUYEN</t>
  </si>
  <si>
    <t>NGUYEN TUAN TUNG</t>
  </si>
  <si>
    <t>HOANG MINH LONG</t>
  </si>
  <si>
    <t>HOANG THI THUY</t>
  </si>
  <si>
    <t>LE DUC VIET</t>
  </si>
  <si>
    <t>LE DAI PHUC</t>
  </si>
  <si>
    <t>TRAN THI NGOC ANH</t>
  </si>
  <si>
    <t>VU NGOC HOANG</t>
  </si>
  <si>
    <t>NGUYEN DUC HOA</t>
  </si>
  <si>
    <t>VU ANH THANG</t>
  </si>
  <si>
    <t>NGUYEN ANH VINH</t>
  </si>
  <si>
    <t>HOANG MINH TAM</t>
  </si>
  <si>
    <t>NGUYEN THANH BINH</t>
  </si>
  <si>
    <t>NGUYEN HONG QUAN</t>
  </si>
  <si>
    <t>PHAM ANH TUAN</t>
  </si>
  <si>
    <t>HOANG CONG DUNG</t>
  </si>
  <si>
    <t>HOANG DUC VINH</t>
  </si>
  <si>
    <t>LE HAI LONG</t>
  </si>
  <si>
    <t>CA VAN NGUYEN</t>
  </si>
  <si>
    <t>CA VAN TIEN</t>
  </si>
  <si>
    <t>PHAN NGOC NAM</t>
  </si>
  <si>
    <t>NGUYEN VAN THUAN</t>
  </si>
  <si>
    <t>NGUYEN DUC TAI</t>
  </si>
  <si>
    <t>LA QUOC DAT</t>
  </si>
  <si>
    <t>HA MANH THANH</t>
  </si>
  <si>
    <t>TRAN DINH QUAN</t>
  </si>
  <si>
    <t>DO VAN NHAT</t>
  </si>
  <si>
    <t>QUAN THE THANH</t>
  </si>
  <si>
    <t>LO AN BINH</t>
  </si>
  <si>
    <t>NGUYEN XUAN DUC</t>
  </si>
  <si>
    <t>NGUYEN MANH TUNG</t>
  </si>
  <si>
    <t>VU VAN KHANH</t>
  </si>
  <si>
    <t>LE QUANG TRUONG</t>
  </si>
  <si>
    <t>HOANG ANH THONG</t>
  </si>
  <si>
    <t>LAI VAN HUNG</t>
  </si>
  <si>
    <t>VU DUY HIEU</t>
  </si>
  <si>
    <t>HO DINH GIANG</t>
  </si>
  <si>
    <t>DUONG THI THAI HA</t>
  </si>
  <si>
    <t>NGUYEN VAN MINH</t>
  </si>
  <si>
    <t>THANG QUANG LOI</t>
  </si>
  <si>
    <t>DANG TUAN ANH</t>
  </si>
  <si>
    <t>PHAN TIEN DAT</t>
  </si>
  <si>
    <t>VU HUY ANH</t>
  </si>
  <si>
    <t>PHAM VU DUY THAI</t>
  </si>
  <si>
    <t>DAU CONG DUY</t>
  </si>
  <si>
    <t>NGUYEN QUOC TRUNG</t>
  </si>
  <si>
    <t>NGUYEN TIEN DAI</t>
  </si>
  <si>
    <t>NGO VAN QUANG</t>
  </si>
  <si>
    <t>BUI THI HUYEN</t>
  </si>
  <si>
    <t>NGUYEN THAI HUNG</t>
  </si>
  <si>
    <t>VU THI NGOC MAI</t>
  </si>
  <si>
    <t>NGUYEN NGOC LAN</t>
  </si>
  <si>
    <t>NGUYEN BA CUONG</t>
  </si>
  <si>
    <t>LUONG DANG DONG</t>
  </si>
  <si>
    <t>NGUYEN DINH ANH</t>
  </si>
  <si>
    <t>NGUYEN DUY VUONG</t>
  </si>
  <si>
    <t>DOAN THI MAI LINH</t>
  </si>
  <si>
    <t>NGUYEN MANH TIEN</t>
  </si>
  <si>
    <t>TRAN BA TUNG LAM</t>
  </si>
  <si>
    <t>DINH QUANG DUC</t>
  </si>
  <si>
    <t>TRINH HAI DANG</t>
  </si>
  <si>
    <t>PHAM TRONG MINH</t>
  </si>
  <si>
    <t>TRUONG VAN AN</t>
  </si>
  <si>
    <t>NGUYEN TUAN TU</t>
  </si>
  <si>
    <t>LE DINH TAN</t>
  </si>
  <si>
    <t>NINH QUANG HA</t>
  </si>
  <si>
    <t>NGUYEN VAN HAO</t>
  </si>
  <si>
    <t>BUI MINH HUNG</t>
  </si>
  <si>
    <t>DAO HUU DUY</t>
  </si>
  <si>
    <t>NGUYEN TIEN HUY</t>
  </si>
  <si>
    <t>NHAN DUC TOAN</t>
  </si>
  <si>
    <t>PHAM VAN THIEN</t>
  </si>
  <si>
    <t>DINH CONG THE TAI</t>
  </si>
  <si>
    <t>NGUYEN TRUNG HIEU</t>
  </si>
  <si>
    <t>DAO VAN HAI</t>
  </si>
  <si>
    <t>NGUYEN DUC HOANG</t>
  </si>
  <si>
    <t>PHAM VAN BACH</t>
  </si>
  <si>
    <t>NGUYEN THI LOAN</t>
  </si>
  <si>
    <t>HA VAN TINH</t>
  </si>
  <si>
    <t>LUU XUAN BAC</t>
  </si>
  <si>
    <t>NGUYEN DINH TIEN</t>
  </si>
  <si>
    <t>NGUYEN VAN KHANH</t>
  </si>
  <si>
    <t>LUU THI HOAI THU</t>
  </si>
  <si>
    <t>HA THI CHAU</t>
  </si>
  <si>
    <t>NGUYEN THI HUYEN</t>
  </si>
  <si>
    <t>TRAN THANH TRA</t>
  </si>
  <si>
    <t>THAI THANH VAN</t>
  </si>
  <si>
    <t>NGUYEN KHANH VY</t>
  </si>
  <si>
    <t>TRAN THI HAO</t>
  </si>
  <si>
    <t>NGUYEN THI HAI</t>
  </si>
  <si>
    <t>TRAN THI LINH</t>
  </si>
  <si>
    <t>THAI THI MAI LIEN</t>
  </si>
  <si>
    <t>NGUYEN THAO LINH</t>
  </si>
  <si>
    <t>BUI THI THAO</t>
  </si>
  <si>
    <t>NGUYEN KHANH LINH</t>
  </si>
  <si>
    <t>VUONG THI QUY</t>
  </si>
  <si>
    <t>VUONG THI THANH</t>
  </si>
  <si>
    <t xml:space="preserve">THAI THI THANH </t>
  </si>
  <si>
    <r>
      <rPr>
        <sz val="12"/>
        <rFont val="Times New Roman"/>
        <charset val="0"/>
      </rPr>
      <t>NGUYEN DUC THANG</t>
    </r>
  </si>
  <si>
    <r>
      <rPr>
        <sz val="12"/>
        <rFont val="Times New Roman"/>
        <charset val="0"/>
      </rPr>
      <t>LE MINH DUONG</t>
    </r>
  </si>
  <si>
    <r>
      <rPr>
        <sz val="12"/>
        <rFont val="Times New Roman"/>
        <charset val="0"/>
      </rPr>
      <t>HA TRONG THANG</t>
    </r>
  </si>
  <si>
    <r>
      <rPr>
        <sz val="12"/>
        <rFont val="Times New Roman"/>
        <charset val="0"/>
      </rPr>
      <t>DANG NGOC TRUNG</t>
    </r>
  </si>
  <si>
    <r>
      <rPr>
        <sz val="12"/>
        <rFont val="Times New Roman"/>
        <charset val="0"/>
      </rPr>
      <t>DANG VIET ANH</t>
    </r>
  </si>
  <si>
    <r>
      <rPr>
        <sz val="12"/>
        <rFont val="Times New Roman"/>
        <charset val="0"/>
      </rPr>
      <t>TRAN VAN TUONG</t>
    </r>
  </si>
  <si>
    <r>
      <rPr>
        <sz val="12"/>
        <rFont val="Times New Roman"/>
        <charset val="0"/>
      </rPr>
      <t>NGUYEN VAN QUYEN</t>
    </r>
  </si>
  <si>
    <r>
      <rPr>
        <sz val="12"/>
        <rFont val="Times New Roman"/>
        <charset val="0"/>
      </rPr>
      <t>TA NGOC CUONG</t>
    </r>
  </si>
  <si>
    <r>
      <rPr>
        <sz val="12"/>
        <rFont val="Times New Roman"/>
        <charset val="0"/>
      </rPr>
      <t>SU NGOC MANH</t>
    </r>
  </si>
  <si>
    <r>
      <rPr>
        <sz val="12"/>
        <rFont val="Times New Roman"/>
        <charset val="0"/>
      </rPr>
      <t>DINH THI NHU QUYNH</t>
    </r>
  </si>
  <si>
    <r>
      <rPr>
        <sz val="12"/>
        <rFont val="Times New Roman"/>
        <charset val="0"/>
      </rPr>
      <t>TRAN ANH MINH</t>
    </r>
  </si>
  <si>
    <r>
      <rPr>
        <sz val="12"/>
        <rFont val="Times New Roman"/>
        <charset val="0"/>
      </rPr>
      <t>PHAN THI YEN</t>
    </r>
  </si>
  <si>
    <r>
      <rPr>
        <sz val="12"/>
        <rFont val="Times New Roman"/>
        <charset val="0"/>
      </rPr>
      <t>NGUYEN DINH TRUONG</t>
    </r>
  </si>
  <si>
    <r>
      <rPr>
        <sz val="12"/>
        <rFont val="Times New Roman"/>
        <charset val="0"/>
      </rPr>
      <t>NGUYEN KHAC TAI</t>
    </r>
  </si>
  <si>
    <t>DANG NGOC HAI</t>
  </si>
  <si>
    <r>
      <rPr>
        <sz val="12"/>
        <rFont val="Times New Roman"/>
        <charset val="0"/>
      </rPr>
      <t>LUU THANH KIEN</t>
    </r>
  </si>
  <si>
    <r>
      <rPr>
        <sz val="12"/>
        <rFont val="Times New Roman"/>
        <charset val="0"/>
      </rPr>
      <t>NGUYEN VAN DUC</t>
    </r>
  </si>
  <si>
    <r>
      <rPr>
        <sz val="12"/>
        <rFont val="Times New Roman"/>
        <charset val="0"/>
      </rPr>
      <t>TRAN TIEN DAT</t>
    </r>
  </si>
  <si>
    <r>
      <rPr>
        <sz val="12"/>
        <rFont val="Times New Roman"/>
        <charset val="0"/>
      </rPr>
      <t>NGUYEN TAN</t>
    </r>
  </si>
  <si>
    <r>
      <rPr>
        <sz val="12"/>
        <rFont val="Times New Roman"/>
        <charset val="0"/>
      </rPr>
      <t>NGUYEN DINH TU ANH</t>
    </r>
  </si>
  <si>
    <r>
      <rPr>
        <sz val="12"/>
        <rFont val="Times New Roman"/>
        <charset val="0"/>
      </rPr>
      <t>DINH CONG HAU</t>
    </r>
  </si>
  <si>
    <r>
      <rPr>
        <sz val="12"/>
        <rFont val="Times New Roman"/>
        <charset val="0"/>
      </rPr>
      <t>DO QUANG MINH</t>
    </r>
  </si>
  <si>
    <r>
      <rPr>
        <sz val="12"/>
        <rFont val="Times New Roman"/>
        <charset val="0"/>
      </rPr>
      <t>TRAN TRI VY</t>
    </r>
  </si>
  <si>
    <r>
      <rPr>
        <sz val="12"/>
        <rFont val="Times New Roman"/>
        <charset val="0"/>
      </rPr>
      <t>NGUYEN QUANG VINH</t>
    </r>
  </si>
  <si>
    <r>
      <rPr>
        <sz val="12"/>
        <rFont val="Times New Roman"/>
        <charset val="0"/>
      </rPr>
      <t>VO VINH QUANG</t>
    </r>
  </si>
  <si>
    <r>
      <rPr>
        <sz val="12"/>
        <rFont val="Times New Roman"/>
        <charset val="0"/>
      </rPr>
      <t>NGUYEN TIEN THINH</t>
    </r>
  </si>
  <si>
    <r>
      <rPr>
        <sz val="12"/>
        <rFont val="Times New Roman"/>
        <charset val="0"/>
      </rPr>
      <t>NGUYEN NGOC TUAN</t>
    </r>
  </si>
  <si>
    <r>
      <rPr>
        <sz val="12"/>
        <rFont val="Times New Roman"/>
        <charset val="0"/>
      </rPr>
      <t>TRAN NGOC VIET</t>
    </r>
  </si>
  <si>
    <r>
      <rPr>
        <sz val="12"/>
        <rFont val="Times New Roman"/>
        <charset val="0"/>
      </rPr>
      <t>PHUNG MINH LUONG</t>
    </r>
  </si>
  <si>
    <r>
      <rPr>
        <sz val="12"/>
        <rFont val="Times New Roman"/>
        <charset val="0"/>
      </rPr>
      <t>DINH TRUNG KIEN</t>
    </r>
  </si>
  <si>
    <r>
      <rPr>
        <sz val="12"/>
        <rFont val="Times New Roman"/>
        <charset val="0"/>
      </rPr>
      <t>NGUYEN QUANG TRUNG</t>
    </r>
  </si>
  <si>
    <r>
      <rPr>
        <sz val="12"/>
        <rFont val="Times New Roman"/>
        <charset val="0"/>
      </rPr>
      <t>LUU XUAN THANH</t>
    </r>
  </si>
  <si>
    <r>
      <rPr>
        <sz val="12"/>
        <rFont val="Times New Roman"/>
        <charset val="0"/>
      </rPr>
      <t>TRIEU QUANG SANG</t>
    </r>
  </si>
  <si>
    <r>
      <rPr>
        <sz val="12"/>
        <rFont val="Times New Roman"/>
        <charset val="0"/>
      </rPr>
      <t>MA VAN QUANG</t>
    </r>
  </si>
  <si>
    <r>
      <rPr>
        <sz val="12"/>
        <rFont val="Times New Roman"/>
        <charset val="0"/>
      </rPr>
      <t>COC THANH NAM</t>
    </r>
  </si>
  <si>
    <r>
      <rPr>
        <sz val="12"/>
        <rFont val="Times New Roman"/>
        <charset val="0"/>
      </rPr>
      <t>LE VAN TAM</t>
    </r>
  </si>
  <si>
    <r>
      <rPr>
        <sz val="12"/>
        <rFont val="Times New Roman"/>
        <charset val="0"/>
      </rPr>
      <t>TRAN CONG HUAN</t>
    </r>
  </si>
  <si>
    <r>
      <rPr>
        <sz val="12"/>
        <rFont val="Times New Roman"/>
        <charset val="0"/>
      </rPr>
      <t>DO TIEN DAT</t>
    </r>
  </si>
  <si>
    <r>
      <rPr>
        <sz val="12"/>
        <rFont val="Times New Roman"/>
        <charset val="0"/>
      </rPr>
      <t>DINH XUAN TRUONG</t>
    </r>
  </si>
  <si>
    <r>
      <rPr>
        <sz val="12"/>
        <rFont val="Times New Roman"/>
        <charset val="0"/>
      </rPr>
      <t>TRINH CONG HUY</t>
    </r>
  </si>
  <si>
    <t>PHAM HUU HOANG</t>
  </si>
  <si>
    <r>
      <rPr>
        <sz val="12"/>
        <rFont val="Times New Roman"/>
        <charset val="0"/>
      </rPr>
      <t>DINH THE AN</t>
    </r>
  </si>
  <si>
    <t>NGUYEN NAM NINH</t>
  </si>
  <si>
    <r>
      <rPr>
        <sz val="12"/>
        <rFont val="Times New Roman"/>
        <charset val="0"/>
      </rPr>
      <t>VU VAN BAC</t>
    </r>
  </si>
  <si>
    <r>
      <rPr>
        <sz val="12"/>
        <rFont val="Times New Roman"/>
        <charset val="0"/>
      </rPr>
      <t>LE NGOC QUY</t>
    </r>
  </si>
  <si>
    <r>
      <rPr>
        <sz val="12"/>
        <rFont val="Times New Roman"/>
        <charset val="0"/>
      </rPr>
      <t>LE TUAN DAT</t>
    </r>
  </si>
  <si>
    <r>
      <rPr>
        <sz val="12"/>
        <rFont val="Times New Roman"/>
        <charset val="0"/>
      </rPr>
      <t>NGUYEN QUANG LINH</t>
    </r>
  </si>
  <si>
    <r>
      <rPr>
        <sz val="12"/>
        <rFont val="Times New Roman"/>
        <charset val="0"/>
      </rPr>
      <t>LAI MINH PHUONG</t>
    </r>
  </si>
  <si>
    <r>
      <rPr>
        <sz val="12"/>
        <rFont val="Times New Roman"/>
        <charset val="0"/>
      </rPr>
      <t>NGUYEN BA MANH</t>
    </r>
  </si>
  <si>
    <r>
      <rPr>
        <sz val="12"/>
        <rFont val="Times New Roman"/>
        <charset val="0"/>
      </rPr>
      <t>TRAN ANH DUNG</t>
    </r>
  </si>
  <si>
    <r>
      <rPr>
        <sz val="12"/>
        <rFont val="Times New Roman"/>
        <charset val="0"/>
      </rPr>
      <t>TRAN THO HOANG</t>
    </r>
  </si>
  <si>
    <r>
      <rPr>
        <sz val="12"/>
        <rFont val="Times New Roman"/>
        <charset val="0"/>
      </rPr>
      <t>BUI MINH DUC</t>
    </r>
  </si>
  <si>
    <r>
      <rPr>
        <sz val="12"/>
        <rFont val="Times New Roman"/>
        <charset val="0"/>
      </rPr>
      <t>NGUYEN MINH QUAN</t>
    </r>
  </si>
  <si>
    <r>
      <rPr>
        <sz val="12"/>
        <rFont val="Times New Roman"/>
        <charset val="0"/>
      </rPr>
      <t>MA CONG NAM</t>
    </r>
  </si>
  <si>
    <r>
      <rPr>
        <sz val="12"/>
        <rFont val="Times New Roman"/>
        <charset val="0"/>
      </rPr>
      <t>BUI VIET HA</t>
    </r>
  </si>
  <si>
    <r>
      <rPr>
        <sz val="12"/>
        <rFont val="Times New Roman"/>
        <charset val="0"/>
      </rPr>
      <t>NGUYEN THANH LONG</t>
    </r>
  </si>
  <si>
    <r>
      <rPr>
        <sz val="12"/>
        <rFont val="Times New Roman"/>
        <charset val="0"/>
      </rPr>
      <t>NGUYEN DUC CHUNG</t>
    </r>
  </si>
  <si>
    <r>
      <rPr>
        <sz val="12"/>
        <rFont val="Times New Roman"/>
        <charset val="0"/>
      </rPr>
      <t>NGUYEN PHU HUNG</t>
    </r>
  </si>
  <si>
    <r>
      <rPr>
        <sz val="12"/>
        <rFont val="Times New Roman"/>
        <charset val="0"/>
      </rPr>
      <t>NGUYEN HOAI NAM</t>
    </r>
  </si>
  <si>
    <r>
      <rPr>
        <sz val="12"/>
        <rFont val="Times New Roman"/>
        <charset val="0"/>
      </rPr>
      <t>NGUYEN TRONG SINH</t>
    </r>
  </si>
  <si>
    <r>
      <rPr>
        <sz val="12"/>
        <rFont val="Times New Roman"/>
        <charset val="0"/>
      </rPr>
      <t>HOANG QUOC VIET</t>
    </r>
  </si>
  <si>
    <r>
      <rPr>
        <sz val="12"/>
        <rFont val="Times New Roman"/>
        <charset val="0"/>
      </rPr>
      <t>TRAN DUC HOAT</t>
    </r>
  </si>
  <si>
    <r>
      <rPr>
        <sz val="12"/>
        <rFont val="Times New Roman"/>
        <charset val="0"/>
      </rPr>
      <t>LE VAN TRONG</t>
    </r>
  </si>
  <si>
    <r>
      <rPr>
        <sz val="12"/>
        <rFont val="Times New Roman"/>
        <charset val="0"/>
      </rPr>
      <t>LE MINH TUAN</t>
    </r>
  </si>
  <si>
    <r>
      <rPr>
        <sz val="12"/>
        <rFont val="Times New Roman"/>
        <charset val="0"/>
      </rPr>
      <t>LUONG THE PHONG</t>
    </r>
  </si>
  <si>
    <r>
      <rPr>
        <sz val="12"/>
        <rFont val="Times New Roman"/>
        <charset val="0"/>
      </rPr>
      <t>LE MANH THUONG</t>
    </r>
  </si>
  <si>
    <r>
      <rPr>
        <sz val="12"/>
        <rFont val="Times New Roman"/>
        <charset val="0"/>
      </rPr>
      <t>BUI TUAN NGOC</t>
    </r>
  </si>
  <si>
    <r>
      <rPr>
        <sz val="12"/>
        <rFont val="Times New Roman"/>
        <charset val="0"/>
      </rPr>
      <t>PHAM THI THOA</t>
    </r>
  </si>
  <si>
    <r>
      <rPr>
        <sz val="12"/>
        <rFont val="Times New Roman"/>
        <charset val="0"/>
      </rPr>
      <t>LE VIET HIEU</t>
    </r>
  </si>
  <si>
    <r>
      <rPr>
        <sz val="12"/>
        <rFont val="Times New Roman"/>
        <charset val="0"/>
      </rPr>
      <t>NGUYEN THE NAM</t>
    </r>
  </si>
  <si>
    <r>
      <rPr>
        <sz val="12"/>
        <rFont val="Times New Roman"/>
        <charset val="0"/>
      </rPr>
      <t>DINH KHAC NAM</t>
    </r>
  </si>
  <si>
    <r>
      <rPr>
        <sz val="12"/>
        <rFont val="Times New Roman"/>
        <charset val="0"/>
      </rPr>
      <t>NGUYEN TIEN THANH</t>
    </r>
  </si>
  <si>
    <r>
      <rPr>
        <sz val="12"/>
        <rFont val="Times New Roman"/>
        <charset val="0"/>
      </rPr>
      <t>VU VAN DUC</t>
    </r>
  </si>
  <si>
    <r>
      <rPr>
        <sz val="12"/>
        <rFont val="Times New Roman"/>
        <charset val="0"/>
      </rPr>
      <t>LE VAN TUAN</t>
    </r>
  </si>
  <si>
    <r>
      <rPr>
        <sz val="12"/>
        <rFont val="Times New Roman"/>
        <charset val="0"/>
      </rPr>
      <t>LE QUANG DUC</t>
    </r>
  </si>
  <si>
    <t>NGUYEN QUANG KHAI</t>
  </si>
  <si>
    <t>PHAM VAN TU</t>
  </si>
  <si>
    <t>LE VAN TUONG</t>
  </si>
  <si>
    <t>PHAM NGOC TRUNG</t>
  </si>
  <si>
    <t>NGUYEN ANH QUAN</t>
  </si>
  <si>
    <t>PHAM QUANG DAT</t>
  </si>
  <si>
    <t>NGUYEN VAN CUONG</t>
  </si>
  <si>
    <t>DUONG VIET HOANG</t>
  </si>
  <si>
    <t>LE MINH MANH</t>
  </si>
  <si>
    <t>NGUYEN HOANG TRUONG</t>
  </si>
  <si>
    <t>TRAN VAN PHUNG</t>
  </si>
  <si>
    <t>DANG XUAN THANH</t>
  </si>
  <si>
    <t>NGUYEN QUYNH NHI</t>
  </si>
  <si>
    <t>NGUYEN KHAC NGOC</t>
  </si>
  <si>
    <t>NGUYEN VAN SY</t>
  </si>
  <si>
    <t>BUI VAN DUC</t>
  </si>
  <si>
    <t>TRAN VAN SANG</t>
  </si>
  <si>
    <t>PHAM THUY LINH</t>
  </si>
  <si>
    <t>TRAN DUC TIEN</t>
  </si>
  <si>
    <t>NGUYEN SY TINH</t>
  </si>
  <si>
    <t>NGUYEN DINH TAI</t>
  </si>
  <si>
    <t>LO BUN SIN</t>
  </si>
  <si>
    <t>CHIU LAM THANH</t>
  </si>
  <si>
    <t>HOANG TIEN LINH</t>
  </si>
  <si>
    <t>PHAM VAN QUANG</t>
  </si>
  <si>
    <t>PHAM THANH KHAI</t>
  </si>
  <si>
    <t>VU DINH DOAN</t>
  </si>
  <si>
    <t>NGUYEN DINH HAI</t>
  </si>
  <si>
    <t>DAO VIET BAO</t>
  </si>
  <si>
    <t>HO HAU DUNG</t>
  </si>
  <si>
    <t>MA TRUNG KIEN</t>
  </si>
  <si>
    <t>HOANG QUOC TUAN</t>
  </si>
  <si>
    <t>TRAN DUC ANH</t>
  </si>
  <si>
    <t>DUONG THI NGA</t>
  </si>
  <si>
    <t>LE VAN CUONG</t>
  </si>
  <si>
    <t>VU NGOC KHUONG</t>
  </si>
  <si>
    <t>LUONG HUU NGOC</t>
  </si>
  <si>
    <t>VAN VAN THUC</t>
  </si>
  <si>
    <t>NGUYEN TRUNG KIEN</t>
  </si>
  <si>
    <t>TAN A CHAN</t>
  </si>
  <si>
    <t>DIEP QUANG TUAN</t>
  </si>
  <si>
    <t>LUONG MINH THUAN</t>
  </si>
  <si>
    <t>TRAN TIEN HUNG</t>
  </si>
  <si>
    <t>MAI HUYEN NHI</t>
  </si>
  <si>
    <t>LE NGOC ANH</t>
  </si>
  <si>
    <t>NGUYEN HONG NHI</t>
  </si>
  <si>
    <t>PHAM MINH HIEU</t>
  </si>
  <si>
    <t>DO NGOC HIEU</t>
  </si>
  <si>
    <t>HOANG XUAN TRONG</t>
  </si>
  <si>
    <t>LUONG MINH TU</t>
  </si>
  <si>
    <t>PHAM VAN CONG</t>
  </si>
  <si>
    <t>PHAM VIET HUNG</t>
  </si>
  <si>
    <t>TRAN VAN THINH</t>
  </si>
  <si>
    <t>PHAM TIEN NHAN</t>
  </si>
  <si>
    <t>NGUYEN THIEN QUANG</t>
  </si>
  <si>
    <t>VU HOANG NGUYEN</t>
  </si>
  <si>
    <t>NGUYEN TRUNG DUC</t>
  </si>
  <si>
    <t>LO VAN HOANG</t>
  </si>
  <si>
    <t>DANG THI LOAN</t>
  </si>
  <si>
    <t>VU DANG TRINH</t>
  </si>
  <si>
    <t>NGUYEN VAN HUU</t>
  </si>
  <si>
    <t>VU QUANG HUY</t>
  </si>
  <si>
    <t>DINH KHAC HOAT</t>
  </si>
  <si>
    <t>LY VAN THANG</t>
  </si>
  <si>
    <t>NGUYEN VINH QUANG</t>
  </si>
  <si>
    <t>LO PHUONG THAO</t>
  </si>
  <si>
    <t>NGUYEN QUOC HUY</t>
  </si>
  <si>
    <t>HA ANH TUAN</t>
  </si>
  <si>
    <t>NGUYEN HONG HOA</t>
  </si>
  <si>
    <t>TRAN QUANG HUY</t>
  </si>
  <si>
    <t>PHAM VAN TUNG</t>
  </si>
  <si>
    <t>TRAN VAN TAM</t>
  </si>
  <si>
    <t>DOAN THI TRINH</t>
  </si>
  <si>
    <t>NGUYEN TIEN LONG</t>
  </si>
  <si>
    <t>PHAN QUOC CHUNG</t>
  </si>
  <si>
    <t>NONG HUU KHANG</t>
  </si>
  <si>
    <t>NGUYEN HOANG ANH</t>
  </si>
  <si>
    <t>NGUYEN MINH TAM</t>
  </si>
  <si>
    <t>NONG KHANH DUY</t>
  </si>
  <si>
    <t>TRINH VAN THANH</t>
  </si>
  <si>
    <t>NGUYEN VU HOANG</t>
  </si>
  <si>
    <t>NGUYEN NHAT MINH</t>
  </si>
  <si>
    <t>NGUYEN THI THUONG</t>
  </si>
  <si>
    <t>LAI HAI DUONG</t>
  </si>
  <si>
    <t>NGUYEN KIM HUE</t>
  </si>
  <si>
    <t>NGUYEN HAI ANH</t>
  </si>
  <si>
    <t>NGUYEN THANH HAO</t>
  </si>
  <si>
    <t>CAN LONG NHAT</t>
  </si>
  <si>
    <t>TRAN THAI HOANG</t>
  </si>
  <si>
    <t>PHUNG VAN MINH</t>
  </si>
  <si>
    <t>DUONG VAN HIEU</t>
  </si>
  <si>
    <t>CAO VAN DUY</t>
  </si>
  <si>
    <t>NGO HOAI NAM</t>
  </si>
  <si>
    <t>VU HOAI LINH</t>
  </si>
  <si>
    <t>VU VAN HUNG</t>
  </si>
  <si>
    <t>NGUYEN VAN KIEN</t>
  </si>
  <si>
    <t>NGUYEN HUU DON</t>
  </si>
  <si>
    <t>PHAM TRUNG HIEU</t>
  </si>
  <si>
    <t>NGUYEN THUY LINH</t>
  </si>
  <si>
    <t>NGUYEN MANH QUAN</t>
  </si>
  <si>
    <t>NGUYEN VAN DAI</t>
  </si>
  <si>
    <t>PHAM TUAN ANH</t>
  </si>
  <si>
    <t>QUANG VAN TRUONG</t>
  </si>
  <si>
    <t>NGUYEN HOANG THUONG</t>
  </si>
  <si>
    <t>DUONG QUANG VINH</t>
  </si>
  <si>
    <t>NGUYEN VAN PHONG</t>
  </si>
  <si>
    <t>DANG VAN HUNG</t>
  </si>
  <si>
    <t>LE TRUNG DAT</t>
  </si>
  <si>
    <t>VO VAN TOAN</t>
  </si>
  <si>
    <t>VU XUAN TRUONG</t>
  </si>
  <si>
    <t>TRINH NGOC VU</t>
  </si>
  <si>
    <t>NGUYEN HOANG QUAN</t>
  </si>
  <si>
    <t>TA NHU THANH</t>
  </si>
  <si>
    <t>TRUONG TIEN DAT</t>
  </si>
  <si>
    <t>PHAM THANH TRUNG</t>
  </si>
  <si>
    <t>NGUYEN VAN LUAN</t>
  </si>
  <si>
    <t>DINH TRUNG KIEN</t>
  </si>
  <si>
    <t>DANG THAI SON</t>
  </si>
  <si>
    <t>NGUYEN TUAN DUNG</t>
  </si>
  <si>
    <t>NGUYEN THANH QUYNH</t>
  </si>
  <si>
    <t>LE VIET BAC</t>
  </si>
  <si>
    <t>HUA TAN BAC</t>
  </si>
  <si>
    <t>LY TRUNG KIEN</t>
  </si>
  <si>
    <t>PHAM TRONG HIEU</t>
  </si>
  <si>
    <t>DINH QUOC TUAN</t>
  </si>
  <si>
    <t>TO VAN CONG</t>
  </si>
  <si>
    <t>PHI TIEN THANH</t>
  </si>
  <si>
    <t>HOANG VAN TRUNG</t>
  </si>
  <si>
    <t>NINH TUAN THANH</t>
  </si>
  <si>
    <t>LE QUANG SINH</t>
  </si>
  <si>
    <t>DOAN BA DAT</t>
  </si>
  <si>
    <t>NGUYEN THE ANH</t>
  </si>
  <si>
    <t>TRAN DINH THONG</t>
  </si>
  <si>
    <t>VU THI NHAN</t>
  </si>
  <si>
    <t>HOANG KHANH DUY</t>
  </si>
  <si>
    <t>NGUYEN NHAT NAM</t>
  </si>
  <si>
    <t>NGUYEN TUAN DAT</t>
  </si>
  <si>
    <t>BACH HONG PHU</t>
  </si>
  <si>
    <t>CAN THU HUYEN</t>
  </si>
  <si>
    <t>DO VAN QUOC</t>
  </si>
  <si>
    <t>NGUYEN DINH NGO</t>
  </si>
  <si>
    <t>NGUYEN THI HIEU</t>
  </si>
  <si>
    <t>DO TRANG GIANG</t>
  </si>
  <si>
    <t>NGUYEN XUAN DUNG</t>
  </si>
  <si>
    <t>VU QUOC HUNG</t>
  </si>
  <si>
    <t>DAO ANH QUI</t>
  </si>
  <si>
    <t>LUU DUC TIEN</t>
  </si>
  <si>
    <t>NGUYEN QUOC TAN</t>
  </si>
  <si>
    <t>DAO THU PHUONG</t>
  </si>
  <si>
    <t>VO HOANG YEN</t>
  </si>
  <si>
    <t>NGUYEN THI HONG</t>
  </si>
  <si>
    <t>NGUYEN THI TRUC</t>
  </si>
  <si>
    <t>VO THI NGOC</t>
  </si>
  <si>
    <t>NGUYEN THU HUONG</t>
  </si>
  <si>
    <t>VUONG THI LINH</t>
  </si>
  <si>
    <t>11/11/2023</t>
  </si>
  <si>
    <t>17/12/2023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</si>
</sst>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"/>
    <numFmt numFmtId="179" formatCode="0;[Red]0"/>
  </numFmts>
  <fonts count="33">
    <font>
      <sz val="11"/>
      <color theme="1"/>
      <name val="Calibri"/>
      <charset val="163"/>
      <scheme val="minor"/>
    </font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2"/>
      <color theme="1"/>
      <name val="Times New Roman"/>
      <charset val="0"/>
    </font>
    <font>
      <sz val="12"/>
      <name val="Times New Roman"/>
      <charset val="0"/>
    </font>
    <font>
      <sz val="11"/>
      <name val="Times New Roman"/>
      <charset val="134"/>
    </font>
    <font>
      <b/>
      <sz val="20"/>
      <color theme="1"/>
      <name val="Times New Roman"/>
      <charset val="134"/>
    </font>
    <font>
      <b/>
      <sz val="10"/>
      <color theme="1"/>
      <name val="Times New Roman"/>
      <charset val="163"/>
    </font>
    <font>
      <sz val="10"/>
      <color theme="1"/>
      <name val="Times New Roman"/>
      <charset val="163"/>
    </font>
    <font>
      <b/>
      <sz val="10"/>
      <color theme="1"/>
      <name val="Times New Roman"/>
      <charset val="134"/>
    </font>
    <font>
      <sz val="11"/>
      <color theme="1"/>
      <name val="Times New Roman"/>
      <charset val="163"/>
    </font>
    <font>
      <sz val="10"/>
      <color theme="1"/>
      <name val="Times New Roman"/>
      <charset val="134"/>
    </font>
    <font>
      <sz val="14"/>
      <color theme="1"/>
      <name val="Times New Roman"/>
      <charset val="163"/>
    </font>
    <font>
      <sz val="10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/>
      <top style="thin">
        <color theme="0" tint="-0.349986266670736"/>
      </top>
      <bottom style="thin">
        <color theme="0" tint="-0.34998626667073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6" borderId="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7" borderId="9" applyNumberFormat="0" applyAlignment="0" applyProtection="0">
      <alignment vertical="center"/>
    </xf>
    <xf numFmtId="0" fontId="23" fillId="8" borderId="10" applyNumberFormat="0" applyAlignment="0" applyProtection="0">
      <alignment vertical="center"/>
    </xf>
    <xf numFmtId="0" fontId="24" fillId="8" borderId="9" applyNumberFormat="0" applyAlignment="0" applyProtection="0">
      <alignment vertical="center"/>
    </xf>
    <xf numFmtId="0" fontId="25" fillId="9" borderId="11" applyNumberFormat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</cellStyleXfs>
  <cellXfs count="6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Border="1" applyAlignment="1"/>
    <xf numFmtId="0" fontId="1" fillId="0" borderId="0" xfId="0" applyFont="1" applyFill="1" applyAlignment="1">
      <alignment horizontal="center" vertical="center"/>
    </xf>
    <xf numFmtId="0" fontId="4" fillId="0" borderId="1" xfId="0" applyFont="1" applyBorder="1"/>
    <xf numFmtId="0" fontId="4" fillId="0" borderId="2" xfId="0" applyFont="1" applyBorder="1"/>
    <xf numFmtId="0" fontId="1" fillId="0" borderId="0" xfId="0" applyFont="1" applyFill="1" applyAlignment="1"/>
    <xf numFmtId="0" fontId="2" fillId="2" borderId="0" xfId="0" applyFont="1" applyFill="1" applyProtection="1">
      <protection locked="0"/>
    </xf>
    <xf numFmtId="0" fontId="2" fillId="0" borderId="0" xfId="0" applyFont="1" applyFill="1" applyProtection="1">
      <protection locked="0"/>
    </xf>
    <xf numFmtId="0" fontId="5" fillId="3" borderId="0" xfId="0" applyFont="1" applyFill="1" applyProtection="1">
      <protection locked="0"/>
    </xf>
    <xf numFmtId="0" fontId="0" fillId="0" borderId="0" xfId="0" applyProtection="1">
      <protection locked="0"/>
    </xf>
    <xf numFmtId="0" fontId="5" fillId="0" borderId="0" xfId="0" applyFont="1" applyFill="1" applyProtection="1">
      <protection locked="0"/>
    </xf>
    <xf numFmtId="0" fontId="2" fillId="4" borderId="0" xfId="0" applyFont="1" applyFill="1" applyProtection="1">
      <protection locked="0"/>
    </xf>
    <xf numFmtId="0" fontId="2" fillId="0" borderId="0" xfId="0" applyFont="1" applyProtection="1">
      <protection locked="0"/>
    </xf>
    <xf numFmtId="178" fontId="2" fillId="0" borderId="0" xfId="0" applyNumberFormat="1" applyFont="1" applyProtection="1">
      <protection locked="0"/>
    </xf>
    <xf numFmtId="179" fontId="2" fillId="0" borderId="0" xfId="0" applyNumberFormat="1" applyFont="1" applyProtection="1">
      <protection locked="0"/>
    </xf>
    <xf numFmtId="0" fontId="6" fillId="0" borderId="3" xfId="0" applyFont="1" applyBorder="1" applyAlignment="1" applyProtection="1">
      <alignment horizontal="center" wrapText="1"/>
      <protection locked="0"/>
    </xf>
    <xf numFmtId="0" fontId="6" fillId="0" borderId="3" xfId="0" applyFont="1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8" fillId="0" borderId="0" xfId="0" applyFont="1" applyProtection="1">
      <protection locked="0"/>
    </xf>
    <xf numFmtId="178" fontId="8" fillId="0" borderId="0" xfId="0" applyNumberFormat="1" applyFont="1" applyProtection="1">
      <protection locked="0"/>
    </xf>
    <xf numFmtId="179" fontId="8" fillId="0" borderId="0" xfId="0" applyNumberFormat="1" applyFont="1" applyProtection="1">
      <protection locked="0"/>
    </xf>
    <xf numFmtId="0" fontId="9" fillId="0" borderId="0" xfId="0" applyFont="1" applyProtection="1">
      <protection locked="0"/>
    </xf>
    <xf numFmtId="178" fontId="8" fillId="0" borderId="0" xfId="0" applyNumberFormat="1" applyFont="1" applyAlignment="1" applyProtection="1">
      <alignment horizontal="left"/>
      <protection locked="0"/>
    </xf>
    <xf numFmtId="179" fontId="7" fillId="0" borderId="0" xfId="0" applyNumberFormat="1" applyFont="1" applyProtection="1">
      <protection locked="0"/>
    </xf>
    <xf numFmtId="179" fontId="7" fillId="0" borderId="0" xfId="0" applyNumberFormat="1" applyFont="1" applyAlignment="1" applyProtection="1">
      <alignment horizontal="left"/>
      <protection locked="0"/>
    </xf>
    <xf numFmtId="0" fontId="10" fillId="0" borderId="0" xfId="0" applyFont="1" applyProtection="1">
      <protection locked="0"/>
    </xf>
    <xf numFmtId="0" fontId="9" fillId="0" borderId="0" xfId="0" applyFont="1" applyAlignment="1" applyProtection="1">
      <protection locked="0"/>
    </xf>
    <xf numFmtId="1" fontId="11" fillId="0" borderId="0" xfId="0" applyNumberFormat="1" applyFont="1" applyAlignment="1" applyProtection="1">
      <alignment horizontal="left"/>
      <protection locked="0"/>
    </xf>
    <xf numFmtId="49" fontId="8" fillId="0" borderId="0" xfId="0" applyNumberFormat="1" applyFont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10" fillId="0" borderId="0" xfId="0" applyNumberFormat="1" applyFont="1" applyAlignment="1" applyProtection="1">
      <alignment horizontal="right"/>
      <protection locked="0"/>
    </xf>
    <xf numFmtId="58" fontId="8" fillId="0" borderId="0" xfId="0" applyNumberFormat="1" applyFont="1" applyAlignment="1" applyProtection="1">
      <alignment horizontal="center"/>
      <protection locked="0"/>
    </xf>
    <xf numFmtId="0" fontId="8" fillId="0" borderId="0" xfId="0" applyNumberFormat="1" applyFont="1" applyAlignment="1" applyProtection="1">
      <alignment horizontal="left" indent="3"/>
      <protection locked="0"/>
    </xf>
    <xf numFmtId="3" fontId="10" fillId="0" borderId="0" xfId="0" applyNumberFormat="1" applyFont="1" applyAlignment="1" applyProtection="1">
      <protection locked="0"/>
    </xf>
    <xf numFmtId="0" fontId="12" fillId="0" borderId="0" xfId="0" applyFont="1" applyProtection="1">
      <protection locked="0"/>
    </xf>
    <xf numFmtId="178" fontId="12" fillId="0" borderId="0" xfId="0" applyNumberFormat="1" applyFont="1" applyProtection="1">
      <protection locked="0"/>
    </xf>
    <xf numFmtId="179" fontId="12" fillId="0" borderId="0" xfId="0" applyNumberFormat="1" applyFont="1" applyProtection="1">
      <protection locked="0"/>
    </xf>
    <xf numFmtId="0" fontId="7" fillId="5" borderId="4" xfId="0" applyFont="1" applyFill="1" applyBorder="1" applyAlignment="1" applyProtection="1">
      <alignment horizontal="center" vertical="center" wrapText="1"/>
      <protection locked="0"/>
    </xf>
    <xf numFmtId="178" fontId="7" fillId="5" borderId="4" xfId="0" applyNumberFormat="1" applyFont="1" applyFill="1" applyBorder="1" applyAlignment="1" applyProtection="1">
      <alignment horizontal="center" vertical="center" wrapText="1"/>
      <protection locked="0"/>
    </xf>
    <xf numFmtId="179" fontId="7" fillId="5" borderId="4" xfId="0" applyNumberFormat="1" applyFont="1" applyFill="1" applyBorder="1" applyAlignment="1" applyProtection="1">
      <alignment horizontal="center" vertical="center" wrapText="1"/>
      <protection locked="0"/>
    </xf>
    <xf numFmtId="58" fontId="11" fillId="0" borderId="4" xfId="0" applyNumberFormat="1" applyFont="1" applyFill="1" applyBorder="1" applyAlignment="1" applyProtection="1">
      <alignment horizontal="center" vertical="top"/>
      <protection locked="0"/>
    </xf>
    <xf numFmtId="0" fontId="11" fillId="0" borderId="4" xfId="0" applyFont="1" applyFill="1" applyBorder="1" applyAlignment="1" applyProtection="1">
      <alignment vertical="top" wrapText="1"/>
      <protection locked="0"/>
    </xf>
    <xf numFmtId="3" fontId="11" fillId="0" borderId="4" xfId="0" applyNumberFormat="1" applyFont="1" applyFill="1" applyBorder="1" applyAlignment="1" applyProtection="1">
      <alignment vertical="top"/>
      <protection locked="0"/>
    </xf>
    <xf numFmtId="1" fontId="11" fillId="0" borderId="4" xfId="0" applyNumberFormat="1" applyFont="1" applyFill="1" applyBorder="1" applyAlignment="1" applyProtection="1">
      <alignment horizontal="left" vertical="top" wrapText="1"/>
      <protection locked="0"/>
    </xf>
    <xf numFmtId="0" fontId="11" fillId="0" borderId="4" xfId="0" applyFont="1" applyFill="1" applyBorder="1" applyAlignment="1" applyProtection="1">
      <alignment horizontal="left" vertical="top" wrapText="1"/>
      <protection locked="0"/>
    </xf>
    <xf numFmtId="3" fontId="11" fillId="0" borderId="4" xfId="0" applyNumberFormat="1" applyFont="1" applyFill="1" applyBorder="1" applyAlignment="1" applyProtection="1">
      <alignment horizontal="right" vertical="top"/>
      <protection locked="0"/>
    </xf>
    <xf numFmtId="3" fontId="11" fillId="0" borderId="5" xfId="0" applyNumberFormat="1" applyFont="1" applyFill="1" applyBorder="1" applyAlignment="1" applyProtection="1">
      <alignment vertical="top"/>
      <protection locked="0"/>
    </xf>
    <xf numFmtId="58" fontId="13" fillId="3" borderId="4" xfId="0" applyNumberFormat="1" applyFont="1" applyFill="1" applyBorder="1" applyAlignment="1" applyProtection="1">
      <alignment horizontal="center" vertical="top"/>
      <protection locked="0"/>
    </xf>
    <xf numFmtId="0" fontId="13" fillId="3" borderId="4" xfId="0" applyFont="1" applyFill="1" applyBorder="1" applyAlignment="1" applyProtection="1">
      <alignment horizontal="left" vertical="top" wrapText="1"/>
      <protection locked="0"/>
    </xf>
    <xf numFmtId="3" fontId="13" fillId="3" borderId="4" xfId="0" applyNumberFormat="1" applyFont="1" applyFill="1" applyBorder="1" applyAlignment="1" applyProtection="1">
      <alignment vertical="top"/>
      <protection locked="0"/>
    </xf>
    <xf numFmtId="3" fontId="13" fillId="3" borderId="4" xfId="0" applyNumberFormat="1" applyFont="1" applyFill="1" applyBorder="1" applyAlignment="1" applyProtection="1">
      <alignment horizontal="right" vertical="top"/>
      <protection locked="0"/>
    </xf>
    <xf numFmtId="1" fontId="13" fillId="3" borderId="5" xfId="0" applyNumberFormat="1" applyFont="1" applyFill="1" applyBorder="1" applyAlignment="1" applyProtection="1">
      <alignment horizontal="left" vertical="top"/>
      <protection locked="0"/>
    </xf>
    <xf numFmtId="49" fontId="11" fillId="0" borderId="4" xfId="0" applyNumberFormat="1" applyFont="1" applyFill="1" applyBorder="1" applyAlignment="1" applyProtection="1">
      <alignment horizontal="center" vertical="top"/>
      <protection locked="0"/>
    </xf>
    <xf numFmtId="1" fontId="11" fillId="0" borderId="5" xfId="0" applyNumberFormat="1" applyFont="1" applyFill="1" applyBorder="1" applyAlignment="1" applyProtection="1">
      <alignment horizontal="left" vertical="top" wrapText="1"/>
      <protection locked="0"/>
    </xf>
    <xf numFmtId="3" fontId="11" fillId="0" borderId="4" xfId="0" applyNumberFormat="1" applyFont="1" applyFill="1" applyBorder="1" applyAlignment="1" applyProtection="1">
      <alignment horizontal="left" vertical="top"/>
      <protection locked="0"/>
    </xf>
    <xf numFmtId="58" fontId="8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Fill="1" applyBorder="1" applyAlignment="1" applyProtection="1">
      <alignment horizontal="left" vertical="top" wrapText="1"/>
      <protection locked="0"/>
    </xf>
    <xf numFmtId="0" fontId="13" fillId="0" borderId="4" xfId="0" applyFont="1" applyFill="1" applyBorder="1" applyAlignment="1" applyProtection="1">
      <alignment horizontal="left" vertical="top" wrapText="1"/>
      <protection locked="0"/>
    </xf>
    <xf numFmtId="3" fontId="13" fillId="0" borderId="4" xfId="0" applyNumberFormat="1" applyFont="1" applyFill="1" applyBorder="1" applyAlignment="1" applyProtection="1">
      <alignment vertical="top"/>
      <protection locked="0"/>
    </xf>
    <xf numFmtId="1" fontId="13" fillId="0" borderId="4" xfId="0" applyNumberFormat="1" applyFont="1" applyFill="1" applyBorder="1" applyAlignment="1" applyProtection="1">
      <alignment horizontal="left" vertical="top" wrapText="1"/>
      <protection locked="0"/>
    </xf>
    <xf numFmtId="0" fontId="2" fillId="0" borderId="0" xfId="0" applyFont="1" applyAlignment="1" applyProtection="1">
      <protection locked="0"/>
    </xf>
    <xf numFmtId="1" fontId="2" fillId="0" borderId="0" xfId="0" applyNumberFormat="1" applyFont="1" applyFill="1" applyBorder="1" applyAlignment="1" applyProtection="1">
      <alignment horizontal="left" vertical="top" wrapText="1"/>
      <protection locked="0"/>
    </xf>
    <xf numFmtId="58" fontId="11" fillId="0" borderId="4" xfId="0" applyNumberFormat="1" applyFont="1" applyFill="1" applyBorder="1" applyAlignment="1" applyProtection="1" quotePrefix="1">
      <alignment horizontal="center" vertical="top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2"/>
  <sheetViews>
    <sheetView tabSelected="1" view="pageBreakPreview" zoomScalePageLayoutView="80" zoomScaleNormal="100" topLeftCell="A14" workbookViewId="0">
      <selection activeCell="B14" sqref="B14:B158"/>
    </sheetView>
  </sheetViews>
  <sheetFormatPr defaultColWidth="9.18095238095238" defaultRowHeight="15" outlineLevelCol="6"/>
  <cols>
    <col min="1" max="1" width="10.5714285714286" style="16" customWidth="1"/>
    <col min="2" max="2" width="26" style="16" customWidth="1"/>
    <col min="3" max="3" width="14.2857142857143" style="17" customWidth="1"/>
    <col min="4" max="4" width="14.1428571428571" style="18" customWidth="1"/>
    <col min="5" max="5" width="15.4285714285714" style="18" customWidth="1"/>
    <col min="6" max="6" width="27" style="16" customWidth="1"/>
    <col min="7" max="7" width="13.1428571428571" style="16"/>
    <col min="8" max="16384" width="9.18095238095238" style="16"/>
  </cols>
  <sheetData>
    <row r="1" ht="36" customHeight="1" spans="1:6">
      <c r="A1" s="19" t="s">
        <v>0</v>
      </c>
      <c r="B1" s="20"/>
      <c r="C1" s="20"/>
      <c r="D1" s="20"/>
      <c r="E1" s="20"/>
      <c r="F1" s="20"/>
    </row>
    <row r="2" ht="25.5" spans="1:6">
      <c r="A2" s="21"/>
      <c r="B2" s="21"/>
      <c r="C2" s="21"/>
      <c r="D2" s="21"/>
      <c r="E2" s="21"/>
      <c r="F2" s="21"/>
    </row>
    <row r="3" spans="1:6">
      <c r="A3" s="22" t="s">
        <v>1</v>
      </c>
      <c r="B3" s="23"/>
      <c r="C3" s="24"/>
      <c r="D3" s="25"/>
      <c r="E3" s="25"/>
      <c r="F3" s="23"/>
    </row>
    <row r="4" ht="25" customHeight="1" spans="1:6">
      <c r="A4" s="22" t="s">
        <v>2</v>
      </c>
      <c r="B4" s="23"/>
      <c r="C4" s="24"/>
      <c r="D4" s="25"/>
      <c r="E4" s="25"/>
      <c r="F4" s="23"/>
    </row>
    <row r="5" ht="25" customHeight="1" spans="1:6">
      <c r="A5" s="26" t="s">
        <v>3</v>
      </c>
      <c r="B5" s="23"/>
      <c r="C5" s="27"/>
      <c r="D5" s="25"/>
      <c r="E5" s="28" t="s">
        <v>4</v>
      </c>
      <c r="F5" s="25"/>
    </row>
    <row r="6" ht="25" customHeight="1" spans="1:7">
      <c r="A6" s="22" t="s">
        <v>5</v>
      </c>
      <c r="B6" s="23"/>
      <c r="C6" s="24"/>
      <c r="D6" s="25"/>
      <c r="E6" s="29" t="s">
        <v>6</v>
      </c>
      <c r="F6" s="29"/>
      <c r="G6" s="30"/>
    </row>
    <row r="7" ht="24" customHeight="1" spans="1:7">
      <c r="A7" s="31" t="s">
        <v>7</v>
      </c>
      <c r="B7" s="32"/>
      <c r="C7" s="24"/>
      <c r="D7" s="25"/>
      <c r="E7" s="29" t="s">
        <v>8</v>
      </c>
      <c r="F7" s="29"/>
      <c r="G7" s="30"/>
    </row>
    <row r="8" ht="25" customHeight="1" spans="1:7">
      <c r="A8" s="22" t="s">
        <v>9</v>
      </c>
      <c r="B8" s="23"/>
      <c r="C8" s="33" t="s">
        <v>10</v>
      </c>
      <c r="D8" s="34">
        <v>25815731</v>
      </c>
      <c r="E8" s="29" t="s">
        <v>11</v>
      </c>
      <c r="F8" s="29"/>
      <c r="G8" s="35"/>
    </row>
    <row r="9" ht="25" customHeight="1" spans="1:7">
      <c r="A9" s="22" t="s">
        <v>12</v>
      </c>
      <c r="B9" s="23"/>
      <c r="C9" s="36" t="s">
        <v>13</v>
      </c>
      <c r="D9" s="34">
        <f ca="1">E158</f>
        <v>177580631</v>
      </c>
      <c r="E9" s="29" t="s">
        <v>14</v>
      </c>
      <c r="F9" s="29"/>
      <c r="G9" s="35"/>
    </row>
    <row r="10" ht="21.75" customHeight="1" spans="1:7">
      <c r="A10" s="22" t="s">
        <v>15</v>
      </c>
      <c r="B10" s="23"/>
      <c r="C10" s="37">
        <f ca="1">COUNT(C14:C161)</f>
        <v>46</v>
      </c>
      <c r="D10" s="34"/>
      <c r="E10" s="29" t="s">
        <v>16</v>
      </c>
      <c r="F10" s="29"/>
      <c r="G10" s="38"/>
    </row>
    <row r="11" ht="25" customHeight="1" spans="1:7">
      <c r="A11" s="22" t="s">
        <v>17</v>
      </c>
      <c r="B11" s="23"/>
      <c r="C11" s="37">
        <f ca="1">COUNT(D14:D158)</f>
        <v>99</v>
      </c>
      <c r="D11" s="34"/>
      <c r="E11" s="29" t="s">
        <v>18</v>
      </c>
      <c r="F11" s="29"/>
      <c r="G11" s="38"/>
    </row>
    <row r="12" ht="16.5" customHeight="1" spans="1:6">
      <c r="A12" s="39"/>
      <c r="B12" s="39"/>
      <c r="C12" s="40"/>
      <c r="D12" s="41"/>
      <c r="E12" s="41"/>
      <c r="F12" s="39"/>
    </row>
    <row r="13" s="10" customFormat="1" ht="30" customHeight="1" spans="1:6">
      <c r="A13" s="42" t="s">
        <v>19</v>
      </c>
      <c r="B13" s="42" t="s">
        <v>20</v>
      </c>
      <c r="C13" s="43" t="s">
        <v>21</v>
      </c>
      <c r="D13" s="44" t="s">
        <v>22</v>
      </c>
      <c r="E13" s="44" t="s">
        <v>23</v>
      </c>
      <c r="F13" s="42" t="s">
        <v>24</v>
      </c>
    </row>
    <row r="14" ht="51" spans="1:6">
      <c r="A14" s="45" t="s">
        <v>10</v>
      </c>
      <c r="B14" s="46" t="s">
        <v>25</v>
      </c>
      <c r="C14" s="47">
        <f ca="1">ROUND(RANDBETWEEN(500000,1100000),-3)</f>
        <v>989000</v>
      </c>
      <c r="D14" s="47"/>
      <c r="E14" s="47">
        <f ca="1">D8+D14-C14</f>
        <v>24826731</v>
      </c>
      <c r="F14" s="48" t="str">
        <f ca="1">CHOOSE(INT(RAND()*4)+1,RANDBETWEEN(100000,999999),RANDBETWEEN(1000000,9999999),"BANKNETIBFT",RANDBETWEEN(10000000,99999999),RANDBETWEEN(10000000000000,99999999999999))</f>
        <v>BANKNETIBFT</v>
      </c>
    </row>
    <row r="15" ht="63.75" spans="1:6">
      <c r="A15" s="45" t="s">
        <v>10</v>
      </c>
      <c r="B15" s="49" t="str">
        <f ca="1">_xlfn.CONCAT(RANDBETWEEN(100000,999999),CHAR(RANDBETWEEN(65,90)),"-",RANDBETWEEN(100000,999999),"-",INDEX(Sheet2!$H$1:$H$11,RANDBETWEEN(1,11)),".",INDEX(Sheet2!$A$1:$A$403,RANDBETWEEN(1,403))," chuyen tien toi 3602223081985 NGUYEN HUY XO tai AGRIBANK")</f>
        <v>687117F-300711-Vietinbank.TRAN VAN TU chuyen tien toi 3602223081985 NGUYEN HUY XO tai AGRIBANK</v>
      </c>
      <c r="C15" s="47"/>
      <c r="D15" s="47">
        <f ca="1">ROUND(RANDBETWEEN(500000,1100000),-3)</f>
        <v>782000</v>
      </c>
      <c r="E15" s="50">
        <f ca="1">E14+D15-C15</f>
        <v>25608731</v>
      </c>
      <c r="F15" s="48" t="str">
        <f ca="1">CHOOSE(INT(RAND()*4)+1,RANDBETWEEN(100000,999999),RANDBETWEEN(1000000,9999999),"BANKNETIBFT",RANDBETWEEN(10000000,99999999),RANDBETWEEN(10000000000000,99999999999999))</f>
        <v>BANKNETIBFT</v>
      </c>
    </row>
    <row r="16" ht="51" spans="1:6">
      <c r="A16" s="45" t="s">
        <v>26</v>
      </c>
      <c r="B16" s="49" t="s">
        <v>25</v>
      </c>
      <c r="C16" s="47">
        <f ca="1">ROUND(RANDBETWEEN(500000,1100000),-3)</f>
        <v>789000</v>
      </c>
      <c r="D16" s="47"/>
      <c r="E16" s="50">
        <f ca="1" t="shared" ref="E16:E33" si="0">E15+D16-C16</f>
        <v>24819731</v>
      </c>
      <c r="F16" s="48">
        <f ca="1">CHOOSE(INT(RAND()*4)+1,RANDBETWEEN(100000,999999),RANDBETWEEN(1000000,9999999),"BANKNETIBFT",RANDBETWEEN(10000000,99999999),RANDBETWEEN(10000000000000,99999999999999))</f>
        <v>8806120</v>
      </c>
    </row>
    <row r="17" ht="25.5" spans="1:6">
      <c r="A17" s="45" t="s">
        <v>26</v>
      </c>
      <c r="B17" s="49" t="str">
        <f ca="1">_xlfn.CONCAT(RANDBETWEEN(10000000,99999999),"-",INDEX(Sheet2!$A$1:$A$403,RANDBETWEEN(1,403))," chuyen tien")</f>
        <v>92055854-LO VAN HOANG chuyen tien</v>
      </c>
      <c r="C17" s="47"/>
      <c r="D17" s="47">
        <f ca="1">ROUND(RANDBETWEEN(500000,1100000),-3)</f>
        <v>905000</v>
      </c>
      <c r="E17" s="50">
        <f ca="1" t="shared" si="0"/>
        <v>25724731</v>
      </c>
      <c r="F17" s="48">
        <f ca="1">CHOOSE(INT(RAND()*4)+1,RANDBETWEEN(100000,999999),RANDBETWEEN(1000000,9999999),"BANKNETIBFT",RANDBETWEEN(10000000,99999999),RANDBETWEEN(10000000000000,99999999999999))</f>
        <v>7801684</v>
      </c>
    </row>
    <row r="18" ht="25.5" spans="1:6">
      <c r="A18" s="45" t="s">
        <v>27</v>
      </c>
      <c r="B18" s="49" t="str">
        <f ca="1">_xlfn.CONCAT(RANDBETWEEN(10000000,99999999),"-",INDEX(Sheet2!$A$1:$A$403,RANDBETWEEN(1,403))," chuyen tien")</f>
        <v>14611914-LE DAI PHUC chuyen tien</v>
      </c>
      <c r="C18" s="51"/>
      <c r="D18" s="51">
        <f ca="1">ROUND(RANDBETWEEN(500000,1100000),-3)</f>
        <v>805000</v>
      </c>
      <c r="E18" s="50">
        <f ca="1" t="shared" si="0"/>
        <v>26529731</v>
      </c>
      <c r="F18" s="48">
        <f ca="1">CHOOSE(INT(RAND()*4)+1,RANDBETWEEN(100000,999999),RANDBETWEEN(1000000,9999999),"BANKNETIBFT",RANDBETWEEN(10000000,99999999),RANDBETWEEN(10000000000000,99999999999999))</f>
        <v>858697</v>
      </c>
    </row>
    <row r="19" s="11" customFormat="1" ht="63.75" spans="1:6">
      <c r="A19" s="45" t="s">
        <v>28</v>
      </c>
      <c r="B19" s="49" t="str">
        <f ca="1">_xlfn.CONCAT(RANDBETWEEN(100000,999999),CHAR(RANDBETWEEN(65,90)),"-",RANDBETWEEN(100000,999999),"-",INDEX(Sheet2!$H$1:$H$11,RANDBETWEEN(1,11)),".",INDEX(Sheet2!$A$1:$A$403,RANDBETWEEN(1,403))," chuyen tien toi 3602223081985 NGUYEN HUY XO tai AGRIBANK")</f>
        <v>171515V-875441-Vietinbank.DO QUANG MINH chuyen tien toi 3602223081985 NGUYEN HUY XO tai AGRIBANK</v>
      </c>
      <c r="C19" s="51"/>
      <c r="D19" s="51">
        <f ca="1">ROUND(RANDBETWEEN(500000,1100000),-3)</f>
        <v>530000</v>
      </c>
      <c r="E19" s="50">
        <f ca="1" t="shared" si="0"/>
        <v>27059731</v>
      </c>
      <c r="F19" s="48">
        <f ca="1" t="shared" ref="F19:F25" si="1">CHOOSE(INT(RAND()*4)+1,RANDBETWEEN(100000,999999),RANDBETWEEN(1000000,9999999),"BANKNETIBFT",RANDBETWEEN(10000000,99999999),RANDBETWEEN(10000000000000,99999999999999))</f>
        <v>22490644</v>
      </c>
    </row>
    <row r="20" s="11" customFormat="1" ht="51" spans="1:6">
      <c r="A20" s="45" t="s">
        <v>28</v>
      </c>
      <c r="B20" s="49" t="s">
        <v>25</v>
      </c>
      <c r="C20" s="51">
        <f ca="1">ROUND(RANDBETWEEN(500000,1100000),-3)</f>
        <v>1095000</v>
      </c>
      <c r="D20" s="51"/>
      <c r="E20" s="50">
        <f ca="1" t="shared" si="0"/>
        <v>25964731</v>
      </c>
      <c r="F20" s="48" t="str">
        <f ca="1" t="shared" si="1"/>
        <v>BANKNETIBFT</v>
      </c>
    </row>
    <row r="21" s="11" customFormat="1" ht="63.75" spans="1:6">
      <c r="A21" s="45" t="s">
        <v>28</v>
      </c>
      <c r="B21" s="49" t="str">
        <f ca="1">_xlfn.CONCAT(RANDBETWEEN(100000,999999),CHAR(RANDBETWEEN(65,90)),"-",RANDBETWEEN(100000,999999),"-",INDEX(Sheet2!$H$1:$H$11,RANDBETWEEN(1,11)),".",INDEX(Sheet2!$A$1:$A$403,RANDBETWEEN(1,403))," chuyen tien toi 3602223081985 NGUYEN HUY XO tai AGRIBANK")</f>
        <v>526095M-582658-Vietinbank.NGUYEN TIEN THANH chuyen tien toi 3602223081985 NGUYEN HUY XO tai AGRIBANK</v>
      </c>
      <c r="C21" s="51"/>
      <c r="D21" s="51">
        <f ca="1">ROUND(RANDBETWEEN(500000,1100000),-3)</f>
        <v>688000</v>
      </c>
      <c r="E21" s="50">
        <f ca="1" t="shared" si="0"/>
        <v>26652731</v>
      </c>
      <c r="F21" s="48">
        <f ca="1" t="shared" si="1"/>
        <v>8207608</v>
      </c>
    </row>
    <row r="22" s="11" customFormat="1" ht="51" spans="1:6">
      <c r="A22" s="45" t="s">
        <v>29</v>
      </c>
      <c r="B22" s="49" t="str">
        <f ca="1">_xlfn.CONCAT(INDEX(Sheet2!$F$1:$F$4,RANDBETWEEN(1,4))," ",RANDBETWEEN(1000000000,999999999999),"  tai ","  ",INDEX(Sheet2!$H$1:$H$11,RANDBETWEEN(1,11)),"  ",INDEX(Sheet2!$A$1:$A$403,RANDBETWEEN(1,403)),"  chuyen khoan","-CTLNHIDI00000",RANDBETWEEN(1000000000,9999999999),"-1/1-",CHAR(RANDBETWEEN(65,90)),CHAR(RANDBETWEEN(65,90)),CHAR(RANDBETWEEN(65,90)),"-002")</f>
        <v> 944243038978  tai   Vietinbank  NGUYEN DINH TU ANH  chuyen khoan-CTLNHIDI000004189062269-1/1-XEX-002</v>
      </c>
      <c r="C22" s="51"/>
      <c r="D22" s="51">
        <f ca="1">ROUND(RANDBETWEEN(500000,1100000),-3)</f>
        <v>666000</v>
      </c>
      <c r="E22" s="50">
        <f ca="1" t="shared" si="0"/>
        <v>27318731</v>
      </c>
      <c r="F22" s="48">
        <f ca="1" t="shared" si="1"/>
        <v>655103</v>
      </c>
    </row>
    <row r="23" s="11" customFormat="1" ht="63.75" spans="1:6">
      <c r="A23" s="45" t="s">
        <v>30</v>
      </c>
      <c r="B23" s="49" t="str">
        <f ca="1">_xlfn.CONCAT(INDEX(Sheet2!$F$1:$F$4,RANDBETWEEN(1,4))," ",RANDBETWEEN(1000000000,999999999999),"  tai ","  ",INDEX(Sheet2!$H$1:$H$11,RANDBETWEEN(1,11)),"  ",INDEX(Sheet2!$A$1:$A$403,RANDBETWEEN(1,403)),"  chuyen khoan","-CTLNHIDI00000",RANDBETWEEN(1000000000,9999999999),"-1/1-",CHAR(RANDBETWEEN(65,90)),CHAR(RANDBETWEEN(65,90)),CHAR(RANDBETWEEN(65,90)),"-002")</f>
        <v>MBVCB: 595817334883  tai   VPBank  CHIU LAM THANH  chuyen khoan-CTLNHIDI000006320016383-1/1-COH-002</v>
      </c>
      <c r="C23" s="51"/>
      <c r="D23" s="51">
        <f ca="1">ROUND(RANDBETWEEN(500000,1100000),-3)</f>
        <v>1090000</v>
      </c>
      <c r="E23" s="50">
        <f ca="1" t="shared" si="0"/>
        <v>28408731</v>
      </c>
      <c r="F23" s="48">
        <f ca="1" t="shared" si="1"/>
        <v>68310905</v>
      </c>
    </row>
    <row r="24" s="11" customFormat="1" ht="51" spans="1:6">
      <c r="A24" s="45" t="s">
        <v>31</v>
      </c>
      <c r="B24" s="49" t="s">
        <v>25</v>
      </c>
      <c r="C24" s="51">
        <f ca="1">ROUND(RANDBETWEEN(500000,1100000),-3)</f>
        <v>757000</v>
      </c>
      <c r="D24" s="51"/>
      <c r="E24" s="50">
        <f ca="1" t="shared" si="0"/>
        <v>27651731</v>
      </c>
      <c r="F24" s="48">
        <f ca="1" t="shared" si="1"/>
        <v>408495</v>
      </c>
    </row>
    <row r="25" ht="63.75" spans="1:6">
      <c r="A25" s="45" t="s">
        <v>31</v>
      </c>
      <c r="B25" s="49" t="str">
        <f ca="1">_xlfn.CONCAT(INDEX(Sheet2!$F$1:$F$4,RANDBETWEEN(1,4))," ",RANDBETWEEN(1000000000,999999999999),"  tai ","  ",INDEX(Sheet2!$H$1:$H$11,RANDBETWEEN(1,11)),"  ",INDEX(Sheet2!$A$1:$A$403,RANDBETWEEN(1,403)),"  chuyen khoan","-CTLNHIDI00000",RANDBETWEEN(1000000000,9999999999),"-1/1-",CHAR(RANDBETWEEN(65,90)),CHAR(RANDBETWEEN(65,90)),CHAR(RANDBETWEEN(65,90)),"-002")</f>
        <v> 500908267787  tai   Vietinbank  DINH QUANG HUY  chuyen khoan-CTLNHIDI000004901639559-1/1-GDC-002</v>
      </c>
      <c r="C25" s="47"/>
      <c r="D25" s="47">
        <f ca="1">ROUND(RANDBETWEEN(500000,1100000),-3)</f>
        <v>1049000</v>
      </c>
      <c r="E25" s="50">
        <f ca="1" t="shared" si="0"/>
        <v>28700731</v>
      </c>
      <c r="F25" s="48">
        <f ca="1" t="shared" si="1"/>
        <v>76360381</v>
      </c>
    </row>
    <row r="26" s="12" customFormat="1" ht="25.5" spans="1:6">
      <c r="A26" s="52" t="s">
        <v>31</v>
      </c>
      <c r="B26" s="53" t="s">
        <v>32</v>
      </c>
      <c r="C26" s="54">
        <v>11000</v>
      </c>
      <c r="D26" s="54"/>
      <c r="E26" s="55">
        <f ca="1" t="shared" si="0"/>
        <v>28689731</v>
      </c>
      <c r="F26" s="56"/>
    </row>
    <row r="27" s="13" customFormat="1" ht="25.5" spans="1:6">
      <c r="A27" s="57" t="s">
        <v>33</v>
      </c>
      <c r="B27" s="49" t="str">
        <f ca="1">_xlfn.CONCAT(RANDBETWEEN(10000000,99999999),"-",INDEX(Sheet2!$A$1:$A$403,RANDBETWEEN(1,403))," chuyen tien")</f>
        <v>20562623-VU THI NHAN chuyen tien</v>
      </c>
      <c r="C27" s="47"/>
      <c r="D27" s="47">
        <f ca="1">ROUND(RANDBETWEEN(500000,1100000),-3)</f>
        <v>1074000</v>
      </c>
      <c r="E27" s="50">
        <f ca="1" t="shared" si="0"/>
        <v>29763731</v>
      </c>
      <c r="F27" s="48">
        <f ca="1">CHOOSE(INT(RAND()*4)+1,RANDBETWEEN(100000,999999),RANDBETWEEN(1000000,9999999),"BANKNETIBFT",RANDBETWEEN(10000000,99999999),RANDBETWEEN(10000000000000,99999999999999))</f>
        <v>84807123</v>
      </c>
    </row>
    <row r="28" s="13" customFormat="1" ht="25.5" spans="1:6">
      <c r="A28" s="57" t="s">
        <v>33</v>
      </c>
      <c r="B28" s="49" t="str">
        <f ca="1">_xlfn.CONCAT(RANDBETWEEN(10000000,99999999),"-",INDEX(Sheet2!$A$1:$A$403,RANDBETWEEN(1,403))," chuyen tien")</f>
        <v>20907845-TRAN XUAN HOA chuyen tien</v>
      </c>
      <c r="C28" s="47"/>
      <c r="D28" s="47">
        <f ca="1">ROUND(RANDBETWEEN(500000,1100000),-3)</f>
        <v>789000</v>
      </c>
      <c r="E28" s="50">
        <f ca="1" t="shared" si="0"/>
        <v>30552731</v>
      </c>
      <c r="F28" s="48" t="str">
        <f ca="1">CHOOSE(INT(RAND()*4)+1,RANDBETWEEN(100000,999999),RANDBETWEEN(1000000,9999999),"BANKNETIBFT",RANDBETWEEN(10000000,99999999),RANDBETWEEN(10000000000000,99999999999999))</f>
        <v>BANKNETIBFT</v>
      </c>
    </row>
    <row r="29" s="13" customFormat="1" ht="25.5" spans="1:6">
      <c r="A29" s="57" t="s">
        <v>33</v>
      </c>
      <c r="B29" s="49" t="str">
        <f ca="1">_xlfn.CONCAT(RANDBETWEEN(10000000,99999999),"-",INDEX(Sheet2!$A$1:$A$403,RANDBETWEEN(1,403))," chuyen tien")</f>
        <v>99070200-DUONG THI THAI HA chuyen tien</v>
      </c>
      <c r="C29" s="47"/>
      <c r="D29" s="47">
        <f ca="1">ROUND(RANDBETWEEN(500000,1100000),-3)</f>
        <v>873000</v>
      </c>
      <c r="E29" s="50">
        <f ca="1" t="shared" si="0"/>
        <v>31425731</v>
      </c>
      <c r="F29" s="48">
        <f ca="1">CHOOSE(INT(RAND()*4)+1,RANDBETWEEN(100000,999999),RANDBETWEEN(1000000,9999999),"BANKNETIBFT",RANDBETWEEN(10000000,99999999),RANDBETWEEN(10000000000000,99999999999999))</f>
        <v>31177426</v>
      </c>
    </row>
    <row r="30" ht="63.75" spans="1:6">
      <c r="A30" s="45" t="s">
        <v>34</v>
      </c>
      <c r="B30" s="49" t="str">
        <f ca="1">_xlfn.CONCAT(INDEX(Sheet2!$F$1:$F$4,RANDBETWEEN(1,4))," ",RANDBETWEEN(1000000000,999999999999),"  tai ","  ",INDEX(Sheet2!$H$1:$H$11,RANDBETWEEN(1,11)),"  ",INDEX(Sheet2!$A$1:$A$403,RANDBETWEEN(1,403)),"  chuyen khoan","-CTLNHIDI00000",RANDBETWEEN(1000000000,9999999999),"-1/1-",CHAR(RANDBETWEEN(65,90)),CHAR(RANDBETWEEN(65,90)),CHAR(RANDBETWEEN(65,90)),"-002")</f>
        <v>MBVCB: 142621996868  tai   Vietinbank  PHAM QUANG THUAN  chuyen khoan-CTLNHIDI000002139631414-1/1-VDP-002</v>
      </c>
      <c r="C30" s="47"/>
      <c r="D30" s="47">
        <f ca="1">ROUND(RANDBETWEEN(500000,1100000),-3)</f>
        <v>1072000</v>
      </c>
      <c r="E30" s="50">
        <f ca="1">E26+D30-C30</f>
        <v>29761731</v>
      </c>
      <c r="F30" s="58">
        <f ca="1">CHOOSE(INT(RAND()*4)+1,RANDBETWEEN(100000,999999),RANDBETWEEN(1000000,9999999),"BANKNETIBFT",RANDBETWEEN(10000000,99999999),RANDBETWEEN(10000000000000,99999999999999))</f>
        <v>7741840</v>
      </c>
    </row>
    <row r="31" s="11" customFormat="1" ht="51" spans="1:6">
      <c r="A31" s="45" t="s">
        <v>35</v>
      </c>
      <c r="B31" s="49" t="str">
        <f ca="1">_xlfn.CONCAT(CHAR(RANDBETWEEN(65,90)),CHAR(RANDBETWEEN(65,90)),CHAR(RANDBETWEEN(65,90)),RANDBETWEEN(100000,999999),CHAR(RANDBETWEEN(65,90)),RANDBETWEEN(1000,9999),CHAR(RANDBETWEEN(65,90)),RANDBETWEEN(10,99),"-","CTTNHHCOKHITHUONGMAITUANHUNG thanh toan luong T9/2023")</f>
        <v>UQJ389571A8560K11-CTTNHHCOKHITHUONGMAITUANHUNG thanh toan luong T9/2023</v>
      </c>
      <c r="C31" s="47"/>
      <c r="D31" s="47">
        <v>24670000</v>
      </c>
      <c r="E31" s="50">
        <f ca="1">E30+D31-C31</f>
        <v>54431731</v>
      </c>
      <c r="F31" s="58">
        <f ca="1" t="shared" ref="F31:F37" si="2">CHOOSE(INT(RAND()*4)+1,RANDBETWEEN(100000,999999),RANDBETWEEN(1000000,9999999),"BANKNETIBFT",RANDBETWEEN(10000000,99999999),RANDBETWEEN(10000000000000,99999999999999))</f>
        <v>328368</v>
      </c>
    </row>
    <row r="32" ht="25.5" spans="1:6">
      <c r="A32" s="45">
        <v>45209</v>
      </c>
      <c r="B32" s="49" t="str">
        <f ca="1">_xlfn.CONCAT(RANDBETWEEN(100000,999999),"-NGUYEN HONG NGOC chuyen tien thue dat")</f>
        <v>368453-NGUYEN HONG NGOC chuyen tien thue dat</v>
      </c>
      <c r="C32" s="47"/>
      <c r="D32" s="47">
        <v>12000000</v>
      </c>
      <c r="E32" s="50">
        <f ca="1" t="shared" ref="E32:E37" si="3">E31+D32-C32</f>
        <v>66431731</v>
      </c>
      <c r="F32" s="58">
        <f ca="1" t="shared" si="2"/>
        <v>5339345</v>
      </c>
    </row>
    <row r="33" ht="25.5" spans="1:6">
      <c r="A33" s="45" t="s">
        <v>36</v>
      </c>
      <c r="B33" s="49" t="str">
        <f ca="1">_xlfn.CONCAT("IBVCB.",RANDBETWEEN(10000000000000,99999999999999),"."," Chuyen tien ",INDEX(Sheet2!$A$1:$A$403,RANDBETWEEN(1,403)))</f>
        <v>IBVCB.11235576441623. Chuyen tien LUU XUAN THANH</v>
      </c>
      <c r="C33" s="47">
        <f ca="1">ROUND(RANDBETWEEN(500000,1100000),-3)</f>
        <v>515000</v>
      </c>
      <c r="D33" s="47"/>
      <c r="E33" s="50">
        <f ca="1" t="shared" si="3"/>
        <v>65916731</v>
      </c>
      <c r="F33" s="58">
        <f ca="1" t="shared" si="2"/>
        <v>2418114</v>
      </c>
    </row>
    <row r="34" ht="63.75" spans="1:6">
      <c r="A34" s="45" t="s">
        <v>37</v>
      </c>
      <c r="B34" s="49" t="str">
        <f ca="1">_xlfn.CONCAT(INDEX(Sheet2!$F$1:$F$4,RANDBETWEEN(1,4))," ",RANDBETWEEN(1000000000,999999999999),"  tai ","  ",INDEX(Sheet2!$H$1:$H$11,RANDBETWEEN(1,11)),"  ",INDEX(Sheet2!$A$1:$A$403,RANDBETWEEN(1,403)),"  chuyen khoan","-CTLNHIDI00000",RANDBETWEEN(1000000000,9999999999),"-1/1-",CHAR(RANDBETWEEN(65,90)),CHAR(RANDBETWEEN(65,90)),CHAR(RANDBETWEEN(65,90)),"-002")</f>
        <v> 613854490780  tai   MBVCB  VU VAN DUC  chuyen khoan-CTLNHIDI000002986931321-1/1-VTJ-002</v>
      </c>
      <c r="C34" s="47"/>
      <c r="D34" s="47">
        <f ca="1">ROUND(RANDBETWEEN(500000,1100000),-3)</f>
        <v>824000</v>
      </c>
      <c r="E34" s="50">
        <f ca="1" t="shared" si="3"/>
        <v>66740731</v>
      </c>
      <c r="F34" s="58">
        <f ca="1" t="shared" si="2"/>
        <v>25193853</v>
      </c>
    </row>
    <row r="35" ht="25.5" spans="1:6">
      <c r="A35" s="45" t="s">
        <v>37</v>
      </c>
      <c r="B35" s="49" t="str">
        <f ca="1">_xlfn.CONCAT("IBVCB.",RANDBETWEEN(10000000000000,99999999999999),"."," Chuyen tien ",INDEX(Sheet2!$A$1:$A$403,RANDBETWEEN(1,403)))</f>
        <v>IBVCB.35857378162767. Chuyen tien NGUYEN TRUNG KIEN</v>
      </c>
      <c r="C35" s="47">
        <f ca="1">ROUND(RANDBETWEEN(500000,1100000),-3)</f>
        <v>538000</v>
      </c>
      <c r="D35" s="47"/>
      <c r="E35" s="50">
        <f ca="1" t="shared" si="3"/>
        <v>66202731</v>
      </c>
      <c r="F35" s="58">
        <f ca="1" t="shared" si="2"/>
        <v>86168557</v>
      </c>
    </row>
    <row r="36" ht="63.75" spans="1:6">
      <c r="A36" s="45" t="s">
        <v>38</v>
      </c>
      <c r="B36" s="49" t="str">
        <f ca="1">_xlfn.CONCAT(INDEX(Sheet2!$F$1:$F$4,RANDBETWEEN(1,4))," ",RANDBETWEEN(1000000000,999999999999),"  tai ","  ",INDEX(Sheet2!$H$1:$H$11,RANDBETWEEN(1,11)),"  ",INDEX(Sheet2!$A$1:$A$403,RANDBETWEEN(1,403)),"  chuyen khoan","-CTLNHIDI00000",RANDBETWEEN(1000000000,9999999999),"-1/1-",CHAR(RANDBETWEEN(65,90)),CHAR(RANDBETWEEN(65,90)),CHAR(RANDBETWEEN(65,90)),"-002")</f>
        <v>IBVCB: 314336615105  tai   Vietinbank  DO VAN VINH  chuyen khoan-CTLNHIDI000002338678632-1/1-QLM-002</v>
      </c>
      <c r="C36" s="47"/>
      <c r="D36" s="47">
        <f ca="1">ROUND(RANDBETWEEN(500000,1100000),-3)</f>
        <v>626000</v>
      </c>
      <c r="E36" s="50">
        <f ca="1" t="shared" si="3"/>
        <v>66828731</v>
      </c>
      <c r="F36" s="58">
        <f ca="1" t="shared" si="2"/>
        <v>68762277</v>
      </c>
    </row>
    <row r="37" ht="25.5" spans="1:6">
      <c r="A37" s="45" t="s">
        <v>38</v>
      </c>
      <c r="B37" s="49" t="str">
        <f ca="1">_xlfn.CONCAT(RANDBETWEEN(1000000000,9999999999),"-",INDEX(Sheet2!$A$1:$A$403,RANDBETWEEN(1,403))," chuyen tien")</f>
        <v>6289430269-TRUONG DUC BAO chuyen tien</v>
      </c>
      <c r="C37" s="51"/>
      <c r="D37" s="47">
        <f ca="1">ROUND(RANDBETWEEN(500000,1100000),-3)</f>
        <v>739000</v>
      </c>
      <c r="E37" s="50">
        <f ca="1" t="shared" si="3"/>
        <v>67567731</v>
      </c>
      <c r="F37" s="48">
        <f ca="1" t="shared" si="2"/>
        <v>6506822</v>
      </c>
    </row>
    <row r="38" ht="38.25" spans="1:6">
      <c r="A38" s="45" t="s">
        <v>38</v>
      </c>
      <c r="B38" s="49" t="str">
        <f ca="1">_xlfn.CONCAT(RANDBETWEEN(100000,999999),"-",INDEX(Sheet2!$H$1:$H$11,RANDBETWEEN(1,11)),";",RANDBETWEEN(1000000000,9999999999)," NGUYEN HUY XO chuyen khoan")</f>
        <v>786959-Vietinbank;4714055246 NGUYEN HUY XO chuyen khoan</v>
      </c>
      <c r="C38" s="51">
        <f ca="1">ROUND(RANDBETWEEN(500000,1100000),-3)</f>
        <v>777000</v>
      </c>
      <c r="D38" s="47"/>
      <c r="E38" s="50">
        <f ca="1" t="shared" ref="E38:E40" si="4">E37+D38-C38</f>
        <v>66790731</v>
      </c>
      <c r="F38" s="48">
        <f ca="1" t="shared" ref="F38:F47" si="5">CHOOSE(INT(RAND()*4)+1,RANDBETWEEN(100000,999999),RANDBETWEEN(1000000,9999999),"BANKNETIBFT",RANDBETWEEN(10000000,99999999),RANDBETWEEN(10000000000000,99999999999999))</f>
        <v>79355521</v>
      </c>
    </row>
    <row r="39" ht="51" spans="1:6">
      <c r="A39" s="45" t="s">
        <v>38</v>
      </c>
      <c r="B39" s="49" t="str">
        <f ca="1">_xlfn.CONCAT(RANDBETWEEN(100000,999999),CHAR(RANDBETWEEN(65,90)),"-",RANDBETWEEN(100000,999999),"-",INDEX(Sheet2!$H$1:$H$11,RANDBETWEEN(1,11)),".",INDEX(Sheet2!$A$1:$A$403,RANDBETWEEN(1,403))," chuyen tien toi 3602223081985 NGUYEN HUY XO tai AGRIBANK")</f>
        <v>590961X-617502-VPBank.PHUNG MINH LUONG chuyen tien toi 3602223081985 NGUYEN HUY XO tai AGRIBANK</v>
      </c>
      <c r="C39" s="51"/>
      <c r="D39" s="47">
        <f ca="1">ROUND(RANDBETWEEN(500000,1100000),-3)</f>
        <v>706000</v>
      </c>
      <c r="E39" s="50">
        <f ca="1" t="shared" si="4"/>
        <v>67496731</v>
      </c>
      <c r="F39" s="48">
        <f ca="1" t="shared" si="5"/>
        <v>7796177</v>
      </c>
    </row>
    <row r="40" ht="51" spans="1:6">
      <c r="A40" s="45" t="s">
        <v>39</v>
      </c>
      <c r="B40" s="49" t="str">
        <f ca="1">_xlfn.CONCAT(RANDBETWEEN(1000090,9999999),CHAR(RANDBETWEEN(65,90)),"-",RANDBETWEEN(100000,999999),"-",INDEX(Sheet2!$H$1:$H$11,RANDBETWEEN(1,11)),".",INDEX(Sheet2!$A$1:$A$403,RANDBETWEEN(1,403))," chuyen tien toi 3602223081985 NGUYEN HUY XO tai AGRIBANK")</f>
        <v>6475526K-962448-Vietinbank.NGUYEN DINH TIEN chuyen tien toi 3602223081985 NGUYEN HUY XO tai AGRIBANK</v>
      </c>
      <c r="C40" s="51"/>
      <c r="D40" s="47">
        <f ca="1">ROUND(RANDBETWEEN(500000,1100000),-3)</f>
        <v>691000</v>
      </c>
      <c r="E40" s="50">
        <f ca="1" t="shared" si="4"/>
        <v>68187731</v>
      </c>
      <c r="F40" s="48" t="str">
        <f ca="1" t="shared" si="5"/>
        <v>BANKNETIBFT</v>
      </c>
    </row>
    <row r="41" ht="38.25" spans="1:6">
      <c r="A41" s="45" t="s">
        <v>39</v>
      </c>
      <c r="B41" s="49" t="str">
        <f ca="1">_xlfn.CONCAT(RANDBETWEEN(100000,999999),"-",INDEX(Sheet2!$H$1:$H$11,RANDBETWEEN(1,11)),";",RANDBETWEEN(1000000000,9999999999)," NGUYEN HUY XO chuyen khoan")</f>
        <v>332464-VPBank;1135260272 NGUYEN HUY XO chuyen khoan</v>
      </c>
      <c r="C41" s="51">
        <f ca="1">ROUND(RANDBETWEEN(500000,1100000),-3)</f>
        <v>520000</v>
      </c>
      <c r="D41" s="47"/>
      <c r="E41" s="50">
        <f ca="1" t="shared" ref="E41:E47" si="6">E40+D41-C41</f>
        <v>67667731</v>
      </c>
      <c r="F41" s="48" t="str">
        <f ca="1" t="shared" si="5"/>
        <v>BANKNETIBFT</v>
      </c>
    </row>
    <row r="42" ht="63.75" spans="1:6">
      <c r="A42" s="45" t="s">
        <v>40</v>
      </c>
      <c r="B42" s="49" t="str">
        <f ca="1">_xlfn.CONCAT(INDEX(Sheet2!$F$1:$F$4,RANDBETWEEN(1,4))," ",RANDBETWEEN(1000000000,999999999999),"  tai ","  ",INDEX(Sheet2!$H$1:$H$11,RANDBETWEEN(1,11)),"  ",INDEX(Sheet2!$A$1:$A$403,RANDBETWEEN(1,403)),"  chuyen khoan","-CTLNHIDI00000",RANDBETWEEN(1000000000,9999999999),"-1/1-",CHAR(RANDBETWEEN(65,90)),CHAR(RANDBETWEEN(65,90)),CHAR(RANDBETWEEN(65,90)),"-002")</f>
        <v> 305513652743  tai   VPBank  TRAN DUC TIEN  chuyen khoan-CTLNHIDI000003468373397-1/1-FWU-002</v>
      </c>
      <c r="C42" s="51"/>
      <c r="D42" s="47">
        <f ca="1">ROUND(RANDBETWEEN(500000,1100000),-3)</f>
        <v>547000</v>
      </c>
      <c r="E42" s="50">
        <f ca="1" t="shared" si="6"/>
        <v>68214731</v>
      </c>
      <c r="F42" s="48">
        <f ca="1" t="shared" si="5"/>
        <v>18766838</v>
      </c>
    </row>
    <row r="43" ht="63.75" spans="1:6">
      <c r="A43" s="45" t="s">
        <v>41</v>
      </c>
      <c r="B43" s="49" t="str">
        <f ca="1">_xlfn.CONCAT(INDEX(Sheet2!$F$1:$F$4,RANDBETWEEN(1,4))," ",RANDBETWEEN(1000000000,999999999999),"  tai ","  ",INDEX(Sheet2!$H$1:$H$11,RANDBETWEEN(1,11)),"  ",INDEX(Sheet2!$A$1:$A$403,RANDBETWEEN(1,403)),"  chuyen khoan","-CTLNHIDI00000",RANDBETWEEN(1000000000,9999999999),"-1/1-",CHAR(RANDBETWEEN(65,90)),CHAR(RANDBETWEEN(65,90)),CHAR(RANDBETWEEN(65,90)),"-002")</f>
        <v> 979590147968  tai   VPBank  NGUYEN QUANG VINH  chuyen khoan-CTLNHIDI000008051329836-1/1-XRJ-002</v>
      </c>
      <c r="C43" s="51"/>
      <c r="D43" s="47">
        <f ca="1">ROUND(RANDBETWEEN(500000,1100000),-3)</f>
        <v>991000</v>
      </c>
      <c r="E43" s="50">
        <f ca="1" t="shared" si="6"/>
        <v>69205731</v>
      </c>
      <c r="F43" s="48">
        <f ca="1" t="shared" si="5"/>
        <v>19590401</v>
      </c>
    </row>
    <row r="44" ht="63.75" spans="1:6">
      <c r="A44" s="45" t="s">
        <v>41</v>
      </c>
      <c r="B44" s="49" t="str">
        <f ca="1">_xlfn.CONCAT(INDEX(Sheet2!$F$1:$F$4,RANDBETWEEN(1,4))," ",RANDBETWEEN(1000000000,999999999999),"  tai ","  ",INDEX(Sheet2!$H$1:$H$11,RANDBETWEEN(1,11)),"  ",INDEX(Sheet2!$A$1:$A$403,RANDBETWEEN(1,403)),"  chuyen khoan","-CTLNHIDI00000",RANDBETWEEN(1000000000,9999999999),"-1/1-",CHAR(RANDBETWEEN(65,90)),CHAR(RANDBETWEEN(65,90)),CHAR(RANDBETWEEN(65,90)),"-002")</f>
        <v>IBVCB: 519219255953  tai   VPBank  HOANG QUOC VIET  chuyen khoan-CTLNHIDI000006213939275-1/1-UYY-002</v>
      </c>
      <c r="C44" s="51"/>
      <c r="D44" s="47">
        <f ca="1">ROUND(RANDBETWEEN(500000,1100000),-3)</f>
        <v>965000</v>
      </c>
      <c r="E44" s="50">
        <f ca="1" t="shared" si="6"/>
        <v>70170731</v>
      </c>
      <c r="F44" s="48">
        <f ca="1" t="shared" si="5"/>
        <v>9504108</v>
      </c>
    </row>
    <row r="45" ht="38.25" spans="1:6">
      <c r="A45" s="45" t="s">
        <v>41</v>
      </c>
      <c r="B45" s="49" t="str">
        <f ca="1">_xlfn.CONCAT(RANDBETWEEN(100000,999999),"-",INDEX(Sheet2!$H$1:$H$11,RANDBETWEEN(1,11)),";",RANDBETWEEN(1000000000,9999999999)," NGUYEN HUY XO chuyen khoan")</f>
        <v>609113-Vietinbank;8535596195 NGUYEN HUY XO chuyen khoan</v>
      </c>
      <c r="C45" s="51">
        <f ca="1">ROUND(RANDBETWEEN(500000,1100000),-3)</f>
        <v>772000</v>
      </c>
      <c r="D45" s="47"/>
      <c r="E45" s="50">
        <f ca="1" t="shared" si="6"/>
        <v>69398731</v>
      </c>
      <c r="F45" s="48">
        <f ca="1" t="shared" si="5"/>
        <v>950554</v>
      </c>
    </row>
    <row r="46" s="11" customFormat="1" ht="25.5" spans="1:6">
      <c r="A46" s="45" t="s">
        <v>42</v>
      </c>
      <c r="B46" s="49" t="str">
        <f ca="1">_xlfn.CONCAT(RANDBETWEEN(100000000,999999999),"-",INDEX(Sheet2!$A$1:$A$403,RANDBETWEEN(1,403))," chuyen tien")</f>
        <v>884725722-NGUYEN THE NAM chuyen tien</v>
      </c>
      <c r="C46" s="51"/>
      <c r="D46" s="47">
        <f ca="1">ROUND(RANDBETWEEN(500000,1100000),-3)</f>
        <v>768000</v>
      </c>
      <c r="E46" s="50">
        <f ca="1" t="shared" si="6"/>
        <v>70166731</v>
      </c>
      <c r="F46" s="48">
        <f ca="1" t="shared" si="5"/>
        <v>33711147</v>
      </c>
    </row>
    <row r="47" ht="63.75" spans="1:6">
      <c r="A47" s="45" t="s">
        <v>43</v>
      </c>
      <c r="B47" s="49" t="str">
        <f ca="1">_xlfn.CONCAT(INDEX(Sheet2!$F$1:$F$4,RANDBETWEEN(1,4))," ",RANDBETWEEN(100000000000,99999999999999),"  tai ","  ",INDEX(Sheet2!$H$1:$H$11,RANDBETWEEN(1,11)),"  ",INDEX(Sheet2!$A$1:$A$403,RANDBETWEEN(1,403)),"  chuyen khoan","-CTLNHIDI00000",RANDBETWEEN(1000000000,9999999999),"-1/1-",CHAR(RANDBETWEEN(65,90)),CHAR(RANDBETWEEN(65,90)),CHAR(RANDBETWEEN(65,90)),"-002")</f>
        <v> 66522815933747  tai   VPBank  TO VAN CONG  chuyen khoan-CTLNHIDI000002222680691-1/1-AZR-002</v>
      </c>
      <c r="C47" s="51"/>
      <c r="D47" s="47">
        <f ca="1">ROUND(RANDBETWEEN(500000,1100000),-3)</f>
        <v>609000</v>
      </c>
      <c r="E47" s="50">
        <f ca="1" t="shared" si="6"/>
        <v>70775731</v>
      </c>
      <c r="F47" s="48" t="str">
        <f ca="1" t="shared" si="5"/>
        <v>BANKNETIBFT</v>
      </c>
    </row>
    <row r="48" ht="51" spans="1:6">
      <c r="A48" s="45" t="s">
        <v>43</v>
      </c>
      <c r="B48" s="49" t="str">
        <f ca="1">_xlfn.CONCAT(RANDBETWEEN(100000,999999),CHAR(RANDBETWEEN(65,90)),"-",RANDBETWEEN(100000,999999),"-",INDEX(Sheet2!$H$1:$H$11,RANDBETWEEN(1,11)),".",INDEX(Sheet2!$A$1:$A$403,RANDBETWEEN(1,403))," chuyen tien toi 3602223081985 NGUYEN HUY XO tai AGRIBANK")</f>
        <v>603642K-864553-Vietinbank.BUI THI THAO chuyen tien toi 3602223081985 NGUYEN HUY XO tai AGRIBANK</v>
      </c>
      <c r="C48" s="51"/>
      <c r="D48" s="47">
        <f ca="1">ROUND(RANDBETWEEN(500000,1100000),-3)</f>
        <v>984000</v>
      </c>
      <c r="E48" s="50">
        <f ca="1" t="shared" ref="E48:E55" si="7">E47+D48-C48</f>
        <v>71759731</v>
      </c>
      <c r="F48" s="48">
        <f ca="1" t="shared" ref="F48:F55" si="8">CHOOSE(INT(RAND()*4)+1,RANDBETWEEN(100000,999999),RANDBETWEEN(1000000,9999999),"BANKNETIBFT",RANDBETWEEN(10000000,99999999),RANDBETWEEN(10000000000000,99999999999999))</f>
        <v>5244980</v>
      </c>
    </row>
    <row r="49" ht="63.75" spans="1:6">
      <c r="A49" s="45" t="s">
        <v>43</v>
      </c>
      <c r="B49" s="49" t="str">
        <f ca="1">_xlfn.CONCAT(RANDBETWEEN(100000,999999),CHAR(RANDBETWEEN(65,90)),"-",RANDBETWEEN(100000,999999),"-",INDEX(Sheet2!$H$1:$H$11,RANDBETWEEN(1,11)),".",INDEX(Sheet2!$A$1:$A$403,RANDBETWEEN(1,403))," chuyen tien toi 3602223081985 NGUYEN HUY XO tai AGRIBANK")</f>
        <v>993239P-329738-MBVCB.LE VAN TAM chuyen tien toi 3602223081985 NGUYEN HUY XO tai AGRIBANK</v>
      </c>
      <c r="C49" s="51"/>
      <c r="D49" s="47">
        <f ca="1">ROUND(RANDBETWEEN(500000,1100000),-3)</f>
        <v>742000</v>
      </c>
      <c r="E49" s="50">
        <f ca="1" t="shared" si="7"/>
        <v>72501731</v>
      </c>
      <c r="F49" s="48" t="str">
        <f ca="1" t="shared" si="8"/>
        <v>BANKNETIBFT</v>
      </c>
    </row>
    <row r="50" ht="25.5" spans="1:6">
      <c r="A50" s="45" t="s">
        <v>44</v>
      </c>
      <c r="B50" s="49" t="str">
        <f ca="1">_xlfn.CONCAT(RANDBETWEEN(10000000,99999999),"-",INDEX(Sheet2!$A$1:$A$403,RANDBETWEEN(1,403))," chuyen tien")</f>
        <v>18912218-NGUYEN TUAN TU chuyen tien</v>
      </c>
      <c r="C50" s="51"/>
      <c r="D50" s="47">
        <f ca="1">ROUND(RANDBETWEEN(500000,1100000),-3)</f>
        <v>745000</v>
      </c>
      <c r="E50" s="50">
        <f ca="1" t="shared" si="7"/>
        <v>73246731</v>
      </c>
      <c r="F50" s="48" t="str">
        <f ca="1" t="shared" si="8"/>
        <v>BANKNETIBFT</v>
      </c>
    </row>
    <row r="51" ht="25.5" spans="1:6">
      <c r="A51" s="45" t="s">
        <v>44</v>
      </c>
      <c r="B51" s="49" t="str">
        <f ca="1">_xlfn.CONCAT(RANDBETWEEN(10000000,99999999),"-",INDEX(Sheet2!$A$1:$A$403,RANDBETWEEN(1,403))," chuyen tien")</f>
        <v>91090809-NGUYEN VIET HOANG chuyen tien</v>
      </c>
      <c r="C51" s="51"/>
      <c r="D51" s="47">
        <f ca="1">ROUND(RANDBETWEEN(500000,1100000),-3)</f>
        <v>940000</v>
      </c>
      <c r="E51" s="50">
        <f ca="1" t="shared" si="7"/>
        <v>74186731</v>
      </c>
      <c r="F51" s="48">
        <f ca="1" t="shared" si="8"/>
        <v>4765388</v>
      </c>
    </row>
    <row r="52" ht="25.5" spans="1:6">
      <c r="A52" s="45" t="s">
        <v>44</v>
      </c>
      <c r="B52" s="49" t="str">
        <f ca="1">_xlfn.CONCAT(RANDBETWEEN(10000000,99999999),"-",INDEX(Sheet2!$A$1:$A$403,RANDBETWEEN(1,403))," chuyen tien")</f>
        <v>18213941-LE THI THANH BINH chuyen tien</v>
      </c>
      <c r="C52" s="51"/>
      <c r="D52" s="47">
        <f ca="1">ROUND(RANDBETWEEN(500000,1100000),-3)</f>
        <v>764000</v>
      </c>
      <c r="E52" s="50">
        <f ca="1" t="shared" si="7"/>
        <v>74950731</v>
      </c>
      <c r="F52" s="48">
        <f ca="1" t="shared" si="8"/>
        <v>5533278</v>
      </c>
    </row>
    <row r="53" ht="63.75" spans="1:6">
      <c r="A53" s="45" t="s">
        <v>44</v>
      </c>
      <c r="B53" s="49" t="str">
        <f ca="1">_xlfn.CONCAT(RANDBETWEEN(100000,999999),CHAR(RANDBETWEEN(65,90)),"-",RANDBETWEEN(100000,999999),"-",INDEX(Sheet2!$H$1:$H$11,RANDBETWEEN(1,11)),".",INDEX(Sheet2!$A$1:$A$403,RANDBETWEEN(1,403))," chuyen tien toi 3602223081985 NGUYEN HUY XO tai AGRIBANK")</f>
        <v>472595G-342990-Agribank.DO VAN NHAT chuyen tien toi 3602223081985 NGUYEN HUY XO tai AGRIBANK</v>
      </c>
      <c r="C53" s="51"/>
      <c r="D53" s="47">
        <f ca="1">ROUND(RANDBETWEEN(500000,1100000),-3)</f>
        <v>1088000</v>
      </c>
      <c r="E53" s="50">
        <f ca="1" t="shared" si="7"/>
        <v>76038731</v>
      </c>
      <c r="F53" s="48" t="str">
        <f ca="1" t="shared" si="8"/>
        <v>BANKNETIBFT</v>
      </c>
    </row>
    <row r="54" ht="38.25" spans="1:6">
      <c r="A54" s="45" t="s">
        <v>44</v>
      </c>
      <c r="B54" s="49" t="str">
        <f ca="1">_xlfn.CONCAT(RANDBETWEEN(100000,999999),"-",INDEX(Sheet2!$H$1:$H$11,RANDBETWEEN(1,11)),";",RANDBETWEEN(1000000000,9999999999)," NGUYEN HUY XO chuyen khoan")</f>
        <v>692497-MBVCB;2002580097 NGUYEN HUY XO chuyen khoan</v>
      </c>
      <c r="C54" s="51">
        <f ca="1">ROUND(RANDBETWEEN(500000,1100000),-3)</f>
        <v>1026000</v>
      </c>
      <c r="D54" s="47"/>
      <c r="E54" s="50">
        <f ca="1" t="shared" si="7"/>
        <v>75012731</v>
      </c>
      <c r="F54" s="48">
        <f ca="1" t="shared" si="8"/>
        <v>24824062</v>
      </c>
    </row>
    <row r="55" ht="38.25" spans="1:6">
      <c r="A55" s="45" t="s">
        <v>44</v>
      </c>
      <c r="B55" s="49" t="str">
        <f ca="1">_xlfn.CONCAT(RANDBETWEEN(100000,999999),"-",INDEX(Sheet2!$H$1:$H$11,RANDBETWEEN(1,11)),";",RANDBETWEEN(1000000000,9999999999)," NGUYEN HUY XO chuyen khoan")</f>
        <v>388922-Agribank;2362046118 NGUYEN HUY XO chuyen khoan</v>
      </c>
      <c r="C55" s="51">
        <f ca="1">ROUND(RANDBETWEEN(500000,1100000),-3)</f>
        <v>1044000</v>
      </c>
      <c r="D55" s="47"/>
      <c r="E55" s="50">
        <f ca="1" t="shared" si="7"/>
        <v>73968731</v>
      </c>
      <c r="F55" s="48">
        <f ca="1" t="shared" si="8"/>
        <v>560573</v>
      </c>
    </row>
    <row r="56" ht="63.75" spans="1:6">
      <c r="A56" s="45" t="s">
        <v>44</v>
      </c>
      <c r="B56" s="49" t="str">
        <f ca="1">_xlfn.CONCAT(RANDBETWEEN(10000000,99999999),CHAR(RANDBETWEEN(65,90)),"-",RANDBETWEEN(100000,999999),"-",INDEX(Sheet2!$H$1:$H$11,RANDBETWEEN(1,11)),".",INDEX(Sheet2!$A$1:$A$403,RANDBETWEEN(1,403))," chuyen tien toi 3602223081985 NGUYEN HUY XO tai AGRIBANK")</f>
        <v>85688240A-445679-Vietinbank.BUI DOAN LONG chuyen tien toi 3602223081985 NGUYEN HUY XO tai AGRIBANK</v>
      </c>
      <c r="C56" s="51"/>
      <c r="D56" s="47">
        <f ca="1">ROUND(RANDBETWEEN(500000,1100000),-3)</f>
        <v>799000</v>
      </c>
      <c r="E56" s="50">
        <f ca="1">E55-C56+D56</f>
        <v>74767731</v>
      </c>
      <c r="F56" s="48">
        <f ca="1" t="shared" ref="F56:F62" si="9">CHOOSE(INT(RAND()*4)+1,RANDBETWEEN(100000,999999),RANDBETWEEN(1000000,9999999),"BANKNETIBFT",RANDBETWEEN(10000000,99999999),RANDBETWEEN(10000000000000,99999999999999))</f>
        <v>990903</v>
      </c>
    </row>
    <row r="57" ht="38.25" spans="1:6">
      <c r="A57" s="45" t="s">
        <v>45</v>
      </c>
      <c r="B57" s="49" t="str">
        <f ca="1">_xlfn.CONCAT(RANDBETWEEN(100000,999999),"-",INDEX(Sheet2!$H$1:$H$11,RANDBETWEEN(1,11)),";",RANDBETWEEN(1000000000,9999999999)," NGUYEN HUY XO chuyen khoan")</f>
        <v>393174-Vietinbank;4791121125 NGUYEN HUY XO chuyen khoan</v>
      </c>
      <c r="C57" s="51">
        <f ca="1">ROUND(RANDBETWEEN(500000,1100000),-3)</f>
        <v>580000</v>
      </c>
      <c r="D57" s="47"/>
      <c r="E57" s="50">
        <f ca="1">E56-C57+D57</f>
        <v>74187731</v>
      </c>
      <c r="F57" s="48">
        <f ca="1" t="shared" si="9"/>
        <v>534098</v>
      </c>
    </row>
    <row r="58" ht="63.75" spans="1:6">
      <c r="A58" s="45" t="s">
        <v>46</v>
      </c>
      <c r="B58" s="49" t="str">
        <f ca="1">_xlfn.CONCAT(INDEX(Sheet2!$F$1:$F$4,RANDBETWEEN(1,4))," ",RANDBETWEEN(10000000000,9999999999999),"  tai ","  ",INDEX(Sheet2!$H$1:$H$11,RANDBETWEEN(1,11)),"  ",INDEX(Sheet2!$A$1:$A$403,RANDBETWEEN(1,403)),"  chuyen khoan","-CTLNHIDI00000",RANDBETWEEN(1000000000,9999999999),"-1/1-",CHAR(RANDBETWEEN(65,90)),CHAR(RANDBETWEEN(65,90)),CHAR(RANDBETWEEN(65,90)),"-002")</f>
        <v>IBVCB: 4972094709491  tai   VPBank  HOANG THI THUY  chuyen khoan-CTLNHIDI000009590276269-1/1-JYM-002</v>
      </c>
      <c r="C58" s="51"/>
      <c r="D58" s="47">
        <f ca="1">ROUND(RANDBETWEEN(500000,1100000),-3)</f>
        <v>603000</v>
      </c>
      <c r="E58" s="50">
        <f ca="1" t="shared" ref="E57:E83" si="10">E56-C58+D58</f>
        <v>75370731</v>
      </c>
      <c r="F58" s="48">
        <f ca="1" t="shared" si="9"/>
        <v>599030</v>
      </c>
    </row>
    <row r="59" ht="63.75" spans="1:6">
      <c r="A59" s="45" t="s">
        <v>47</v>
      </c>
      <c r="B59" s="49" t="str">
        <f ca="1">_xlfn.CONCAT(INDEX(Sheet2!$F$1:$F$4,RANDBETWEEN(1,4))," ",RANDBETWEEN(100000000000000,99999999999999000),"  tai ","  ",INDEX(Sheet2!$H$1:$H$11,RANDBETWEEN(1,11)),"  ",INDEX(Sheet2!$A$1:$A$403,RANDBETWEEN(1,403)),"  chuyen khoan","-CTLNHIDI00000",RANDBETWEEN(1000000000,9999999999),"-1/1-",CHAR(RANDBETWEEN(65,90)),CHAR(RANDBETWEEN(65,90)),CHAR(RANDBETWEEN(65,90)),"-002")</f>
        <v>MBVCB: 90291435939598800  tai   VPBank  PHAN NGOC NAM  chuyen khoan-CTLNHIDI000009219596780-1/1-COR-002</v>
      </c>
      <c r="C59" s="51"/>
      <c r="D59" s="47">
        <f ca="1">ROUND(RANDBETWEEN(500000,1100000),-3)</f>
        <v>809000</v>
      </c>
      <c r="E59" s="50">
        <f ca="1" t="shared" si="10"/>
        <v>74996731</v>
      </c>
      <c r="F59" s="48">
        <f ca="1" t="shared" si="9"/>
        <v>7712786</v>
      </c>
    </row>
    <row r="60" s="11" customFormat="1" ht="25.5" spans="1:6">
      <c r="A60" s="45" t="s">
        <v>48</v>
      </c>
      <c r="B60" s="49" t="str">
        <f ca="1">_xlfn.CONCAT(RANDBETWEEN(1000000000,9999999999),"-",INDEX(Sheet2!$A$1:$A$403,RANDBETWEEN(1,403))," chuyen tien")</f>
        <v>1142039017-NGUYEN ANH TUAN chuyen tien</v>
      </c>
      <c r="C60" s="47"/>
      <c r="D60" s="47">
        <f ca="1">ROUND(RANDBETWEEN(500000,1100000),-3)</f>
        <v>666000</v>
      </c>
      <c r="E60" s="50">
        <f ca="1" t="shared" si="10"/>
        <v>76036731</v>
      </c>
      <c r="F60" s="48">
        <f ca="1" t="shared" si="9"/>
        <v>935840</v>
      </c>
    </row>
    <row r="61" ht="38.25" spans="1:6">
      <c r="A61" s="45" t="s">
        <v>48</v>
      </c>
      <c r="B61" s="49" t="str">
        <f ca="1">_xlfn.CONCAT(RANDBETWEEN(100000,999999),"-",INDEX(Sheet2!$H$1:$H$11,RANDBETWEEN(1,11)),";",RANDBETWEEN(1000000000,9999999999)," NGUYEN HUY XO chuyen khoan")</f>
        <v>654872-VPBank;9252088301 NGUYEN HUY XO chuyen khoan</v>
      </c>
      <c r="C61" s="47">
        <f ca="1">ROUND(RANDBETWEEN(500000,1100000),-3)</f>
        <v>566000</v>
      </c>
      <c r="D61" s="47"/>
      <c r="E61" s="50">
        <f ca="1" t="shared" si="10"/>
        <v>74430731</v>
      </c>
      <c r="F61" s="48" t="str">
        <f ca="1" t="shared" si="9"/>
        <v>BANKNETIBFT</v>
      </c>
    </row>
    <row r="62" ht="63.75" spans="1:6">
      <c r="A62" s="45" t="s">
        <v>48</v>
      </c>
      <c r="B62" s="49" t="str">
        <f ca="1">_xlfn.CONCAT(RANDBETWEEN(10000000,99999999),CHAR(RANDBETWEEN(65,90)),"-",RANDBETWEEN(100000,999999),"-",INDEX(Sheet2!$H$1:$H$11,RANDBETWEEN(1,11)),".",INDEX(Sheet2!$A$1:$A$403,RANDBETWEEN(1,403))," chuyen tien toi 3602223081985 NGUYEN HUY XO tai AGRIBANK")</f>
        <v>79606548U-846990-Vietinbank.QUAN THE THANH chuyen tien toi 3602223081985 NGUYEN HUY XO tai AGRIBANK</v>
      </c>
      <c r="C62" s="47"/>
      <c r="D62" s="47">
        <f ca="1">ROUND(RANDBETWEEN(500000,1100000),-3)</f>
        <v>652000</v>
      </c>
      <c r="E62" s="50">
        <f ca="1" t="shared" si="10"/>
        <v>76688731</v>
      </c>
      <c r="F62" s="48" t="str">
        <f ca="1" t="shared" si="9"/>
        <v>BANKNETIBFT</v>
      </c>
    </row>
    <row r="63" s="11" customFormat="1" spans="1:6">
      <c r="A63" s="45" t="s">
        <v>49</v>
      </c>
      <c r="B63" s="49" t="s">
        <v>50</v>
      </c>
      <c r="C63" s="47"/>
      <c r="D63" s="47">
        <v>22500</v>
      </c>
      <c r="E63" s="50">
        <f ca="1" t="shared" si="10"/>
        <v>74453231</v>
      </c>
      <c r="F63" s="59"/>
    </row>
    <row r="64" s="11" customFormat="1" ht="51" spans="1:6">
      <c r="A64" s="60" t="s">
        <v>49</v>
      </c>
      <c r="B64" s="61" t="str">
        <f ca="1">_xlfn.CONCAT(RANDBETWEEN(100000,999999),CHAR(RANDBETWEEN(65,90)),"-",RANDBETWEEN(100000,999999),"-",INDEX(Sheet2!$H$1:$H$11,RANDBETWEEN(1,11)),".",INDEX(Sheet2!$A$1:$A$403,RANDBETWEEN(1,403))," chuyen tien toi 3602223081985 NGUYEN HUY XO tai AGRIBANK")</f>
        <v>519564N-751881-VPBank.DOAN BA DAT chuyen tien toi 3602223081985 NGUYEN HUY XO tai AGRIBANK</v>
      </c>
      <c r="C64" s="47"/>
      <c r="D64" s="47">
        <f ca="1">ROUND(RANDBETWEEN(500000,1100000),-3)</f>
        <v>1003000</v>
      </c>
      <c r="E64" s="50">
        <f ca="1" t="shared" si="10"/>
        <v>77691731</v>
      </c>
      <c r="F64" s="48">
        <f ca="1" t="shared" ref="F64:F69" si="11">CHOOSE(INT(RAND()*4)+1,RANDBETWEEN(100000,999999),RANDBETWEEN(1000000,9999999),"BANKNETIBFT",RANDBETWEEN(10000000,99999999),RANDBETWEEN(10000000000000,99999999999999))</f>
        <v>77563687</v>
      </c>
    </row>
    <row r="65" s="11" customFormat="1" ht="38.25" spans="1:6">
      <c r="A65" s="60" t="s">
        <v>51</v>
      </c>
      <c r="B65" s="61" t="str">
        <f ca="1">_xlfn.CONCAT(RANDBETWEEN(100000,999999),"-",INDEX(Sheet2!$H$1:$H$11,RANDBETWEEN(1,11)),";",RANDBETWEEN(1000000000,9999999999)," NGUYEN HUY XO chuyen khoan")</f>
        <v>782318-Vietinbank;2710582801 NGUYEN HUY XO chuyen khoan</v>
      </c>
      <c r="C65" s="47">
        <f ca="1">ROUND(RANDBETWEEN(500000,1100000),-3)</f>
        <v>1072000</v>
      </c>
      <c r="D65" s="47"/>
      <c r="E65" s="50">
        <f ca="1" t="shared" si="10"/>
        <v>73381231</v>
      </c>
      <c r="F65" s="48" t="str">
        <f ca="1" t="shared" si="11"/>
        <v>BANKNETIBFT</v>
      </c>
    </row>
    <row r="66" ht="63.75" spans="1:6">
      <c r="A66" s="45" t="s">
        <v>52</v>
      </c>
      <c r="B66" s="49" t="str">
        <f ca="1">_xlfn.CONCAT(RANDBETWEEN(100000,999999),CHAR(RANDBETWEEN(65,90)),"-",RANDBETWEEN(1000000,9999999),"-",INDEX(Sheet2!$H$1:$H$11,RANDBETWEEN(1,11)),".",INDEX(Sheet2!$A$1:$A$403,RANDBETWEEN(1,403))," chuyen tien toi 3602223081985 NGUYEN HUY XO tai AGRIBANK")</f>
        <v>547456G-2352573-Agribank.MAI THANH TUAN chuyen tien toi 3602223081985 NGUYEN HUY XO tai AGRIBANK</v>
      </c>
      <c r="C66" s="47"/>
      <c r="D66" s="47">
        <f ca="1">ROUND(RANDBETWEEN(500000,1100000),-3)</f>
        <v>1090000</v>
      </c>
      <c r="E66" s="50">
        <f ca="1" t="shared" si="10"/>
        <v>78781731</v>
      </c>
      <c r="F66" s="48">
        <f ca="1" t="shared" si="11"/>
        <v>53745763</v>
      </c>
    </row>
    <row r="67" ht="63.75" spans="1:6">
      <c r="A67" s="45" t="s">
        <v>52</v>
      </c>
      <c r="B67" s="49" t="str">
        <f ca="1">_xlfn.CONCAT(RANDBETWEEN(10000000,99999999),CHAR(RANDBETWEEN(65,90)),"-",RANDBETWEEN(10000000,99999999),"-",INDEX(Sheet2!$H$1:$H$11,RANDBETWEEN(1,11)),".",INDEX(Sheet2!$A$1:$A$403,RANDBETWEEN(1,403))," chuyen tien toi 3602223081985 NGUYEN HUY XO tai AGRIBANK")</f>
        <v>15840264H-54441304-Vietinbank.NGUYEN KIM DUAN chuyen tien toi 3602223081985 NGUYEN HUY XO tai AGRIBANK</v>
      </c>
      <c r="C67" s="47"/>
      <c r="D67" s="47">
        <f ca="1">ROUND(RANDBETWEEN(500000,1100000),-3)</f>
        <v>561000</v>
      </c>
      <c r="E67" s="50">
        <f ca="1" t="shared" si="10"/>
        <v>73942231</v>
      </c>
      <c r="F67" s="48">
        <f ca="1" t="shared" si="11"/>
        <v>317345</v>
      </c>
    </row>
    <row r="68" ht="38.25" spans="1:6">
      <c r="A68" s="45" t="s">
        <v>52</v>
      </c>
      <c r="B68" s="49" t="str">
        <f ca="1">_xlfn.CONCAT(RANDBETWEEN(100000,999999),"-",INDEX(Sheet2!$H$1:$H$11,RANDBETWEEN(1,11)),";",RANDBETWEEN(1000000000,9999999999)," NGUYEN HUY XO chuyen khoan")</f>
        <v>187491-VPBank;3064951496 NGUYEN HUY XO chuyen khoan</v>
      </c>
      <c r="C68" s="47">
        <f ca="1">ROUND(RANDBETWEEN(500000,1100000),-3)</f>
        <v>529000</v>
      </c>
      <c r="D68" s="47"/>
      <c r="E68" s="50">
        <f ca="1" t="shared" si="10"/>
        <v>78252731</v>
      </c>
      <c r="F68" s="48">
        <f ca="1" t="shared" si="11"/>
        <v>2781064</v>
      </c>
    </row>
    <row r="69" ht="25.5" spans="1:6">
      <c r="A69" s="45" t="s">
        <v>53</v>
      </c>
      <c r="B69" s="49" t="str">
        <f ca="1">_xlfn.CONCAT(RANDBETWEEN(10000000,99999999),"-",INDEX(Sheet2!$A$1:$A$403,RANDBETWEEN(1,403))," chuyen tien")</f>
        <v>42429399-DINH QUANG HUY chuyen tien</v>
      </c>
      <c r="C69" s="51"/>
      <c r="D69" s="51">
        <f ca="1">ROUND(RANDBETWEEN(500000,1100000),-3)</f>
        <v>1073000</v>
      </c>
      <c r="E69" s="50">
        <f ca="1" t="shared" si="10"/>
        <v>75015231</v>
      </c>
      <c r="F69" s="48">
        <f ca="1" t="shared" si="11"/>
        <v>274140</v>
      </c>
    </row>
    <row r="70" ht="38.25" spans="1:6">
      <c r="A70" s="45" t="s">
        <v>54</v>
      </c>
      <c r="B70" s="49" t="str">
        <f ca="1">_xlfn.CONCAT(RANDBETWEEN(100000,999999),"-",INDEX(Sheet2!$H$1:$H$11,RANDBETWEEN(1,11)),";",RANDBETWEEN(1000000000,9999999999)," NGUYEN HUY XO chuyen khoan")</f>
        <v>264818-VPBank;8307277745 NGUYEN HUY XO chuyen khoan</v>
      </c>
      <c r="C70" s="47">
        <f ca="1">ROUND(RANDBETWEEN(500000,1100000),-3)</f>
        <v>961000</v>
      </c>
      <c r="D70" s="47"/>
      <c r="E70" s="50">
        <f ca="1" t="shared" si="10"/>
        <v>77291731</v>
      </c>
      <c r="F70" s="48" t="str">
        <f ca="1" t="shared" ref="F70:F85" si="12">CHOOSE(INT(RAND()*4)+1,RANDBETWEEN(100000,999999),RANDBETWEEN(1000000,9999999),"BANKNETIBFT",RANDBETWEEN(10000000,99999999),RANDBETWEEN(10000000000000,99999999999999))</f>
        <v>BANKNETIBFT</v>
      </c>
    </row>
    <row r="71" ht="25.5" spans="1:6">
      <c r="A71" s="45" t="s">
        <v>54</v>
      </c>
      <c r="B71" s="49" t="str">
        <f ca="1">_xlfn.CONCAT(RANDBETWEEN(10000000,99999999),"-",INDEX(Sheet2!$A$1:$A$403,RANDBETWEEN(1,403))," chuyen tien")</f>
        <v>52170001-DUONG THI THAI HA chuyen tien</v>
      </c>
      <c r="C71" s="47"/>
      <c r="D71" s="47">
        <f ca="1">ROUND(RANDBETWEEN(500000,1100000),-3)</f>
        <v>752000</v>
      </c>
      <c r="E71" s="50">
        <f ca="1" t="shared" si="10"/>
        <v>75767231</v>
      </c>
      <c r="F71" s="48" t="str">
        <f ca="1" t="shared" si="12"/>
        <v>BANKNETIBFT</v>
      </c>
    </row>
    <row r="72" ht="38.25" spans="1:6">
      <c r="A72" s="45" t="s">
        <v>54</v>
      </c>
      <c r="B72" s="49" t="str">
        <f ca="1">_xlfn.CONCAT(RANDBETWEEN(100000,999999),"-",INDEX(Sheet2!$H$1:$H$11,RANDBETWEEN(1,11)),";",RANDBETWEEN(1000000000,9999999999)," NGUYEN HUY XO chuyen khoan")</f>
        <v>864848-VPBank;5317579608 NGUYEN HUY XO chuyen khoan</v>
      </c>
      <c r="C72" s="47">
        <f ca="1">ROUND(RANDBETWEEN(500000,1100000),-3)</f>
        <v>696000</v>
      </c>
      <c r="D72" s="47"/>
      <c r="E72" s="50">
        <f ca="1" t="shared" si="10"/>
        <v>76595731</v>
      </c>
      <c r="F72" s="48">
        <f ca="1" t="shared" si="12"/>
        <v>338657</v>
      </c>
    </row>
    <row r="73" ht="63.75" spans="1:6">
      <c r="A73" s="45" t="s">
        <v>55</v>
      </c>
      <c r="B73" s="49" t="str">
        <f ca="1">_xlfn.CONCAT(RANDBETWEEN(1000000,9999999),CHAR(RANDBETWEEN(65,90)),"-",RANDBETWEEN(100000,999999),"-",INDEX(Sheet2!$H$1:$H$11,RANDBETWEEN(1,11)),".",INDEX(Sheet2!$A$1:$A$403,RANDBETWEEN(1,403))," chuyen tien toi 3602223081985 NGUYEN HUY XO tai AGRIBANK")</f>
        <v>2076719V-444485-MBVCB.LO PHUONG THAO chuyen tien toi 3602223081985 NGUYEN HUY XO tai AGRIBANK</v>
      </c>
      <c r="C73" s="47"/>
      <c r="D73" s="47">
        <f ca="1">ROUND(RANDBETWEEN(500000,1100000),-3)</f>
        <v>633000</v>
      </c>
      <c r="E73" s="50">
        <f ca="1" t="shared" si="10"/>
        <v>76400231</v>
      </c>
      <c r="F73" s="48">
        <f ca="1" t="shared" si="12"/>
        <v>657480</v>
      </c>
    </row>
    <row r="74" s="14" customFormat="1" ht="25.5" spans="1:6">
      <c r="A74" s="67" t="s">
        <v>56</v>
      </c>
      <c r="B74" s="62" t="s">
        <v>57</v>
      </c>
      <c r="C74" s="63">
        <v>11000</v>
      </c>
      <c r="D74" s="63"/>
      <c r="E74" s="50">
        <f ca="1" t="shared" si="10"/>
        <v>76584731</v>
      </c>
      <c r="F74" s="64"/>
    </row>
    <row r="75" s="15" customFormat="1" ht="25.5" spans="1:6">
      <c r="A75" s="45" t="s">
        <v>58</v>
      </c>
      <c r="B75" s="49" t="str">
        <f ca="1">_xlfn.CONCAT(RANDBETWEEN(10000000,99999999),"-",INDEX(Sheet2!$A$1:$A$403,RANDBETWEEN(1,403))," chuyen tien")</f>
        <v>71452941-LE QUANG TRUONG chuyen tien</v>
      </c>
      <c r="C75" s="47"/>
      <c r="D75" s="47">
        <f ca="1">ROUND(RANDBETWEEN(500000,1100000),-3)</f>
        <v>831000</v>
      </c>
      <c r="E75" s="50">
        <f ca="1" t="shared" si="10"/>
        <v>77231231</v>
      </c>
      <c r="F75" s="48">
        <f ca="1" t="shared" si="12"/>
        <v>9135277</v>
      </c>
    </row>
    <row r="76" s="15" customFormat="1" ht="38.25" spans="1:6">
      <c r="A76" s="45" t="s">
        <v>58</v>
      </c>
      <c r="B76" s="49" t="str">
        <f ca="1">_xlfn.CONCAT(RANDBETWEEN(100000,999999),"-",INDEX(Sheet2!$H$1:$H$11,RANDBETWEEN(1,11)),";",RANDBETWEEN(1000000000,9999999999)," NGUYEN HUY XO chuyen khoan")</f>
        <v>505640-Agribank;3060664288 NGUYEN HUY XO chuyen khoan</v>
      </c>
      <c r="C76" s="47">
        <f ca="1">ROUND(RANDBETWEEN(500000,1100000),-3)</f>
        <v>921000</v>
      </c>
      <c r="D76" s="47"/>
      <c r="E76" s="50">
        <f ca="1" t="shared" si="10"/>
        <v>75663731</v>
      </c>
      <c r="F76" s="48">
        <f ca="1" t="shared" si="12"/>
        <v>307074</v>
      </c>
    </row>
    <row r="77" s="15" customFormat="1" ht="25.5" spans="1:6">
      <c r="A77" s="45" t="s">
        <v>58</v>
      </c>
      <c r="B77" s="49" t="str">
        <f ca="1">_xlfn.CONCAT(RANDBETWEEN(10000000,99999999),"-",INDEX(Sheet2!$A$1:$A$403,RANDBETWEEN(1,403))," chuyen tien")</f>
        <v>79494294-HOANG TIEN LINH chuyen tien</v>
      </c>
      <c r="C77" s="47"/>
      <c r="D77" s="47">
        <f ca="1">ROUND(RANDBETWEEN(500000,1100000),-3)</f>
        <v>683000</v>
      </c>
      <c r="E77" s="50">
        <f ca="1" t="shared" si="10"/>
        <v>77914231</v>
      </c>
      <c r="F77" s="48">
        <f ca="1" t="shared" si="12"/>
        <v>9383358</v>
      </c>
    </row>
    <row r="78" s="15" customFormat="1" ht="38.25" spans="1:6">
      <c r="A78" s="45" t="s">
        <v>58</v>
      </c>
      <c r="B78" s="49" t="str">
        <f ca="1">_xlfn.CONCAT(RANDBETWEEN(100000,999999),"-",INDEX(Sheet2!$H$1:$H$11,RANDBETWEEN(1,11)),";",RANDBETWEEN(1000000000,9999999999)," NGUYEN HUY XO chuyen khoan")</f>
        <v>373222-Vietinbank;6441643668 NGUYEN HUY XO chuyen khoan</v>
      </c>
      <c r="C78" s="47">
        <f ca="1">ROUND(RANDBETWEEN(500000,1100000),-3)</f>
        <v>795000</v>
      </c>
      <c r="D78" s="47"/>
      <c r="E78" s="50">
        <f ca="1" t="shared" si="10"/>
        <v>74868731</v>
      </c>
      <c r="F78" s="48">
        <f ca="1" t="shared" si="12"/>
        <v>43080107</v>
      </c>
    </row>
    <row r="79" s="11" customFormat="1" ht="51" spans="1:6">
      <c r="A79" s="45" t="s">
        <v>59</v>
      </c>
      <c r="B79" s="49" t="str">
        <f ca="1">_xlfn.CONCAT(CHAR(RANDBETWEEN(65,90)),CHAR(RANDBETWEEN(65,90)),CHAR(RANDBETWEEN(65,90)),RANDBETWEEN(100000,999999),CHAR(RANDBETWEEN(65,90)),RANDBETWEEN(1000,9999),CHAR(RANDBETWEEN(65,90)),RANDBETWEEN(10,99),"-","CTTNHHCOKHITHUONGMAITUANHUNG thanh toan luong T10/2023")</f>
        <v>KZA501547O5447C50-CTTNHHCOKHITHUONGMAITUANHUNG thanh toan luong T10/2023</v>
      </c>
      <c r="C79" s="51"/>
      <c r="D79" s="51">
        <v>21463300</v>
      </c>
      <c r="E79" s="50">
        <f ca="1" t="shared" si="10"/>
        <v>99377531</v>
      </c>
      <c r="F79" s="48" t="str">
        <f ca="1" t="shared" si="12"/>
        <v>BANKNETIBFT</v>
      </c>
    </row>
    <row r="80" ht="25.5" spans="1:6">
      <c r="A80" s="45" t="s">
        <v>60</v>
      </c>
      <c r="B80" s="49" t="str">
        <f ca="1">_xlfn.CONCAT(RANDBETWEEN(100000,999999),"-NGUYEN HONG NGOC chuyen tien thue dat")</f>
        <v>172286-NGUYEN HONG NGOC chuyen tien thue dat</v>
      </c>
      <c r="C80" s="47"/>
      <c r="D80" s="47">
        <v>12000000</v>
      </c>
      <c r="E80" s="50">
        <f ca="1" t="shared" si="10"/>
        <v>86868731</v>
      </c>
      <c r="F80" s="48">
        <f ca="1" t="shared" si="12"/>
        <v>29168827</v>
      </c>
    </row>
    <row r="81" ht="25.5" spans="1:6">
      <c r="A81" s="45" t="s">
        <v>61</v>
      </c>
      <c r="B81" s="49" t="str">
        <f ca="1">_xlfn.CONCAT(RANDBETWEEN(10000000,99999999),"-",INDEX(Sheet2!$A$1:$A$403,RANDBETWEEN(1,403))," chuyen tien")</f>
        <v>91680571-LUONG MINH THUAN chuyen tien</v>
      </c>
      <c r="C81" s="51"/>
      <c r="D81" s="47">
        <f ca="1">ROUND(RANDBETWEEN(500000,1100000),-3)</f>
        <v>670000</v>
      </c>
      <c r="E81" s="50">
        <f ca="1" t="shared" si="10"/>
        <v>100047531</v>
      </c>
      <c r="F81" s="48">
        <f ca="1" t="shared" si="12"/>
        <v>4726764</v>
      </c>
    </row>
    <row r="82" ht="25.5" spans="1:6">
      <c r="A82" s="45" t="s">
        <v>61</v>
      </c>
      <c r="B82" s="49" t="str">
        <f ca="1">_xlfn.CONCAT("MB(",RANDBETWEEN(100000,999999),")(NGUYEN HUY XO chuyen khoan)")</f>
        <v>MB(706482)(NGUYEN HUY XO chuyen khoan)</v>
      </c>
      <c r="C82" s="47">
        <f ca="1">ROUND(RANDBETWEEN(500000,1100000),-3)</f>
        <v>882000</v>
      </c>
      <c r="D82" s="47"/>
      <c r="E82" s="50">
        <f ca="1" t="shared" si="10"/>
        <v>85986731</v>
      </c>
      <c r="F82" s="48">
        <f ca="1" t="shared" si="12"/>
        <v>586624</v>
      </c>
    </row>
    <row r="83" ht="25.5" spans="1:6">
      <c r="A83" s="45" t="s">
        <v>62</v>
      </c>
      <c r="B83" s="49" t="str">
        <f ca="1">_xlfn.CONCAT("MB(",RANDBETWEEN(100000,999999),")(NGUYEN HUY XO chuyen khoan)")</f>
        <v>MB(281255)(NGUYEN HUY XO chuyen khoan)</v>
      </c>
      <c r="C83" s="47">
        <f ca="1">ROUND(RANDBETWEEN(500000,1100000),-3)</f>
        <v>672000</v>
      </c>
      <c r="D83" s="47"/>
      <c r="E83" s="50">
        <f ca="1" t="shared" si="10"/>
        <v>99375531</v>
      </c>
      <c r="F83" s="48">
        <f ca="1" t="shared" si="12"/>
        <v>226556</v>
      </c>
    </row>
    <row r="84" ht="25.5" spans="1:6">
      <c r="A84" s="45" t="s">
        <v>63</v>
      </c>
      <c r="B84" s="49" t="str">
        <f ca="1">_xlfn.CONCAT(RANDBETWEEN(10000000,99999999),"-",INDEX(Sheet2!$A$1:$A$403,RANDBETWEEN(1,403))," chuyen tien")</f>
        <v>25626065-VAN VAN THUC chuyen tien</v>
      </c>
      <c r="C84" s="51"/>
      <c r="D84" s="47">
        <f ca="1">ROUND(RANDBETWEEN(500000,1100000),-3)</f>
        <v>954000</v>
      </c>
      <c r="E84" s="50">
        <f ca="1">E83-C84+D84</f>
        <v>100329531</v>
      </c>
      <c r="F84" s="48" t="str">
        <f ca="1" t="shared" si="12"/>
        <v>BANKNETIBFT</v>
      </c>
    </row>
    <row r="85" ht="25.5" spans="1:6">
      <c r="A85" s="45" t="s">
        <v>63</v>
      </c>
      <c r="B85" s="49" t="str">
        <f ca="1">_xlfn.CONCAT(RANDBETWEEN(10000000,99999999),"-",INDEX(Sheet2!$A$1:$A$403,RANDBETWEEN(1,403))," chuyen tien")</f>
        <v>24217632-PHAM TRONG HIEU chuyen tien</v>
      </c>
      <c r="C85" s="51"/>
      <c r="D85" s="47">
        <f ca="1">ROUND(RANDBETWEEN(500000,1100000),-3)</f>
        <v>918000</v>
      </c>
      <c r="E85" s="50">
        <f ca="1">E84-C85+D85</f>
        <v>101247531</v>
      </c>
      <c r="F85" s="48">
        <f ca="1" t="shared" si="12"/>
        <v>2493208</v>
      </c>
    </row>
    <row r="86" ht="63.75" spans="1:6">
      <c r="A86" s="45" t="s">
        <v>64</v>
      </c>
      <c r="B86" s="49" t="str">
        <f ca="1">_xlfn.CONCAT(INDEX(Sheet2!$F$1:$F$4,RANDBETWEEN(1,4))," ",RANDBETWEEN(1000000000,999999999999),"  tai ","  ",INDEX(Sheet2!$H$1:$H$11,RANDBETWEEN(1,11)),"  ",INDEX(Sheet2!$A$1:$A$403,RANDBETWEEN(1,403)),"  chuyen khoan","-CTLNHIDI00000",RANDBETWEEN(1000000000,9999999999),"-1/1-",CHAR(RANDBETWEEN(65,90)),CHAR(RANDBETWEEN(65,90)),CHAR(RANDBETWEEN(65,90)),"-002")</f>
        <v>MBVCB: 668460274918  tai   Vietinbank  NGUYEN DUC HAI  chuyen khoan-CTLNHIDI000004644969885-1/1-DOH-002</v>
      </c>
      <c r="C86" s="51"/>
      <c r="D86" s="47">
        <f ca="1">ROUND(RANDBETWEEN(500000,1100000),-3)</f>
        <v>760000</v>
      </c>
      <c r="E86" s="50">
        <f ca="1" t="shared" ref="E85:E110" si="13">E84-C86+D86</f>
        <v>101089531</v>
      </c>
      <c r="F86" s="48" t="str">
        <f ca="1" t="shared" ref="F86:F95" si="14">CHOOSE(INT(RAND()*4)+1,RANDBETWEEN(100000,999999),RANDBETWEEN(1000000,9999999),"BANKNETIBFT",RANDBETWEEN(10000000,99999999),RANDBETWEEN(10000000000000,99999999999999))</f>
        <v>BANKNETIBFT</v>
      </c>
    </row>
    <row r="87" ht="63.75" spans="1:6">
      <c r="A87" s="45" t="s">
        <v>65</v>
      </c>
      <c r="B87" s="49" t="str">
        <f ca="1">_xlfn.CONCAT(RANDBETWEEN(10000000,99999999),CHAR(RANDBETWEEN(65,90)),"-",RANDBETWEEN(100000,999999),"-",INDEX(Sheet2!$H$1:$H$11,RANDBETWEEN(1,11)),".",INDEX(Sheet2!$A$1:$A$403,RANDBETWEEN(1,403))," chuyen tien toi 3602223081985 NGUYEN HUY XO tai AGRIBANK")</f>
        <v>87008609H-568167-MBVCB.DANG VIET ANH chuyen tien toi 3602223081985 NGUYEN HUY XO tai AGRIBANK</v>
      </c>
      <c r="C87" s="51"/>
      <c r="D87" s="47">
        <f ca="1">ROUND(RANDBETWEEN(500000,1100000),-3)</f>
        <v>775000</v>
      </c>
      <c r="E87" s="50">
        <f ca="1" t="shared" si="13"/>
        <v>102022531</v>
      </c>
      <c r="F87" s="48">
        <f ca="1" t="shared" si="14"/>
        <v>904641</v>
      </c>
    </row>
    <row r="88" ht="25.5" spans="1:6">
      <c r="A88" s="45" t="s">
        <v>66</v>
      </c>
      <c r="B88" s="49" t="str">
        <f ca="1">_xlfn.CONCAT(RANDBETWEEN(10000000,99999999),"-",INDEX(Sheet2!$A$1:$A$403,RANDBETWEEN(1,403))," chuyen tien")</f>
        <v>66922933-LE DAI PHUC chuyen tien</v>
      </c>
      <c r="C88" s="51"/>
      <c r="D88" s="47">
        <f ca="1">ROUND(RANDBETWEEN(500000,1100000),-3)</f>
        <v>653000</v>
      </c>
      <c r="E88" s="50">
        <f ca="1" t="shared" si="13"/>
        <v>101742531</v>
      </c>
      <c r="F88" s="48" t="str">
        <f ca="1" t="shared" si="14"/>
        <v>BANKNETIBFT</v>
      </c>
    </row>
    <row r="89" ht="25.5" spans="1:6">
      <c r="A89" s="45" t="s">
        <v>67</v>
      </c>
      <c r="B89" s="49" t="str">
        <f ca="1">_xlfn.CONCAT(RANDBETWEEN(10000000,99999999),"-",INDEX(Sheet2!$A$1:$A$403,RANDBETWEEN(1,403))," chuyen tien")</f>
        <v>36002288-BUI MINH DUC chuyen tien</v>
      </c>
      <c r="C89" s="51"/>
      <c r="D89" s="47">
        <f ca="1">ROUND(RANDBETWEEN(500000,1100000),-3)</f>
        <v>886000</v>
      </c>
      <c r="E89" s="50">
        <f ca="1" t="shared" si="13"/>
        <v>102908531</v>
      </c>
      <c r="F89" s="48" t="str">
        <f ca="1" t="shared" si="14"/>
        <v>BANKNETIBFT</v>
      </c>
    </row>
    <row r="90" ht="25.5" spans="1:6">
      <c r="A90" s="45" t="s">
        <v>67</v>
      </c>
      <c r="B90" s="49" t="str">
        <f ca="1">_xlfn.CONCAT("MB(",RANDBETWEEN(100000,999999),")(NGUYEN HUY XO chuyen khoan)")</f>
        <v>MB(784762)(NGUYEN HUY XO chuyen khoan)</v>
      </c>
      <c r="C90" s="51">
        <f ca="1">ROUND(RANDBETWEEN(500000,1100000),-3)</f>
        <v>869000</v>
      </c>
      <c r="D90" s="47"/>
      <c r="E90" s="50">
        <f ca="1" t="shared" si="13"/>
        <v>100873531</v>
      </c>
      <c r="F90" s="48" t="str">
        <f ca="1" t="shared" si="14"/>
        <v>BANKNETIBFT</v>
      </c>
    </row>
    <row r="91" s="16" customFormat="1" ht="63.75" spans="1:6">
      <c r="A91" s="45" t="s">
        <v>68</v>
      </c>
      <c r="B91" s="49" t="str">
        <f ca="1">_xlfn.CONCAT(RANDBETWEEN(100000000,999999999),CHAR(RANDBETWEEN(65,90)),"-",RANDBETWEEN(100000,999999),"-",INDEX(Sheet2!$H$1:$H$11,RANDBETWEEN(1,11)),".",INDEX(Sheet2!$A$1:$A$403,RANDBETWEEN(1,403))," chuyen tien toi 3602223081985 NGUYEN HUY XO tai AGRIBANK")</f>
        <v>870644555E-526731-Agribank.NGUYEN THI THUONG chuyen tien toi 3602223081985 NGUYEN HUY XO tai AGRIBANK</v>
      </c>
      <c r="C91" s="51"/>
      <c r="D91" s="47">
        <f ca="1">ROUND(RANDBETWEEN(500000,1100000),-3)</f>
        <v>887000</v>
      </c>
      <c r="E91" s="50">
        <f ca="1" t="shared" si="13"/>
        <v>103795531</v>
      </c>
      <c r="F91" s="48">
        <f ca="1" t="shared" si="14"/>
        <v>142339</v>
      </c>
    </row>
    <row r="92" s="16" customFormat="1" ht="63.75" spans="1:6">
      <c r="A92" s="45" t="s">
        <v>69</v>
      </c>
      <c r="B92" s="49" t="str">
        <f ca="1">_xlfn.CONCAT(RANDBETWEEN(100000000,999999999),CHAR(RANDBETWEEN(65,90)),"-",RANDBETWEEN(100000,999999),"-",INDEX(Sheet2!$H$1:$H$11,RANDBETWEEN(1,11)),".",INDEX(Sheet2!$A$1:$A$403,RANDBETWEEN(1,403))," chuyen tien toi 3602223081985 NGUYEN HUY XO tai AGRIBANK")</f>
        <v>112292951F-335537-Vietinbank.LAI HAI DUONG chuyen tien toi 3602223081985 NGUYEN HUY XO tai AGRIBANK</v>
      </c>
      <c r="C92" s="51"/>
      <c r="D92" s="47">
        <f ca="1">ROUND(RANDBETWEEN(500000,1100000),-3)</f>
        <v>759000</v>
      </c>
      <c r="E92" s="50">
        <f ca="1" t="shared" si="13"/>
        <v>101632531</v>
      </c>
      <c r="F92" s="48">
        <f ca="1" t="shared" si="14"/>
        <v>975774</v>
      </c>
    </row>
    <row r="93" s="16" customFormat="1" ht="25.5" spans="1:6">
      <c r="A93" s="45" t="s">
        <v>69</v>
      </c>
      <c r="B93" s="49" t="str">
        <f ca="1">_xlfn.CONCAT("MB(",RANDBETWEEN(100000,999999),")(NGUYEN HUY XO chuyen khoan)")</f>
        <v>MB(866989)(NGUYEN HUY XO chuyen khoan)</v>
      </c>
      <c r="C93" s="51">
        <f ca="1">ROUND(RANDBETWEEN(500000,1100000),-3)</f>
        <v>834000</v>
      </c>
      <c r="D93" s="47"/>
      <c r="E93" s="50">
        <f ca="1" t="shared" si="13"/>
        <v>102961531</v>
      </c>
      <c r="F93" s="48" t="str">
        <f ca="1" t="shared" si="14"/>
        <v>BANKNETIBFT</v>
      </c>
    </row>
    <row r="94" s="16" customFormat="1" ht="25.5" spans="1:6">
      <c r="A94" s="45" t="s">
        <v>70</v>
      </c>
      <c r="B94" s="49" t="str">
        <f ca="1">_xlfn.CONCAT("MB(",RANDBETWEEN(100000,999999),")(NGUYEN HUY XO chuyen khoan)")</f>
        <v>MB(256685)(NGUYEN HUY XO chuyen khoan)</v>
      </c>
      <c r="C94" s="51">
        <f ca="1">ROUND(RANDBETWEEN(500000,1100000),-3)</f>
        <v>713000</v>
      </c>
      <c r="D94" s="47"/>
      <c r="E94" s="50">
        <f ca="1" t="shared" si="13"/>
        <v>100919531</v>
      </c>
      <c r="F94" s="48" t="str">
        <f ca="1" t="shared" si="14"/>
        <v>BANKNETIBFT</v>
      </c>
    </row>
    <row r="95" s="16" customFormat="1" ht="63.75" spans="1:6">
      <c r="A95" s="45" t="s">
        <v>71</v>
      </c>
      <c r="B95" s="49" t="str">
        <f ca="1">_xlfn.CONCAT(RANDBETWEEN(109990099000,9999999999999),CHAR(RANDBETWEEN(65,90)),"-",RANDBETWEEN(100000,999999),"-",INDEX(Sheet2!$H$1:$H$11,RANDBETWEEN(1,11)),".",INDEX(Sheet2!$A$1:$A$403,RANDBETWEEN(1,403))," chuyen tien toi 3602223081985 NGUYEN HUY XO tai AGRIBANK")</f>
        <v>669081043365L-561355-VPBank.QUAN THE THANH chuyen tien toi 3602223081985 NGUYEN HUY XO tai AGRIBANK</v>
      </c>
      <c r="C95" s="51"/>
      <c r="D95" s="47">
        <f ca="1">ROUND(RANDBETWEEN(500000,1100000),-3)</f>
        <v>992000</v>
      </c>
      <c r="E95" s="50">
        <f ca="1" t="shared" si="13"/>
        <v>103953531</v>
      </c>
      <c r="F95" s="48" t="str">
        <f ca="1" t="shared" si="14"/>
        <v>BANKNETIBFT</v>
      </c>
    </row>
    <row r="96" s="11" customFormat="1" spans="1:6">
      <c r="A96" s="45" t="s">
        <v>72</v>
      </c>
      <c r="B96" s="49" t="s">
        <v>50</v>
      </c>
      <c r="C96" s="51"/>
      <c r="D96" s="47">
        <v>20000</v>
      </c>
      <c r="E96" s="50">
        <f ca="1" t="shared" si="13"/>
        <v>100939531</v>
      </c>
      <c r="F96" s="48"/>
    </row>
    <row r="97" s="16" customFormat="1" ht="51" spans="1:6">
      <c r="A97" s="45" t="s">
        <v>73</v>
      </c>
      <c r="B97" s="49" t="str">
        <f ca="1">_xlfn.CONCAT(RANDBETWEEN(100000,999999),CHAR(RANDBETWEEN(65,90)),"-",RANDBETWEEN(100000,999999),"-",INDEX(Sheet2!$H$1:$H$11,RANDBETWEEN(1,11)),".",INDEX(Sheet2!$A$1:$A$403,RANDBETWEEN(1,403))," chuyen tien toi 3602223081985 NGUYEN HUY XO tai AGRIBANK")</f>
        <v>845305T-396735-Agribank.NGUYEN GIANG HUNG chuyen tien toi 3602223081985 NGUYEN HUY XO tai AGRIBANK</v>
      </c>
      <c r="C97" s="51"/>
      <c r="D97" s="47">
        <f ca="1">ROUND(RANDBETWEEN(500000,1100000),-3)</f>
        <v>905000</v>
      </c>
      <c r="E97" s="50">
        <f ca="1" t="shared" si="13"/>
        <v>104858531</v>
      </c>
      <c r="F97" s="48" t="str">
        <f ca="1" t="shared" ref="F97:F105" si="15">CHOOSE(INT(RAND()*4)+1,RANDBETWEEN(100000,999999),RANDBETWEEN(1000000,9999999),"BANKNETIBFT",RANDBETWEEN(10000000,99999999),RANDBETWEEN(10000000000000,99999999999999))</f>
        <v>BANKNETIBFT</v>
      </c>
    </row>
    <row r="98" s="16" customFormat="1" ht="51" spans="1:6">
      <c r="A98" s="45" t="s">
        <v>73</v>
      </c>
      <c r="B98" s="49" t="str">
        <f ca="1">_xlfn.CONCAT(RANDBETWEEN(10000000,99999999),CHAR(RANDBETWEEN(65,90)),"-",RANDBETWEEN(100000,999999),"-",INDEX(Sheet2!$H$1:$H$11,RANDBETWEEN(1,11)),".",INDEX(Sheet2!$A$1:$A$403,RANDBETWEEN(1,403))," chuyen tien toi 3602223081985 NGUYEN HUY XO tai AGRIBANK")</f>
        <v>88427860W-807695-Vietinbank.LY TRUNG KIEN chuyen tien toi 3602223081985 NGUYEN HUY XO tai AGRIBANK</v>
      </c>
      <c r="C98" s="51"/>
      <c r="D98" s="47">
        <f ca="1">ROUND(RANDBETWEEN(500000,1100000),-3)</f>
        <v>722000</v>
      </c>
      <c r="E98" s="50">
        <f ca="1" t="shared" si="13"/>
        <v>101661531</v>
      </c>
      <c r="F98" s="48">
        <f ca="1" t="shared" si="15"/>
        <v>49241206</v>
      </c>
    </row>
    <row r="99" s="16" customFormat="1" ht="63.75" spans="1:6">
      <c r="A99" s="45" t="s">
        <v>73</v>
      </c>
      <c r="B99" s="49" t="str">
        <f ca="1">_xlfn.CONCAT(RANDBETWEEN(1000000000,9999999999),CHAR(RANDBETWEEN(65,90)),"-",RANDBETWEEN(100000,999999),"-",INDEX(Sheet2!$H$1:$H$11,RANDBETWEEN(1,11)),".",INDEX(Sheet2!$A$1:$A$403,RANDBETWEEN(1,403))," chuyen tien toi 3602223081985 NGUYEN HUY XO tai AGRIBANK")</f>
        <v>4478555505K-671745-Vietinbank.DAO VIET BAO chuyen tien toi 3602223081985 NGUYEN HUY XO tai AGRIBANK</v>
      </c>
      <c r="C99" s="51"/>
      <c r="D99" s="47">
        <f ca="1">ROUND(RANDBETWEEN(500000,1100000),-3)</f>
        <v>802000</v>
      </c>
      <c r="E99" s="50">
        <f ca="1" t="shared" si="13"/>
        <v>105660531</v>
      </c>
      <c r="F99" s="48" t="str">
        <f ca="1" t="shared" si="15"/>
        <v>BANKNETIBFT</v>
      </c>
    </row>
    <row r="100" s="16" customFormat="1" ht="38.25" spans="1:6">
      <c r="A100" s="45" t="s">
        <v>73</v>
      </c>
      <c r="B100" s="49" t="str">
        <f ca="1">_xlfn.CONCAT(RANDBETWEEN(100000,999999),"-",INDEX(Sheet2!$H$1:$H$11,RANDBETWEEN(1,11)),";",RANDBETWEEN(1000000000,9999999999)," NGUYEN HUY XO chuyen khoan")</f>
        <v>919100-Agribank;7916484999 NGUYEN HUY XO chuyen khoan</v>
      </c>
      <c r="C100" s="51">
        <f ca="1">ROUND(RANDBETWEEN(500000,1100000),-3)</f>
        <v>623000</v>
      </c>
      <c r="D100" s="47"/>
      <c r="E100" s="50">
        <f ca="1" t="shared" si="13"/>
        <v>101038531</v>
      </c>
      <c r="F100" s="48">
        <f ca="1" t="shared" si="15"/>
        <v>4213109</v>
      </c>
    </row>
    <row r="101" s="16" customFormat="1" ht="25.5" spans="1:6">
      <c r="A101" s="45" t="s">
        <v>74</v>
      </c>
      <c r="B101" s="49" t="str">
        <f ca="1">_xlfn.CONCAT(RANDBETWEEN(1000000,9999999),"-",INDEX(Sheet2!$A$1:$A$403,RANDBETWEEN(1,403))," chuyen tien")</f>
        <v>8368877-TRAN THI LINH chuyen tien</v>
      </c>
      <c r="C101" s="51"/>
      <c r="D101" s="47">
        <f ca="1">ROUND(RANDBETWEEN(500000,1100000),-3)</f>
        <v>1017000</v>
      </c>
      <c r="E101" s="50">
        <f ca="1" t="shared" si="13"/>
        <v>106677531</v>
      </c>
      <c r="F101" s="48" t="str">
        <f ca="1" t="shared" si="15"/>
        <v>BANKNETIBFT</v>
      </c>
    </row>
    <row r="102" s="16" customFormat="1" ht="25.5" spans="1:6">
      <c r="A102" s="45" t="s">
        <v>74</v>
      </c>
      <c r="B102" s="49" t="str">
        <f ca="1">_xlfn.CONCAT(RANDBETWEEN(1000000,9999999),"-",INDEX(Sheet2!$A$1:$A$403,RANDBETWEEN(1,403))," chuyen tien")</f>
        <v>3364422-NGUYEN BA QUAN chuyen tien</v>
      </c>
      <c r="C102" s="51"/>
      <c r="D102" s="47">
        <f ca="1">ROUND(RANDBETWEEN(500000,1100000),-3)</f>
        <v>919000</v>
      </c>
      <c r="E102" s="50">
        <f ca="1" t="shared" si="13"/>
        <v>101957531</v>
      </c>
      <c r="F102" s="48">
        <f ca="1" t="shared" si="15"/>
        <v>4129933</v>
      </c>
    </row>
    <row r="103" s="16" customFormat="1" ht="51" spans="1:6">
      <c r="A103" s="45" t="s">
        <v>74</v>
      </c>
      <c r="B103" s="49" t="str">
        <f ca="1">_xlfn.CONCAT(RANDBETWEEN(1000000,9999999),CHAR(RANDBETWEEN(65,90)),"-",RANDBETWEEN(10000000,99999999),"-",INDEX(Sheet2!$H$1:$H$11,RANDBETWEEN(1,11)),".",INDEX(Sheet2!$A$1:$A$403,RANDBETWEEN(1,403))," chuyen tien toi 3602223081985 NGUYEN HUY XO tai AGRIBANK")</f>
        <v>2691560D-26919815-VPBank.LE MINH MANH chuyen tien toi 3602223081985 NGUYEN HUY XO tai AGRIBANK</v>
      </c>
      <c r="C103" s="51"/>
      <c r="D103" s="47">
        <f ca="1">ROUND(RANDBETWEEN(500000,1100000),-3)</f>
        <v>760000</v>
      </c>
      <c r="E103" s="50">
        <f ca="1" t="shared" si="13"/>
        <v>107437531</v>
      </c>
      <c r="F103" s="48">
        <f ca="1" t="shared" si="15"/>
        <v>32485745</v>
      </c>
    </row>
    <row r="104" s="16" customFormat="1" ht="25.5" spans="1:6">
      <c r="A104" s="45" t="s">
        <v>75</v>
      </c>
      <c r="B104" s="49" t="str">
        <f ca="1">_xlfn.CONCAT(RANDBETWEEN(100000000,999999999),"-",INDEX(Sheet2!$A$1:$A$403,RANDBETWEEN(1,403))," chuyen tien")</f>
        <v>127643785-VUONG THI THANH chuyen tien</v>
      </c>
      <c r="C104" s="51"/>
      <c r="D104" s="47">
        <f ca="1">ROUND(RANDBETWEEN(500000,1100000),-3)</f>
        <v>630000</v>
      </c>
      <c r="E104" s="50">
        <f ca="1" t="shared" si="13"/>
        <v>102587531</v>
      </c>
      <c r="F104" s="48">
        <f ca="1" t="shared" si="15"/>
        <v>222153</v>
      </c>
    </row>
    <row r="105" s="16" customFormat="1" ht="25.5" spans="1:6">
      <c r="A105" s="45" t="s">
        <v>75</v>
      </c>
      <c r="B105" s="49" t="str">
        <f ca="1">_xlfn.CONCAT(RANDBETWEEN(100000,999999),"-",INDEX(Sheet2!$A$1:$A$403,RANDBETWEEN(1,403))," chuyen tien")</f>
        <v>821367-PHAM NGOC TRUNG chuyen tien</v>
      </c>
      <c r="C105" s="51"/>
      <c r="D105" s="47">
        <f ca="1">ROUND(RANDBETWEEN(500000,1100000),-3)</f>
        <v>660000</v>
      </c>
      <c r="E105" s="50">
        <f ca="1" t="shared" si="13"/>
        <v>108097531</v>
      </c>
      <c r="F105" s="48">
        <f ca="1" t="shared" si="15"/>
        <v>9009103</v>
      </c>
    </row>
    <row r="106" s="11" customFormat="1" ht="25.5" spans="1:6">
      <c r="A106" s="45" t="s">
        <v>76</v>
      </c>
      <c r="B106" s="49" t="s">
        <v>77</v>
      </c>
      <c r="C106" s="51">
        <v>11000</v>
      </c>
      <c r="D106" s="47"/>
      <c r="E106" s="50">
        <f ca="1" t="shared" si="13"/>
        <v>102576531</v>
      </c>
      <c r="F106" s="48"/>
    </row>
    <row r="107" s="16" customFormat="1" ht="25.5" spans="1:6">
      <c r="A107" s="45" t="s">
        <v>76</v>
      </c>
      <c r="B107" s="49" t="str">
        <f ca="1">_xlfn.CONCAT(RANDBETWEEN(100000,999999),"-",INDEX(Sheet2!$A$1:$A$403,RANDBETWEEN(1,403))," chuyen tien")</f>
        <v>679344-NGUYEN THANH QUYNH chuyen tien</v>
      </c>
      <c r="C107" s="51"/>
      <c r="D107" s="47">
        <f ca="1">ROUND(RANDBETWEEN(500000,1100000),-3)</f>
        <v>894000</v>
      </c>
      <c r="E107" s="50">
        <f ca="1" t="shared" si="13"/>
        <v>108991531</v>
      </c>
      <c r="F107" s="48">
        <f ca="1">CHOOSE(INT(RAND()*4)+1,RANDBETWEEN(100000,999999),RANDBETWEEN(1000000,9999999),"BANKNETIBFT",RANDBETWEEN(10000000,99999999),RANDBETWEEN(10000000000000,99999999999999))</f>
        <v>777512</v>
      </c>
    </row>
    <row r="108" s="16" customFormat="1" ht="63.75" spans="1:6">
      <c r="A108" s="45" t="s">
        <v>78</v>
      </c>
      <c r="B108" s="49" t="str">
        <f ca="1">_xlfn.CONCAT(RANDBETWEEN(100000000,999999999),CHAR(RANDBETWEEN(65,90)),"-",RANDBETWEEN(100000,999999),"-",INDEX(Sheet2!$H$1:$H$11,RANDBETWEEN(1,11)),".",INDEX(Sheet2!$A$1:$A$403,RANDBETWEEN(1,403))," chuyen tien toi 3602223081985 NGUYEN HUY XO tai AGRIBANK")</f>
        <v>497033256D-130494-Vietinbank.PHAM KIM LINH chuyen tien toi 3602223081985 NGUYEN HUY XO tai AGRIBANK</v>
      </c>
      <c r="C108" s="51"/>
      <c r="D108" s="47">
        <f ca="1">ROUND(RANDBETWEEN(500000,1100000),-3)</f>
        <v>634000</v>
      </c>
      <c r="E108" s="50">
        <f ca="1" t="shared" si="13"/>
        <v>103210531</v>
      </c>
      <c r="F108" s="48" t="str">
        <f ca="1">CHOOSE(INT(RAND()*4)+1,RANDBETWEEN(100000,999999),RANDBETWEEN(1000000,9999999),"BANKNETIBFT",RANDBETWEEN(10000000,99999999),RANDBETWEEN(10000000000000,99999999999999))</f>
        <v>BANKNETIBFT</v>
      </c>
    </row>
    <row r="109" s="16" customFormat="1" ht="38.25" spans="1:6">
      <c r="A109" s="45" t="s">
        <v>78</v>
      </c>
      <c r="B109" s="49" t="str">
        <f ca="1">_xlfn.CONCAT(RANDBETWEEN(100000,999999),"-",INDEX(Sheet2!$H$1:$H$11,RANDBETWEEN(1,11)),";",RANDBETWEEN(1000000000,9999999999)," NGUYEN HUY XO chuyen khoan")</f>
        <v>629865-VPBank;4539513200 NGUYEN HUY XO chuyen khoan</v>
      </c>
      <c r="C109" s="51">
        <f ca="1">ROUND(RANDBETWEEN(500000,1100000),-3)</f>
        <v>968000</v>
      </c>
      <c r="D109" s="47"/>
      <c r="E109" s="50">
        <f ca="1" t="shared" si="13"/>
        <v>108023531</v>
      </c>
      <c r="F109" s="48" t="str">
        <f ca="1">CHOOSE(INT(RAND()*4)+1,RANDBETWEEN(100000,999999),RANDBETWEEN(1000000,9999999),"BANKNETIBFT",RANDBETWEEN(10000000,99999999),RANDBETWEEN(10000000000000,99999999999999))</f>
        <v>BANKNETIBFT</v>
      </c>
    </row>
    <row r="110" s="11" customFormat="1" ht="51" spans="1:6">
      <c r="A110" s="45">
        <v>45242</v>
      </c>
      <c r="B110" s="49" t="str">
        <f ca="1">_xlfn.CONCAT(CHAR(RANDBETWEEN(65,90)),CHAR(RANDBETWEEN(65,90)),CHAR(RANDBETWEEN(65,90)),RANDBETWEEN(100000,999999),CHAR(RANDBETWEEN(65,90)),RANDBETWEEN(1000,9999),CHAR(RANDBETWEEN(65,90)),RANDBETWEEN(10,99),"-","CTTNHHCOKHITHUONGMAITUANHUNG thanh toan luong T11/2023")</f>
        <v>DBL171270U9250X26-CTTNHHCOKHITHUONGMAITUANHUNG thanh toan luong T11/2023</v>
      </c>
      <c r="C110" s="51"/>
      <c r="D110" s="47">
        <v>20835300</v>
      </c>
      <c r="E110" s="50">
        <f ca="1" t="shared" si="13"/>
        <v>124045831</v>
      </c>
      <c r="F110" s="48">
        <f ca="1">CHOOSE(INT(RAND()*4)+1,RANDBETWEEN(100000,999999),RANDBETWEEN(1000000,9999999),"BANKNETIBFT",RANDBETWEEN(10000000,99999999),RANDBETWEEN(10000000000000,99999999999999))</f>
        <v>899836</v>
      </c>
    </row>
    <row r="111" s="16" customFormat="1" ht="38.25" spans="1:6">
      <c r="A111" s="45" t="s">
        <v>79</v>
      </c>
      <c r="B111" s="49" t="str">
        <f ca="1">_xlfn.CONCAT(RANDBETWEEN(100000,999999),"-",INDEX(Sheet2!$H$1:$H$11,RANDBETWEEN(1,11)),";",RANDBETWEEN(1000000000,9999999999)," NGUYEN HUY XO chuyen khoan")</f>
        <v>289951-VPBank;3867226714 NGUYEN HUY XO chuyen khoan</v>
      </c>
      <c r="C111" s="51">
        <f ca="1">ROUND(RANDBETWEEN(500000,1100000),-3)</f>
        <v>992000</v>
      </c>
      <c r="D111" s="47"/>
      <c r="E111" s="50">
        <f ca="1">E110-C111+D111</f>
        <v>123053831</v>
      </c>
      <c r="F111" s="48" t="str">
        <f ca="1" t="shared" ref="F111:F120" si="16">CHOOSE(INT(RAND()*4)+1,RANDBETWEEN(100000,999999),RANDBETWEEN(1000000,9999999),"BANKNETIBFT",RANDBETWEEN(10000000,99999999),RANDBETWEEN(10000000000000,99999999999999))</f>
        <v>BANKNETIBFT</v>
      </c>
    </row>
    <row r="112" s="16" customFormat="1" ht="63.75" spans="1:6">
      <c r="A112" s="45" t="s">
        <v>80</v>
      </c>
      <c r="B112" s="49" t="str">
        <f ca="1">_xlfn.CONCAT(RANDBETWEEN(10000,99999),CHAR(RANDBETWEEN(65,90)),"-",RANDBETWEEN(10000000000,9999999999999),"-",INDEX(Sheet2!$H$1:$H$11,RANDBETWEEN(1,11)),".",INDEX(Sheet2!$A$1:$A$403,RANDBETWEEN(1,403))," chuyen tien toi 3602223081985 NGUYEN HUY XO tai AGRIBANK")</f>
        <v>84535V-8167344801972-MBVCB.VU XUAN TRUONG chuyen tien toi 3602223081985 NGUYEN HUY XO tai AGRIBANK</v>
      </c>
      <c r="C112" s="51"/>
      <c r="D112" s="47">
        <f ca="1">ROUND(RANDBETWEEN(500000,1100000),-3)</f>
        <v>914000</v>
      </c>
      <c r="E112" s="50">
        <f ca="1" t="shared" ref="E112:E137" si="17">E111+D112-C112</f>
        <v>123967831</v>
      </c>
      <c r="F112" s="48">
        <f ca="1" t="shared" si="16"/>
        <v>2261611</v>
      </c>
    </row>
    <row r="113" s="16" customFormat="1" ht="63.75" spans="1:6">
      <c r="A113" s="45" t="s">
        <v>80</v>
      </c>
      <c r="B113" s="49" t="str">
        <f ca="1">_xlfn.CONCAT(INDEX(Sheet2!$F$1:$F$4,RANDBETWEEN(1,4))," ",RANDBETWEEN(100000000000000000000,9.99999999999999E+22),"  tai ","  ",INDEX(Sheet2!$H$1:$H$11,RANDBETWEEN(1,11)),"  ",INDEX(Sheet2!$A$1:$A$403,RANDBETWEEN(1,403)),"  chuyen khoan","-CTLNHIDI00000",RANDBETWEEN(1000000000,9999999999),"-1/1-",CHAR(RANDBETWEEN(65,90)),CHAR(RANDBETWEEN(65,90)),CHAR(RANDBETWEEN(65,90)),"-002")</f>
        <v> 7.13019380238395E+22  tai   VPBank  NGUYEN XUAN DUC  chuyen khoan-CTLNHIDI000009466078833-1/1-YQZ-002</v>
      </c>
      <c r="C113" s="51"/>
      <c r="D113" s="47">
        <f ca="1">ROUND(RANDBETWEEN(500000,1100000),-3)</f>
        <v>771000</v>
      </c>
      <c r="E113" s="50">
        <f ca="1" t="shared" si="17"/>
        <v>124738831</v>
      </c>
      <c r="F113" s="48">
        <f ca="1" t="shared" si="16"/>
        <v>6431135</v>
      </c>
    </row>
    <row r="114" s="16" customFormat="1" ht="63.75" spans="1:6">
      <c r="A114" s="45" t="s">
        <v>80</v>
      </c>
      <c r="B114" s="49" t="str">
        <f ca="1">_xlfn.CONCAT(INDEX(Sheet2!$F$1:$F$4,RANDBETWEEN(1,4))," ",RANDBETWEEN(100000000000,99999999999999),"  tai ","  ",INDEX(Sheet2!$H$1:$H$11,RANDBETWEEN(1,11)),"  ",INDEX(Sheet2!$A$1:$A$403,RANDBETWEEN(1,403)),"  chuyen khoan","-CTLNHIDI00000",RANDBETWEEN(1000000000,9999999999),"-1/1-",CHAR(RANDBETWEEN(65,90)),CHAR(RANDBETWEEN(65,90)),CHAR(RANDBETWEEN(65,90)),"-002")</f>
        <v> 66067374227963  tai   Vietinbank  VU DINH HIEP  chuyen khoan-CTLNHIDI000003972409223-1/1-AOI-002</v>
      </c>
      <c r="C114" s="51"/>
      <c r="D114" s="47">
        <f ca="1">ROUND(RANDBETWEEN(500000,1100000),-3)</f>
        <v>784000</v>
      </c>
      <c r="E114" s="50">
        <f ca="1" t="shared" si="17"/>
        <v>125522831</v>
      </c>
      <c r="F114" s="48">
        <f ca="1" t="shared" si="16"/>
        <v>5446367</v>
      </c>
    </row>
    <row r="115" s="16" customFormat="1" ht="25.5" spans="1:6">
      <c r="A115" s="45" t="s">
        <v>80</v>
      </c>
      <c r="B115" s="49" t="str">
        <f ca="1">_xlfn.CONCAT(RANDBETWEEN(100000,999999),"-NGUYEN HONG NGOC chuyen tien thue dat")</f>
        <v>973286-NGUYEN HONG NGOC chuyen tien thue dat</v>
      </c>
      <c r="C115" s="51"/>
      <c r="D115" s="47">
        <v>12000000</v>
      </c>
      <c r="E115" s="50">
        <f ca="1" t="shared" si="17"/>
        <v>137522831</v>
      </c>
      <c r="F115" s="48">
        <f ca="1" t="shared" si="16"/>
        <v>640945</v>
      </c>
    </row>
    <row r="116" s="16" customFormat="1" ht="63.75" spans="1:6">
      <c r="A116" s="45" t="s">
        <v>80</v>
      </c>
      <c r="B116" s="49" t="str">
        <f ca="1">_xlfn.CONCAT(INDEX(Sheet2!$F$1:$F$4,RANDBETWEEN(1,4))," ",RANDBETWEEN(10000000000000000000,999999999999999000000),"  tai ","  ",INDEX(Sheet2!$H$1:$H$11,RANDBETWEEN(1,11)),"  ",INDEX(Sheet2!$A$1:$A$403,RANDBETWEEN(1,403)),"  chuyen khoan","-CTLNHIDI00000",RANDBETWEEN(100000000000,999999999999),"-1/1-",CHAR(RANDBETWEEN(65,90)),CHAR(RANDBETWEEN(65,90)),CHAR(RANDBETWEEN(65,90)),"-002")</f>
        <v>IBVCB: 708988938957972000000  tai   VPBank  DAO VAN HAI  chuyen khoan-CTLNHIDI00000498452617756-1/1-VXV-002</v>
      </c>
      <c r="C116" s="51"/>
      <c r="D116" s="47">
        <f ca="1">ROUND(RANDBETWEEN(500000,1100000),-3)</f>
        <v>822000</v>
      </c>
      <c r="E116" s="50">
        <f ca="1" t="shared" si="17"/>
        <v>138344831</v>
      </c>
      <c r="F116" s="48">
        <f ca="1" t="shared" si="16"/>
        <v>81105303</v>
      </c>
    </row>
    <row r="117" s="16" customFormat="1" ht="38.25" spans="1:6">
      <c r="A117" s="45" t="s">
        <v>81</v>
      </c>
      <c r="B117" s="49" t="str">
        <f ca="1">_xlfn.CONCAT(RANDBETWEEN(100000,999999),"-",INDEX(Sheet2!$H$1:$H$11,RANDBETWEEN(1,11)),";",RANDBETWEEN(1000000000,9999999999)," NGUYEN HUY XO chuyen khoan")</f>
        <v>591837-Vietinbank;1915505301 NGUYEN HUY XO chuyen khoan</v>
      </c>
      <c r="C117" s="51">
        <f ca="1">ROUND(RANDBETWEEN(500000,1100000),-3)</f>
        <v>736000</v>
      </c>
      <c r="D117" s="47"/>
      <c r="E117" s="50">
        <f ca="1" t="shared" si="17"/>
        <v>137608831</v>
      </c>
      <c r="F117" s="48" t="str">
        <f ca="1" t="shared" si="16"/>
        <v>BANKNETIBFT</v>
      </c>
    </row>
    <row r="118" s="16" customFormat="1" ht="38.25" spans="1:6">
      <c r="A118" s="45" t="s">
        <v>81</v>
      </c>
      <c r="B118" s="49" t="str">
        <f ca="1">_xlfn.CONCAT(RANDBETWEEN(100000,999999),"-",INDEX(Sheet2!$H$1:$H$11,RANDBETWEEN(1,11)),";",RANDBETWEEN(1000000000,9999999999)," NGUYEN HUY XO chuyen khoan")</f>
        <v>991102-Vietinbank;1780366306 NGUYEN HUY XO chuyen khoan</v>
      </c>
      <c r="C118" s="51">
        <f ca="1">ROUND(RANDBETWEEN(500000,1100000),-3)</f>
        <v>699000</v>
      </c>
      <c r="D118" s="47"/>
      <c r="E118" s="50">
        <f ca="1" t="shared" si="17"/>
        <v>136909831</v>
      </c>
      <c r="F118" s="48">
        <f ca="1" t="shared" si="16"/>
        <v>8076517</v>
      </c>
    </row>
    <row r="119" s="16" customFormat="1" ht="63.75" spans="1:6">
      <c r="A119" s="45" t="s">
        <v>81</v>
      </c>
      <c r="B119" s="49" t="str">
        <f ca="1">_xlfn.CONCAT(INDEX(Sheet2!$F$1:$F$4,RANDBETWEEN(1,4))," ",RANDBETWEEN(1000000000000000000,999999999999999000000),"  tai ","  ",INDEX(Sheet2!$H$1:$H$11,RANDBETWEEN(1,11)),"  ",INDEX(Sheet2!$A$1:$A$403,RANDBETWEEN(1,403)),"  chuyen khoan","-CTLNHIDI00000",RANDBETWEEN(100000000000,999999999999),"-1/1-",CHAR(RANDBETWEEN(65,90)),CHAR(RANDBETWEEN(65,90)),CHAR(RANDBETWEEN(65,90)),"-002")</f>
        <v> 495993387366006000000  tai   VPBank  DINH KHAC NAM  chuyen khoan-CTLNHIDI00000386336975091-1/1-DCZ-002</v>
      </c>
      <c r="C119" s="51"/>
      <c r="D119" s="47">
        <f ca="1">ROUND(RANDBETWEEN(500000,1100000),-3)</f>
        <v>693000</v>
      </c>
      <c r="E119" s="50">
        <f ca="1" t="shared" si="17"/>
        <v>137602831</v>
      </c>
      <c r="F119" s="48">
        <f ca="1" t="shared" si="16"/>
        <v>510110</v>
      </c>
    </row>
    <row r="120" s="16" customFormat="1" ht="51" spans="1:6">
      <c r="A120" s="45" t="s">
        <v>82</v>
      </c>
      <c r="B120" s="49" t="str">
        <f ca="1">_xlfn.CONCAT(INDEX(Sheet2!$F$1:$F$4,RANDBETWEEN(1,4))," ",RANDBETWEEN(1000000,999999999),"  tai ","  ",INDEX(Sheet2!$H$1:$H$11,RANDBETWEEN(1,11)),"  ",INDEX(Sheet2!$A$1:$A$403,RANDBETWEEN(1,403)),"  chuyen khoan","-CTLNHIDI00000",RANDBETWEEN(1000000000,9999999999),"-1/1-",CHAR(RANDBETWEEN(65,90)),CHAR(RANDBETWEEN(65,90)),CHAR(RANDBETWEEN(65,90)),"-002")</f>
        <v> 577129403  tai   MBVCB  DUONG QUANG VINH  chuyen khoan-CTLNHIDI000003190732125-1/1-UWB-002</v>
      </c>
      <c r="C120" s="51"/>
      <c r="D120" s="47">
        <f ca="1">ROUND(RANDBETWEEN(500000,1100000),-3)</f>
        <v>676000</v>
      </c>
      <c r="E120" s="50">
        <f ca="1" t="shared" si="17"/>
        <v>138278831</v>
      </c>
      <c r="F120" s="48">
        <f ca="1" t="shared" si="16"/>
        <v>611955</v>
      </c>
    </row>
    <row r="121" s="16" customFormat="1" ht="63.75" spans="1:6">
      <c r="A121" s="45" t="s">
        <v>83</v>
      </c>
      <c r="B121" s="49" t="str">
        <f ca="1">_xlfn.CONCAT(INDEX(Sheet2!$F$1:$F$4,RANDBETWEEN(1,4))," ",RANDBETWEEN(1000000000,999999999999),"  tai ","  ",INDEX(Sheet2!$H$1:$H$11,RANDBETWEEN(1,11)),"  ",INDEX(Sheet2!$A$1:$A$403,RANDBETWEEN(1,403)),"  chuyen khoan","-CTLNHIDI00000",RANDBETWEEN(1000000000,9999999999),"-1/1-",CHAR(RANDBETWEEN(65,90)),CHAR(RANDBETWEEN(65,90)),CHAR(RANDBETWEEN(65,90)),"-002")</f>
        <v> 125919539587  tai   Agribank  TRAN DINH QUAN  chuyen khoan-CTLNHIDI000005622900721-1/1-AYS-002</v>
      </c>
      <c r="C121" s="51"/>
      <c r="D121" s="47">
        <f ca="1">ROUND(RANDBETWEEN(500000,1100000),-3)</f>
        <v>757000</v>
      </c>
      <c r="E121" s="50">
        <f ca="1" t="shared" si="17"/>
        <v>139035831</v>
      </c>
      <c r="F121" s="48" t="str">
        <f ca="1" t="shared" ref="F121:F128" si="18">CHOOSE(INT(RAND()*4)+1,RANDBETWEEN(100000,999999),RANDBETWEEN(1000000,9999999),"BANKNETIBFT",RANDBETWEEN(10000000,99999999),RANDBETWEEN(10000000000000,99999999999999))</f>
        <v>BANKNETIBFT</v>
      </c>
    </row>
    <row r="122" s="16" customFormat="1" ht="25.5" spans="1:6">
      <c r="A122" s="45" t="s">
        <v>84</v>
      </c>
      <c r="B122" s="49" t="str">
        <f ca="1">_xlfn.CONCAT("IBVCB.",RANDBETWEEN(10000000000000,99999999999999),"."," Chuyen tien ",INDEX(Sheet2!$A$1:$A$403,RANDBETWEEN(1,403)))</f>
        <v>IBVCB.44858284664292. Chuyen tien TRAN DINH QUAN</v>
      </c>
      <c r="C122" s="51">
        <f ca="1">ROUND(RANDBETWEEN(500000,1100000),-3)</f>
        <v>1066000</v>
      </c>
      <c r="D122" s="47"/>
      <c r="E122" s="50">
        <f ca="1" t="shared" si="17"/>
        <v>137969831</v>
      </c>
      <c r="F122" s="48">
        <f ca="1" t="shared" si="18"/>
        <v>679901</v>
      </c>
    </row>
    <row r="123" s="16" customFormat="1" ht="63.75" spans="1:6">
      <c r="A123" s="45" t="s">
        <v>85</v>
      </c>
      <c r="B123" s="49" t="str">
        <f ca="1">_xlfn.CONCAT(RANDBETWEEN(100000,999999),CHAR(RANDBETWEEN(65,90)),"-",RANDBETWEEN(100000,999999),"-",INDEX(Sheet2!$H$1:$H$11,RANDBETWEEN(1,11)),".",INDEX(Sheet2!$A$1:$A$403,RANDBETWEEN(1,403))," chuyen tien toi 3602223081985 NGUYEN HUY XO tai AGRIBANK")</f>
        <v>995162Q-237686-Vietinbank.PHUNG MINH LUONG chuyen tien toi 3602223081985 NGUYEN HUY XO tai AGRIBANK</v>
      </c>
      <c r="C123" s="51"/>
      <c r="D123" s="47">
        <f ca="1">ROUND(RANDBETWEEN(500000,1100000),-3)</f>
        <v>609000</v>
      </c>
      <c r="E123" s="50">
        <f ca="1" t="shared" si="17"/>
        <v>138578831</v>
      </c>
      <c r="F123" s="48" t="str">
        <f ca="1" t="shared" si="18"/>
        <v>BANKNETIBFT</v>
      </c>
    </row>
    <row r="124" s="16" customFormat="1" ht="25.5" spans="1:6">
      <c r="A124" s="45" t="s">
        <v>85</v>
      </c>
      <c r="B124" s="49" t="str">
        <f ca="1">_xlfn.CONCAT(RANDBETWEEN(100000,999999),"-",INDEX(Sheet2!$A$1:$A$403,RANDBETWEEN(1,403))," chuyen tien")</f>
        <v>169404-DANG NGOC TRUNG chuyen tien</v>
      </c>
      <c r="C124" s="51"/>
      <c r="D124" s="47">
        <f ca="1">ROUND(RANDBETWEEN(500000,1100000),-3)</f>
        <v>795000</v>
      </c>
      <c r="E124" s="50">
        <f ca="1" t="shared" si="17"/>
        <v>139373831</v>
      </c>
      <c r="F124" s="48" t="str">
        <f ca="1" t="shared" si="18"/>
        <v>BANKNETIBFT</v>
      </c>
    </row>
    <row r="125" s="16" customFormat="1" ht="25.5" spans="1:6">
      <c r="A125" s="45" t="s">
        <v>86</v>
      </c>
      <c r="B125" s="49" t="str">
        <f ca="1">_xlfn.CONCAT("IBVCB.",RANDBETWEEN(10000000000000,99999999999999),"."," Chuyen tien ",INDEX(Sheet2!$A$1:$A$403,RANDBETWEEN(1,403)))</f>
        <v>IBVCB.57446985680609. Chuyen tien VO VAN TOAN</v>
      </c>
      <c r="C125" s="51">
        <f ca="1">ROUND(RANDBETWEEN(500000,1100000),-3)</f>
        <v>524000</v>
      </c>
      <c r="D125" s="47"/>
      <c r="E125" s="50">
        <f ca="1" t="shared" si="17"/>
        <v>138849831</v>
      </c>
      <c r="F125" s="48">
        <f ca="1" t="shared" si="18"/>
        <v>890785</v>
      </c>
    </row>
    <row r="126" s="16" customFormat="1" ht="63.75" spans="1:6">
      <c r="A126" s="45" t="s">
        <v>86</v>
      </c>
      <c r="B126" s="49" t="str">
        <f ca="1">_xlfn.CONCAT(RANDBETWEEN(10000000,99999999),CHAR(RANDBETWEEN(65,90)),"-",RANDBETWEEN(1000000,9999990),"-",INDEX(Sheet2!$H$1:$H$11,RANDBETWEEN(1,11)),".",INDEX(Sheet2!$A$1:$A$403,RANDBETWEEN(1,403))," chuyen tien toi 3602223081985 NGUYEN HUY XO tai AGRIBANK")</f>
        <v>41169643A-1892346-VPBank.BUI MINH THUAN chuyen tien toi 3602223081985 NGUYEN HUY XO tai AGRIBANK</v>
      </c>
      <c r="C126" s="51"/>
      <c r="D126" s="47">
        <f ca="1">ROUND(RANDBETWEEN(500000,1100000),-3)</f>
        <v>554000</v>
      </c>
      <c r="E126" s="50">
        <f ca="1" t="shared" si="17"/>
        <v>139403831</v>
      </c>
      <c r="F126" s="48" t="str">
        <f ca="1" t="shared" si="18"/>
        <v>BANKNETIBFT</v>
      </c>
    </row>
    <row r="127" s="16" customFormat="1" ht="25.5" spans="1:6">
      <c r="A127" s="45" t="s">
        <v>87</v>
      </c>
      <c r="B127" s="49" t="str">
        <f ca="1">_xlfn.CONCAT(RANDBETWEEN(100000,999999),"-",INDEX(Sheet2!$A$1:$A$403,RANDBETWEEN(1,403))," chuyen tien")</f>
        <v>755541-TRAN TIEN DAT chuyen tien</v>
      </c>
      <c r="C127" s="51"/>
      <c r="D127" s="47">
        <f ca="1">ROUND(RANDBETWEEN(500000,1100000),-3)</f>
        <v>1059000</v>
      </c>
      <c r="E127" s="50">
        <f ca="1" t="shared" si="17"/>
        <v>140462831</v>
      </c>
      <c r="F127" s="48">
        <f ca="1" t="shared" si="18"/>
        <v>783840</v>
      </c>
    </row>
    <row r="128" s="16" customFormat="1" ht="25.5" spans="1:6">
      <c r="A128" s="45" t="s">
        <v>88</v>
      </c>
      <c r="B128" s="49" t="str">
        <f ca="1">_xlfn.CONCAT(RANDBETWEEN(100000,999999),"-",INDEX(Sheet2!$A$1:$A$403,RANDBETWEEN(1,403))," chuyen tien")</f>
        <v>969765-TRAN ANH MINH chuyen tien</v>
      </c>
      <c r="C128" s="51"/>
      <c r="D128" s="47">
        <f ca="1">ROUND(RANDBETWEEN(500000,1100000),-3)</f>
        <v>743000</v>
      </c>
      <c r="E128" s="50">
        <f ca="1" t="shared" si="17"/>
        <v>141205831</v>
      </c>
      <c r="F128" s="48" t="str">
        <f ca="1" t="shared" si="18"/>
        <v>BANKNETIBFT</v>
      </c>
    </row>
    <row r="129" s="16" customFormat="1" ht="25.5" spans="1:6">
      <c r="A129" s="45" t="s">
        <v>89</v>
      </c>
      <c r="B129" s="49" t="str">
        <f ca="1">_xlfn.CONCAT(RANDBETWEEN(100000,999999),"-",INDEX(Sheet2!$A$1:$A$403,RANDBETWEEN(1,403))," chuyen tien")</f>
        <v>955495-HOANG THI THUY chuyen tien</v>
      </c>
      <c r="C129" s="51"/>
      <c r="D129" s="47">
        <f ca="1">ROUND(RANDBETWEEN(500000,1100000),-3)</f>
        <v>540000</v>
      </c>
      <c r="E129" s="50">
        <f ca="1" t="shared" si="17"/>
        <v>141745831</v>
      </c>
      <c r="F129" s="48">
        <f ca="1" t="shared" ref="F129:F136" si="19">CHOOSE(INT(RAND()*4)+1,RANDBETWEEN(100000,999999),RANDBETWEEN(1000000,9999999),"BANKNETIBFT",RANDBETWEEN(10000000,99999999),RANDBETWEEN(10000000000000,99999999999999))</f>
        <v>74373076</v>
      </c>
    </row>
    <row r="130" s="16" customFormat="1" ht="25.5" spans="1:6">
      <c r="A130" s="45" t="s">
        <v>90</v>
      </c>
      <c r="B130" s="49" t="str">
        <f ca="1">_xlfn.CONCAT("IBVCB.",RANDBETWEEN(10000000000000,99999999999999),"."," Chuyen tien ",INDEX(Sheet2!$A$1:$A$403,RANDBETWEEN(1,403)))</f>
        <v>IBVCB.12643145526274. Chuyen tien PHAN QUOC CHUNG</v>
      </c>
      <c r="C130" s="51">
        <f ca="1">ROUND(RANDBETWEEN(500000,1100000),-3)</f>
        <v>898000</v>
      </c>
      <c r="D130" s="47"/>
      <c r="E130" s="50">
        <f ca="1" t="shared" si="17"/>
        <v>140847831</v>
      </c>
      <c r="F130" s="48">
        <f ca="1" t="shared" si="19"/>
        <v>211023</v>
      </c>
    </row>
    <row r="131" s="16" customFormat="1" ht="25.5" spans="1:6">
      <c r="A131" s="45" t="s">
        <v>90</v>
      </c>
      <c r="B131" s="49" t="str">
        <f ca="1">_xlfn.CONCAT("IBVCB.",RANDBETWEEN(10000000000000,99999999999999),"."," Chuyen tien ",INDEX(Sheet2!$A$1:$A$403,RANDBETWEEN(1,403)))</f>
        <v>IBVCB.95974671088119. Chuyen tien PHAM VAN TUNG</v>
      </c>
      <c r="C131" s="51">
        <f ca="1">ROUND(RANDBETWEEN(500000,1100000),-3)</f>
        <v>998000</v>
      </c>
      <c r="D131" s="47"/>
      <c r="E131" s="50">
        <f ca="1" t="shared" si="17"/>
        <v>139849831</v>
      </c>
      <c r="F131" s="48" t="str">
        <f ca="1" t="shared" si="19"/>
        <v>BANKNETIBFT</v>
      </c>
    </row>
    <row r="132" s="16" customFormat="1" ht="25.5" spans="1:6">
      <c r="A132" s="45" t="s">
        <v>90</v>
      </c>
      <c r="B132" s="49" t="str">
        <f ca="1">_xlfn.CONCAT(RANDBETWEEN(100000,999999),"-",INDEX(Sheet2!$A$1:$A$403,RANDBETWEEN(1,403))," chuyen tien")</f>
        <v>229914-NGUYEN ANH QUAN chuyen tien</v>
      </c>
      <c r="C132" s="51"/>
      <c r="D132" s="47">
        <f ca="1">ROUND(RANDBETWEEN(500000,1100000),-3)</f>
        <v>906000</v>
      </c>
      <c r="E132" s="50">
        <f ca="1" t="shared" si="17"/>
        <v>140755831</v>
      </c>
      <c r="F132" s="48">
        <f ca="1" t="shared" si="19"/>
        <v>372351</v>
      </c>
    </row>
    <row r="133" s="11" customFormat="1" spans="1:6">
      <c r="A133" s="45" t="s">
        <v>90</v>
      </c>
      <c r="B133" s="49" t="s">
        <v>50</v>
      </c>
      <c r="C133" s="51"/>
      <c r="D133" s="47">
        <v>22500</v>
      </c>
      <c r="E133" s="50">
        <f ca="1" t="shared" si="17"/>
        <v>140778331</v>
      </c>
      <c r="F133" s="48"/>
    </row>
    <row r="134" s="16" customFormat="1" ht="25.5" spans="1:6">
      <c r="A134" s="45" t="s">
        <v>91</v>
      </c>
      <c r="B134" s="49" t="str">
        <f ca="1">_xlfn.CONCAT(RANDBETWEEN(100000,999999),"-",INDEX(Sheet2!$A$1:$A$403,RANDBETWEEN(1,403))," chuyen tien")</f>
        <v>472696-DINH QUOC TUAN chuyen tien</v>
      </c>
      <c r="C134" s="51"/>
      <c r="D134" s="47">
        <f ca="1">ROUND(RANDBETWEEN(500000,1100000),-3)</f>
        <v>685000</v>
      </c>
      <c r="E134" s="50">
        <f ca="1" t="shared" si="17"/>
        <v>141463331</v>
      </c>
      <c r="F134" s="48">
        <f ca="1" t="shared" si="19"/>
        <v>606043</v>
      </c>
    </row>
    <row r="135" s="16" customFormat="1" ht="25.5" spans="1:6">
      <c r="A135" s="45" t="s">
        <v>91</v>
      </c>
      <c r="B135" s="49" t="str">
        <f ca="1">_xlfn.CONCAT("MB(",RANDBETWEEN(100000,999999),")(NGUYEN HUY XO chuyen khoan)")</f>
        <v>MB(273959)(NGUYEN HUY XO chuyen khoan)</v>
      </c>
      <c r="C135" s="51">
        <f ca="1">ROUND(RANDBETWEEN(500000,1100000),-3)</f>
        <v>956000</v>
      </c>
      <c r="D135" s="47"/>
      <c r="E135" s="50">
        <f ca="1" t="shared" si="17"/>
        <v>140507331</v>
      </c>
      <c r="F135" s="48">
        <f ca="1" t="shared" si="19"/>
        <v>79929211</v>
      </c>
    </row>
    <row r="136" s="16" customFormat="1" ht="38.25" spans="1:6">
      <c r="A136" s="45" t="s">
        <v>92</v>
      </c>
      <c r="B136" s="49" t="str">
        <f ca="1">_xlfn.CONCAT(RANDBETWEEN(100000,999999),"-",INDEX(Sheet2!$H$1:$H$11,RANDBETWEEN(1,11)),";",RANDBETWEEN(1000000000,9999999999)," NGUYEN HUY XO chuyen khoan")</f>
        <v>433270-Vietinbank;5635429047 NGUYEN HUY XO chuyen khoan</v>
      </c>
      <c r="C136" s="51">
        <f ca="1">ROUND(RANDBETWEEN(500000,1100000),-3)</f>
        <v>1019000</v>
      </c>
      <c r="D136" s="47"/>
      <c r="E136" s="50">
        <f ca="1" t="shared" si="17"/>
        <v>139488331</v>
      </c>
      <c r="F136" s="48" t="str">
        <f ca="1" t="shared" si="19"/>
        <v>BANKNETIBFT</v>
      </c>
    </row>
    <row r="137" s="16" customFormat="1" ht="25.5" spans="1:6">
      <c r="A137" s="45" t="s">
        <v>92</v>
      </c>
      <c r="B137" s="49" t="str">
        <f ca="1">_xlfn.CONCAT(RANDBETWEEN(100000,999999),"-",INDEX(Sheet2!$A$1:$A$403,RANDBETWEEN(1,403))," chuyen tien")</f>
        <v>322216-LUONG DANG DONG chuyen tien</v>
      </c>
      <c r="C137" s="51"/>
      <c r="D137" s="47">
        <f ca="1">ROUND(RANDBETWEEN(500000,1100000),-3)</f>
        <v>835000</v>
      </c>
      <c r="E137" s="50">
        <f ca="1" t="shared" si="17"/>
        <v>140323331</v>
      </c>
      <c r="F137" s="48">
        <f ca="1" t="shared" ref="F137:F148" si="20">CHOOSE(INT(RAND()*4)+1,RANDBETWEEN(100000,999999),RANDBETWEEN(1000000,9999999),"BANKNETIBFT",RANDBETWEEN(10000000,99999999),RANDBETWEEN(10000000000000,99999999999999))</f>
        <v>319020</v>
      </c>
    </row>
    <row r="138" s="16" customFormat="1" ht="25.5" spans="1:6">
      <c r="A138" s="45" t="s">
        <v>93</v>
      </c>
      <c r="B138" s="49" t="str">
        <f ca="1">_xlfn.CONCAT(RANDBETWEEN(100000,999999),"-",INDEX(Sheet2!$A$1:$A$403,RANDBETWEEN(1,403))," chuyen tien")</f>
        <v>686427-DO VAN VINH chuyen tien</v>
      </c>
      <c r="C138" s="51"/>
      <c r="D138" s="47">
        <f ca="1">ROUND(RANDBETWEEN(500000,1100000),-3)</f>
        <v>750000</v>
      </c>
      <c r="E138" s="50">
        <f ca="1" t="shared" ref="E137:E149" si="21">E137+D138-C138</f>
        <v>141073331</v>
      </c>
      <c r="F138" s="48">
        <f ca="1" t="shared" si="20"/>
        <v>963814</v>
      </c>
    </row>
    <row r="139" s="11" customFormat="1" ht="25.5" spans="1:6">
      <c r="A139" s="45" t="s">
        <v>94</v>
      </c>
      <c r="B139" s="49" t="s">
        <v>95</v>
      </c>
      <c r="C139" s="51">
        <v>11000</v>
      </c>
      <c r="D139" s="47"/>
      <c r="E139" s="50">
        <f ca="1" t="shared" si="21"/>
        <v>141062331</v>
      </c>
      <c r="F139" s="48"/>
    </row>
    <row r="140" s="16" customFormat="1" ht="25.5" spans="1:6">
      <c r="A140" s="45" t="s">
        <v>96</v>
      </c>
      <c r="B140" s="49" t="str">
        <f ca="1">_xlfn.CONCAT("MB(",RANDBETWEEN(100000,999999),")(NGUYEN HUY XO chuyen khoan)")</f>
        <v>MB(503746)(NGUYEN HUY XO chuyen khoan)</v>
      </c>
      <c r="C140" s="51">
        <f ca="1">ROUND(RANDBETWEEN(500000,1100000),-3)</f>
        <v>866000</v>
      </c>
      <c r="D140" s="47"/>
      <c r="E140" s="50">
        <f ca="1" t="shared" si="21"/>
        <v>140196331</v>
      </c>
      <c r="F140" s="48">
        <f ca="1" t="shared" si="20"/>
        <v>7500583</v>
      </c>
    </row>
    <row r="141" s="16" customFormat="1" ht="63.75" spans="1:6">
      <c r="A141" s="45" t="s">
        <v>97</v>
      </c>
      <c r="B141" s="49" t="str">
        <f ca="1">_xlfn.CONCAT(INDEX(Sheet2!$F$1:$F$4,RANDBETWEEN(1,4))," ",RANDBETWEEN(1000000000000,999999999999999),"  tai ","  ",INDEX(Sheet2!$H$1:$H$11,RANDBETWEEN(1,11)),"  ",INDEX(Sheet2!$A$1:$A$403,RANDBETWEEN(1,403)),"  chuyen khoan huy xo","-CTLNHIDI0000000",RANDBETWEEN(1000000000,9999999999),"-1/1-",CHAR(RANDBETWEEN(65,90)),CHAR(RANDBETWEEN(65,90)),CHAR(RANDBETWEEN(65,90)),"-002")</f>
        <v>MBVCB: 129677312902622  tai   VPBank  NGUYEN BA QUAN  chuyen khoan huy xo-CTLNHIDI00000005670834421-1/1-JNA-002</v>
      </c>
      <c r="C141" s="51"/>
      <c r="D141" s="47">
        <f ca="1">ROUND(RANDBETWEEN(500000,1100000),-3)</f>
        <v>521000</v>
      </c>
      <c r="E141" s="50">
        <f ca="1" t="shared" si="21"/>
        <v>140717331</v>
      </c>
      <c r="F141" s="48" t="str">
        <f ca="1" t="shared" si="20"/>
        <v>BANKNETIBFT</v>
      </c>
    </row>
    <row r="142" s="16" customFormat="1" ht="63.75" spans="1:6">
      <c r="A142" s="45" t="s">
        <v>97</v>
      </c>
      <c r="B142" s="49" t="str">
        <f ca="1">_xlfn.CONCAT(INDEX(Sheet2!$F$1:$F$4,RANDBETWEEN(1,4))," ",RANDBETWEEN(1000000000000,999999999999999),"  tai ","  ",INDEX(Sheet2!$H$1:$H$11,RANDBETWEEN(1,11)),"  ",INDEX(Sheet2!$A$1:$A$403,RANDBETWEEN(1,403)),"  chuyen khoan","-CTLNHIDI0000000",RANDBETWEEN(1000000000,9999999999),"-1/1-",CHAR(RANDBETWEEN(65,90)),CHAR(RANDBETWEEN(65,90)),CHAR(RANDBETWEEN(65,90)),"-002")</f>
        <v>IBVCB: 922623861373564  tai   Vietinbank  NGUYEN KIM HUE  chuyen khoan-CTLNHIDI00000006712078170-1/1-NFH-002</v>
      </c>
      <c r="C142" s="51"/>
      <c r="D142" s="47">
        <f ca="1">ROUND(RANDBETWEEN(500000,1100000),-3)</f>
        <v>965000</v>
      </c>
      <c r="E142" s="50">
        <f ca="1" t="shared" si="21"/>
        <v>141682331</v>
      </c>
      <c r="F142" s="48">
        <f ca="1" t="shared" si="20"/>
        <v>3819150</v>
      </c>
    </row>
    <row r="143" s="16" customFormat="1" ht="25.5" spans="1:6">
      <c r="A143" s="45" t="s">
        <v>97</v>
      </c>
      <c r="B143" s="49" t="str">
        <f ca="1">_xlfn.CONCAT("MB(",RANDBETWEEN(100000,999999),")(NGUYEN HUY XO chuyen khoan)")</f>
        <v>MB(746810)(NGUYEN HUY XO chuyen khoan)</v>
      </c>
      <c r="C143" s="51">
        <f ca="1">ROUND(RANDBETWEEN(500000,1100000),-3)</f>
        <v>723000</v>
      </c>
      <c r="D143" s="47"/>
      <c r="E143" s="50">
        <f ca="1" t="shared" si="21"/>
        <v>140959331</v>
      </c>
      <c r="F143" s="48">
        <f ca="1" t="shared" si="20"/>
        <v>826152</v>
      </c>
    </row>
    <row r="144" s="16" customFormat="1" ht="25.5" spans="1:6">
      <c r="A144" s="45" t="s">
        <v>97</v>
      </c>
      <c r="B144" s="49" t="str">
        <f ca="1">_xlfn.CONCAT(RANDBETWEEN(100000,999999),"-",INDEX(Sheet2!$A$1:$A$403,RANDBETWEEN(1,403))," chuyen tien")</f>
        <v>665970-DINH XUAN TRUONG chuyen tien</v>
      </c>
      <c r="C144" s="51"/>
      <c r="D144" s="47">
        <f ca="1">ROUND(RANDBETWEEN(500000,1100000),-3)</f>
        <v>878000</v>
      </c>
      <c r="E144" s="50">
        <f ca="1">E141+D144-C144</f>
        <v>141595331</v>
      </c>
      <c r="F144" s="48">
        <f ca="1" t="shared" si="20"/>
        <v>56916918</v>
      </c>
    </row>
    <row r="145" s="11" customFormat="1" ht="51" spans="1:6">
      <c r="A145" s="57" t="s">
        <v>98</v>
      </c>
      <c r="B145" s="49" t="str">
        <f ca="1">_xlfn.CONCAT(CHAR(RANDBETWEEN(65,90)),CHAR(RANDBETWEEN(65,90)),CHAR(RANDBETWEEN(65,90)),RANDBETWEEN(100000,999999),CHAR(RANDBETWEEN(65,90)),RANDBETWEEN(1000,9999),CHAR(RANDBETWEEN(65,90)),RANDBETWEEN(10,99),"-","CTTNHHCOKHITHUONGMAITUANHUNG thanh toan luong T12/2023")</f>
        <v>CQG933006P7826S64-CTTNHHCOKHITHUONGMAITUANHUNG thanh toan luong T12/2023</v>
      </c>
      <c r="C145" s="51"/>
      <c r="D145" s="47">
        <v>23224300</v>
      </c>
      <c r="E145" s="50">
        <f ca="1" t="shared" ref="E145:E158" si="22">E144+D145-C145</f>
        <v>164819631</v>
      </c>
      <c r="F145" s="48">
        <f ca="1" t="shared" si="20"/>
        <v>48284710</v>
      </c>
    </row>
    <row r="146" s="16" customFormat="1" ht="38.25" spans="1:6">
      <c r="A146" s="57" t="s">
        <v>99</v>
      </c>
      <c r="B146" s="49" t="str">
        <f ca="1">_xlfn.CONCAT(RANDBETWEEN(100000,999999),"-",INDEX(Sheet2!$H$1:$H$11,RANDBETWEEN(1,11)),";",RANDBETWEEN(1000000000,9999999999)," NGUYEN HUY XO chuyen khoan")</f>
        <v>929558-Vietinbank;8893987091 NGUYEN HUY XO chuyen khoan</v>
      </c>
      <c r="C146" s="51">
        <f ca="1">ROUND(RANDBETWEEN(500000,1100000),-3)</f>
        <v>897000</v>
      </c>
      <c r="D146" s="47"/>
      <c r="E146" s="50">
        <f ca="1" t="shared" si="22"/>
        <v>163922631</v>
      </c>
      <c r="F146" s="48" t="str">
        <f ca="1" t="shared" si="20"/>
        <v>BANKNETIBFT</v>
      </c>
    </row>
    <row r="147" s="16" customFormat="1" ht="38.25" spans="1:6">
      <c r="A147" s="45" t="s">
        <v>100</v>
      </c>
      <c r="B147" s="49" t="str">
        <f ca="1">_xlfn.CONCAT(RANDBETWEEN(100000,999999),"-",INDEX(Sheet2!$H$1:$H$11,RANDBETWEEN(1,11)),";",RANDBETWEEN(1000000000,9999999999)," NGUYEN HUY XO chuyen khoan")</f>
        <v>947262-MBVCB;5174397121 NGUYEN HUY XO chuyen khoan</v>
      </c>
      <c r="C147" s="51">
        <f ca="1">ROUND(RANDBETWEEN(500000,1100000),-3)</f>
        <v>830000</v>
      </c>
      <c r="D147" s="47"/>
      <c r="E147" s="50">
        <f ca="1" t="shared" si="22"/>
        <v>163092631</v>
      </c>
      <c r="F147" s="48">
        <f ca="1" t="shared" si="20"/>
        <v>725092</v>
      </c>
    </row>
    <row r="148" s="16" customFormat="1" ht="25.5" spans="1:6">
      <c r="A148" s="45" t="s">
        <v>100</v>
      </c>
      <c r="B148" s="49" t="str">
        <f ca="1">_xlfn.CONCAT(RANDBETWEEN(100000,999999),"-",INDEX(Sheet2!$A$1:$A$403,RANDBETWEEN(1,403))," chuyen tien")</f>
        <v>139593-BUI MINH DUC chuyen tien</v>
      </c>
      <c r="C148" s="51"/>
      <c r="D148" s="47">
        <f ca="1">ROUND(RANDBETWEEN(500000,1100000),-3)</f>
        <v>647000</v>
      </c>
      <c r="E148" s="50">
        <f ca="1" t="shared" si="22"/>
        <v>163739631</v>
      </c>
      <c r="F148" s="48">
        <f ca="1" t="shared" si="20"/>
        <v>477459</v>
      </c>
    </row>
    <row r="149" s="16" customFormat="1" ht="25.5" spans="1:6">
      <c r="A149" s="45" t="s">
        <v>101</v>
      </c>
      <c r="B149" s="49" t="str">
        <f ca="1">_xlfn.CONCAT(RANDBETWEEN(100000,999999),"-",INDEX(Sheet2!$A$1:$A$403,RANDBETWEEN(1,403))," chuyen tien")</f>
        <v>820850-PHAN DAM CAO KHANH chuyen tien</v>
      </c>
      <c r="C149" s="51"/>
      <c r="D149" s="47">
        <f ca="1">ROUND(RANDBETWEEN(500000,1100000),-3)</f>
        <v>704000</v>
      </c>
      <c r="E149" s="50">
        <f ca="1" t="shared" si="22"/>
        <v>164443631</v>
      </c>
      <c r="F149" s="48" t="str">
        <f ca="1" t="shared" ref="F149:F161" si="23">CHOOSE(INT(RAND()*4)+1,RANDBETWEEN(100000,999999),RANDBETWEEN(1000000,9999999),"BANKNETIBFT",RANDBETWEEN(10000000,99999999),RANDBETWEEN(10000000000000,99999999999999))</f>
        <v>BANKNETIBFT</v>
      </c>
    </row>
    <row r="150" s="16" customFormat="1" ht="25.5" spans="1:6">
      <c r="A150" s="45" t="s">
        <v>102</v>
      </c>
      <c r="B150" s="49" t="str">
        <f ca="1">_xlfn.CONCAT(RANDBETWEEN(100000,999999),"-NGUYEN HONG NGOC chuyen tien thue dat")</f>
        <v>949279-NGUYEN HONG NGOC chuyen tien thue dat</v>
      </c>
      <c r="C150" s="51"/>
      <c r="D150" s="47">
        <v>12000000</v>
      </c>
      <c r="E150" s="50">
        <f ca="1" t="shared" si="22"/>
        <v>176443631</v>
      </c>
      <c r="F150" s="48">
        <f ca="1" t="shared" si="23"/>
        <v>294623</v>
      </c>
    </row>
    <row r="151" s="16" customFormat="1" ht="25.5" spans="1:6">
      <c r="A151" s="45" t="s">
        <v>102</v>
      </c>
      <c r="B151" s="49" t="str">
        <f ca="1">_xlfn.CONCAT("MB(",RANDBETWEEN(100000,999999),")(NGUYEN HUY XO chuyen khoan)")</f>
        <v>MB(163042)(NGUYEN HUY XO chuyen khoan)</v>
      </c>
      <c r="C151" s="51">
        <f ca="1">ROUND(RANDBETWEEN(500000,1100000),-3)</f>
        <v>991000</v>
      </c>
      <c r="D151" s="47"/>
      <c r="E151" s="50">
        <f ca="1" t="shared" si="22"/>
        <v>175452631</v>
      </c>
      <c r="F151" s="48" t="str">
        <f ca="1" t="shared" si="23"/>
        <v>BANKNETIBFT</v>
      </c>
    </row>
    <row r="152" s="16" customFormat="1" ht="25.5" spans="1:6">
      <c r="A152" s="45" t="s">
        <v>102</v>
      </c>
      <c r="B152" s="49" t="str">
        <f ca="1">_xlfn.CONCAT(RANDBETWEEN(100000,999999),"-",INDEX(Sheet2!$A$1:$A$403,RANDBETWEEN(1,403))," chuyen tien")</f>
        <v>186606-LE VAN TAM chuyen tien</v>
      </c>
      <c r="C152" s="51"/>
      <c r="D152" s="47">
        <f ca="1">ROUND(RANDBETWEEN(500000,1100000),-3)</f>
        <v>827000</v>
      </c>
      <c r="E152" s="50">
        <f ca="1" t="shared" si="22"/>
        <v>176279631</v>
      </c>
      <c r="F152" s="48">
        <f ca="1" t="shared" si="23"/>
        <v>7688054</v>
      </c>
    </row>
    <row r="153" s="16" customFormat="1" ht="51" spans="1:6">
      <c r="A153" s="45" t="s">
        <v>103</v>
      </c>
      <c r="B153" s="49" t="str">
        <f ca="1">_xlfn.CONCAT(RANDBETWEEN(100000,999999),CHAR(RANDBETWEEN(65,90)),"-",RANDBETWEEN(100000,999999),"-",INDEX(Sheet2!$H$1:$H$11,RANDBETWEEN(1,11)),".",INDEX(Sheet2!$A$1:$A$403,RANDBETWEEN(1,403))," chuyen tien toi 3602223081985 NGUYEN HUY XO tai AGRIBANK")</f>
        <v>781535V-444341-Vietinbank.NGUYEN THI LOAN chuyen tien toi 3602223081985 NGUYEN HUY XO tai AGRIBANK</v>
      </c>
      <c r="C153" s="51"/>
      <c r="D153" s="47">
        <f ca="1">ROUND(RANDBETWEEN(500000,1100000),-3)</f>
        <v>584000</v>
      </c>
      <c r="E153" s="50">
        <f ca="1" t="shared" si="22"/>
        <v>176863631</v>
      </c>
      <c r="F153" s="48">
        <f ca="1" t="shared" si="23"/>
        <v>50393398</v>
      </c>
    </row>
    <row r="154" s="16" customFormat="1" ht="63.75" spans="1:6">
      <c r="A154" s="45" t="s">
        <v>103</v>
      </c>
      <c r="B154" s="49" t="str">
        <f ca="1">_xlfn.CONCAT(INDEX(Sheet2!$F$1:$F$4,RANDBETWEEN(1,4))," ",RANDBETWEEN(1000000000,999999999999),"  tai ","  ",INDEX(Sheet2!$H$1:$H$11,RANDBETWEEN(1,11)),"  ",INDEX(Sheet2!$A$1:$A$403,RANDBETWEEN(1,403)),"  chuyen khoan","-CTLNHIDI00000",RANDBETWEEN(1000000000,9999999999),"-1/1-",CHAR(RANDBETWEEN(65,90)),CHAR(RANDBETWEEN(65,90)),CHAR(RANDBETWEEN(65,90)),"-002")</f>
        <v> 245699988668  tai   Vietinbank  HOANG KHANH DUY  chuyen khoan-CTLNHIDI000007785592809-1/1-MNB-002</v>
      </c>
      <c r="C154" s="51"/>
      <c r="D154" s="47">
        <f ca="1">ROUND(RANDBETWEEN(500000,1100000),-3)</f>
        <v>765000</v>
      </c>
      <c r="E154" s="50">
        <f ca="1" t="shared" si="22"/>
        <v>177628631</v>
      </c>
      <c r="F154" s="48">
        <f ca="1" t="shared" si="23"/>
        <v>588867</v>
      </c>
    </row>
    <row r="155" s="16" customFormat="1" ht="25.5" spans="1:6">
      <c r="A155" s="45" t="s">
        <v>104</v>
      </c>
      <c r="B155" s="49" t="str">
        <f ca="1">_xlfn.CONCAT(RANDBETWEEN(100000,999999),"-",INDEX(Sheet2!$A$1:$A$403,RANDBETWEEN(1,403))," chuyen tien")</f>
        <v>475216-LUU XUAN BAC chuyen tien</v>
      </c>
      <c r="C155" s="51"/>
      <c r="D155" s="47">
        <f ca="1">ROUND(RANDBETWEEN(500000,1100000),-3)</f>
        <v>538000</v>
      </c>
      <c r="E155" s="50">
        <f ca="1" t="shared" si="22"/>
        <v>178166631</v>
      </c>
      <c r="F155" s="48">
        <f ca="1" t="shared" si="23"/>
        <v>4122852</v>
      </c>
    </row>
    <row r="156" s="16" customFormat="1" ht="25.5" spans="1:6">
      <c r="A156" s="45" t="s">
        <v>105</v>
      </c>
      <c r="B156" s="49" t="str">
        <f ca="1">_xlfn.CONCAT("IBVCB.",RANDBETWEEN(10000000000000,99999999999999),"."," Chuyen tien ",INDEX(Sheet2!$A$1:$A$403,RANDBETWEEN(1,403)))</f>
        <v>IBVCB.53925163061530. Chuyen tien PHAM ANH TUAN</v>
      </c>
      <c r="C156" s="51">
        <f ca="1">ROUND(RANDBETWEEN(500000,1100000),-3)</f>
        <v>865000</v>
      </c>
      <c r="D156" s="47"/>
      <c r="E156" s="50">
        <f ca="1" t="shared" si="22"/>
        <v>177301631</v>
      </c>
      <c r="F156" s="48">
        <f ca="1" t="shared" si="23"/>
        <v>939352</v>
      </c>
    </row>
    <row r="157" s="16" customFormat="1" ht="25.5" spans="1:6">
      <c r="A157" s="45" t="s">
        <v>106</v>
      </c>
      <c r="B157" s="49" t="str">
        <f ca="1">_xlfn.CONCAT(RANDBETWEEN(100000,999999),"-",INDEX(Sheet2!$A$1:$A$403,RANDBETWEEN(1,403))," chuyen tien")</f>
        <v>242986-DO NGOC HIEU chuyen tien</v>
      </c>
      <c r="C157" s="51"/>
      <c r="D157" s="47">
        <f ca="1">ROUND(RANDBETWEEN(500000,1100000),-3)</f>
        <v>964000</v>
      </c>
      <c r="E157" s="50">
        <f ca="1" t="shared" si="22"/>
        <v>178265631</v>
      </c>
      <c r="F157" s="48">
        <f ca="1" t="shared" si="23"/>
        <v>84639374</v>
      </c>
    </row>
    <row r="158" s="16" customFormat="1" ht="25.5" spans="1:6">
      <c r="A158" s="45" t="s">
        <v>106</v>
      </c>
      <c r="B158" s="49" t="str">
        <f ca="1">_xlfn.CONCAT("MB(",RANDBETWEEN(100000,999999),")(NGUYEN HUY XO chuyen khoan)")</f>
        <v>MB(150927)(NGUYEN HUY XO chuyen khoan)</v>
      </c>
      <c r="C158" s="51">
        <f ca="1">ROUND(RANDBETWEEN(500000,1100000),-3)</f>
        <v>685000</v>
      </c>
      <c r="D158" s="47"/>
      <c r="E158" s="50">
        <f ca="1" t="shared" si="22"/>
        <v>177580631</v>
      </c>
      <c r="F158" s="48">
        <f ca="1" t="shared" si="23"/>
        <v>87364814</v>
      </c>
    </row>
    <row r="159" s="16" customFormat="1" spans="3:6">
      <c r="C159" s="65"/>
      <c r="D159" s="65"/>
      <c r="F159" s="66"/>
    </row>
    <row r="160" s="16" customFormat="1" spans="3:6">
      <c r="C160" s="65"/>
      <c r="D160" s="65"/>
      <c r="F160" s="66"/>
    </row>
    <row r="161" s="16" customFormat="1" spans="3:6">
      <c r="C161" s="65"/>
      <c r="D161" s="65"/>
      <c r="F161" s="66"/>
    </row>
    <row r="162" s="16" customFormat="1"/>
    <row r="163" s="16" customFormat="1"/>
    <row r="164" s="16" customFormat="1"/>
    <row r="165" s="16" customFormat="1"/>
    <row r="166" s="16" customFormat="1"/>
    <row r="167" s="16" customFormat="1"/>
    <row r="168" s="16" customFormat="1"/>
    <row r="169" s="16" customFormat="1"/>
    <row r="170" s="16" customFormat="1"/>
    <row r="171" s="16" customFormat="1"/>
    <row r="172" s="16" customFormat="1"/>
    <row r="173" s="16" customFormat="1"/>
    <row r="174" s="16" customFormat="1"/>
    <row r="175" s="16" customFormat="1"/>
    <row r="176" s="16" customFormat="1"/>
    <row r="177" s="16" customFormat="1"/>
    <row r="178" s="16" customFormat="1"/>
    <row r="179" s="16" customFormat="1"/>
    <row r="180" s="16" customFormat="1"/>
    <row r="181" s="16" customFormat="1"/>
    <row r="182" s="16" customFormat="1"/>
    <row r="183" s="16" customFormat="1"/>
    <row r="184" s="16" customFormat="1"/>
    <row r="185" s="16" customFormat="1"/>
    <row r="186" s="16" customFormat="1"/>
    <row r="187" s="16" customFormat="1"/>
    <row r="188" s="16" customFormat="1"/>
    <row r="189" s="16" customFormat="1"/>
    <row r="190" s="16" customFormat="1"/>
    <row r="191" s="16" customFormat="1"/>
    <row r="192" s="16" customFormat="1"/>
    <row r="193" s="16" customFormat="1"/>
    <row r="194" s="16" customFormat="1"/>
    <row r="195" s="16" customFormat="1"/>
    <row r="196" s="16" customFormat="1"/>
    <row r="197" s="16" customFormat="1"/>
    <row r="198" s="16" customFormat="1"/>
    <row r="199" s="16" customFormat="1"/>
    <row r="200" s="16" customFormat="1"/>
    <row r="201" s="16" customFormat="1"/>
    <row r="202" s="16" customFormat="1"/>
    <row r="203" s="16" customFormat="1"/>
    <row r="204" s="16" customFormat="1"/>
    <row r="205" s="16" customFormat="1"/>
    <row r="206" s="16" customFormat="1"/>
    <row r="207" s="16" customFormat="1"/>
    <row r="208" s="16" customFormat="1"/>
    <row r="209" s="16" customFormat="1"/>
    <row r="210" s="16" customFormat="1"/>
    <row r="211" s="16" customFormat="1"/>
    <row r="212" s="16" customFormat="1"/>
    <row r="213" s="16" customFormat="1"/>
    <row r="214" s="16" customFormat="1"/>
    <row r="215" s="16" customFormat="1"/>
    <row r="216" s="16" customFormat="1"/>
    <row r="217" s="16" customFormat="1"/>
    <row r="218" s="16" customFormat="1"/>
    <row r="219" s="16" customFormat="1"/>
    <row r="220" s="16" customFormat="1"/>
    <row r="221" s="16" customFormat="1"/>
    <row r="222" s="16" customFormat="1"/>
    <row r="223" s="16" customFormat="1"/>
    <row r="224" s="16" customFormat="1"/>
    <row r="225" s="16" customFormat="1"/>
    <row r="226" s="16" customFormat="1"/>
    <row r="227" s="16" customFormat="1"/>
    <row r="228" s="16" customFormat="1"/>
    <row r="229" s="16" customFormat="1"/>
    <row r="230" s="16" customFormat="1"/>
    <row r="231" s="16" customFormat="1"/>
    <row r="232" s="16" customFormat="1"/>
    <row r="233" s="16" customFormat="1"/>
    <row r="234" s="16" customFormat="1"/>
    <row r="235" s="16" customFormat="1"/>
    <row r="236" s="16" customFormat="1"/>
    <row r="237" s="16" customFormat="1"/>
    <row r="238" s="16" customFormat="1"/>
    <row r="239" s="16" customFormat="1"/>
    <row r="240" s="16" customFormat="1"/>
    <row r="241" s="16" customFormat="1"/>
    <row r="242" s="16" customFormat="1"/>
    <row r="243" s="16" customFormat="1"/>
    <row r="244" s="16" customFormat="1"/>
    <row r="245" s="16" customFormat="1"/>
    <row r="246" s="16" customFormat="1"/>
    <row r="247" s="16" customFormat="1"/>
    <row r="248" s="16" customFormat="1"/>
    <row r="249" s="16" customFormat="1"/>
    <row r="250" s="16" customFormat="1"/>
    <row r="251" s="16" customFormat="1"/>
    <row r="252" s="16" customFormat="1"/>
    <row r="253" s="16" customFormat="1"/>
    <row r="254" s="16" customFormat="1"/>
    <row r="255" s="16" customFormat="1"/>
    <row r="256" s="16" customFormat="1"/>
    <row r="257" s="16" customFormat="1"/>
    <row r="258" s="16" customFormat="1"/>
    <row r="259" s="16" customFormat="1"/>
    <row r="260" s="16" customFormat="1"/>
    <row r="261" s="16" customFormat="1"/>
    <row r="262" s="16" customFormat="1"/>
    <row r="263" s="16" customFormat="1"/>
    <row r="264" s="16" customFormat="1"/>
    <row r="265" s="16" customFormat="1"/>
    <row r="266" s="16" customFormat="1"/>
    <row r="267" s="16" customFormat="1"/>
    <row r="268" s="16" customFormat="1"/>
    <row r="269" s="16" customFormat="1"/>
    <row r="270" s="16" customFormat="1"/>
    <row r="271" s="16" customFormat="1"/>
    <row r="272" s="16" customFormat="1"/>
    <row r="273" s="16" customFormat="1"/>
    <row r="274" s="16" customFormat="1"/>
    <row r="275" s="16" customFormat="1"/>
    <row r="276" s="16" customFormat="1"/>
    <row r="277" s="16" customFormat="1"/>
    <row r="278" s="16" customFormat="1"/>
    <row r="279" s="16" customFormat="1"/>
    <row r="280" s="16" customFormat="1"/>
    <row r="281" s="16" customFormat="1"/>
    <row r="282" s="16" customFormat="1"/>
    <row r="283" s="16" customFormat="1"/>
    <row r="284" s="16" customFormat="1"/>
    <row r="285" s="16" customFormat="1"/>
    <row r="286" s="16" customFormat="1"/>
    <row r="287" s="16" customFormat="1"/>
    <row r="288" s="16" customFormat="1"/>
    <row r="289" s="16" customFormat="1"/>
    <row r="290" s="16" customFormat="1"/>
    <row r="291" s="16" customFormat="1"/>
    <row r="292" s="16" customFormat="1"/>
    <row r="293" s="16" customFormat="1"/>
    <row r="294" s="16" customFormat="1"/>
    <row r="295" s="16" customFormat="1"/>
    <row r="296" s="16" customFormat="1"/>
    <row r="297" s="16" customFormat="1"/>
    <row r="298" s="16" customFormat="1"/>
    <row r="299" s="16" customFormat="1"/>
    <row r="300" s="16" customFormat="1"/>
    <row r="301" s="16" customFormat="1"/>
    <row r="302" s="16" customFormat="1"/>
    <row r="303" s="16" customFormat="1"/>
    <row r="304" s="16" customFormat="1"/>
    <row r="305" s="16" customFormat="1"/>
    <row r="306" s="16" customFormat="1"/>
    <row r="307" s="16" customFormat="1"/>
    <row r="308" s="16" customFormat="1"/>
    <row r="309" s="16" customFormat="1"/>
    <row r="310" s="16" customFormat="1"/>
    <row r="311" s="16" customFormat="1"/>
    <row r="312" s="16" customFormat="1"/>
    <row r="313" s="16" customFormat="1"/>
    <row r="314" s="16" customFormat="1"/>
    <row r="315" s="16" customFormat="1"/>
    <row r="316" s="16" customFormat="1"/>
    <row r="317" s="16" customFormat="1"/>
    <row r="318" s="16" customFormat="1"/>
    <row r="319" s="16" customFormat="1"/>
    <row r="320" s="16" customFormat="1"/>
    <row r="321" s="16" customFormat="1"/>
    <row r="322" s="16" customFormat="1"/>
    <row r="323" s="16" customFormat="1"/>
    <row r="324" s="16" customFormat="1"/>
    <row r="325" s="16" customFormat="1"/>
    <row r="326" s="16" customFormat="1"/>
    <row r="327" s="16" customFormat="1"/>
    <row r="328" s="16" customFormat="1"/>
    <row r="329" s="16" customFormat="1"/>
    <row r="330" s="16" customFormat="1"/>
    <row r="331" s="16" customFormat="1"/>
    <row r="332" s="16" customFormat="1"/>
    <row r="333" s="16" customFormat="1"/>
    <row r="334" s="16" customFormat="1"/>
    <row r="335" s="16" customFormat="1"/>
    <row r="336" s="16" customFormat="1"/>
    <row r="337" s="16" customFormat="1"/>
    <row r="338" s="16" customFormat="1"/>
    <row r="339" s="16" customFormat="1"/>
    <row r="340" s="16" customFormat="1"/>
    <row r="341" s="16" customFormat="1"/>
    <row r="342" s="16" customFormat="1"/>
    <row r="343" s="16" customFormat="1"/>
    <row r="344" s="16" customFormat="1"/>
    <row r="345" s="16" customFormat="1"/>
    <row r="346" s="16" customFormat="1"/>
    <row r="347" s="16" customFormat="1"/>
    <row r="348" s="16" customFormat="1"/>
    <row r="349" s="16" customFormat="1"/>
    <row r="350" s="16" customFormat="1"/>
    <row r="351" s="16" customFormat="1"/>
    <row r="352" s="16" customFormat="1"/>
    <row r="353" s="16" customFormat="1"/>
    <row r="354" s="16" customFormat="1"/>
    <row r="355" s="16" customFormat="1"/>
    <row r="356" s="16" customFormat="1"/>
    <row r="357" s="16" customFormat="1"/>
    <row r="358" s="16" customFormat="1"/>
    <row r="359" s="16" customFormat="1"/>
    <row r="360" s="16" customFormat="1"/>
    <row r="361" s="16" customFormat="1"/>
    <row r="362" s="16" customFormat="1"/>
    <row r="363" s="16" customFormat="1"/>
    <row r="364" s="16" customFormat="1"/>
    <row r="365" s="16" customFormat="1"/>
    <row r="366" s="16" customFormat="1"/>
    <row r="367" s="16" customFormat="1"/>
    <row r="368" s="16" customFormat="1"/>
    <row r="369" s="16" customFormat="1"/>
    <row r="370" s="16" customFormat="1"/>
    <row r="371" s="16" customFormat="1"/>
    <row r="372" s="16" customFormat="1"/>
    <row r="373" s="16" customFormat="1"/>
    <row r="374" s="16" customFormat="1"/>
    <row r="375" s="16" customFormat="1"/>
    <row r="376" s="16" customFormat="1"/>
    <row r="377" s="16" customFormat="1"/>
    <row r="378" s="16" customFormat="1"/>
    <row r="379" s="16" customFormat="1"/>
    <row r="380" s="16" customFormat="1"/>
    <row r="381" s="16" customFormat="1"/>
    <row r="382" s="16" customFormat="1"/>
  </sheetData>
  <mergeCells count="7">
    <mergeCell ref="A1:F1"/>
    <mergeCell ref="E6:F6"/>
    <mergeCell ref="E7:F7"/>
    <mergeCell ref="E8:F8"/>
    <mergeCell ref="E9:F9"/>
    <mergeCell ref="E10:F10"/>
    <mergeCell ref="E11:F11"/>
  </mergeCells>
  <printOptions horizontalCentered="1"/>
  <pageMargins left="0.4" right="0.3" top="1" bottom="0.509722222222222" header="0.309722222222222" footer="0.309722222222222"/>
  <pageSetup paperSize="9" scale="87" orientation="portrait" horizontalDpi="600"/>
  <headerFooter>
    <oddHeader>&amp;L&amp;"Times New Roman"&amp;14Chi nhánh:          NHNoPTNTVN - CN Thị xã Cửa Lò
Địa chỉ:               TX Cửa Lò, Nghệ An
Điện thoại/Fax:   &amp;R&amp;G</oddHeader>
    <oddFooter>&amp;L&amp;"Times New Roman"Website: www.agribank.com.vn&amp;C&amp;P/&amp;N&amp;R&amp;"Times New Roman"Người in: CULNLONG Thời gian in: 20/01/2024 08:07:31</oddFooter>
    <firstHeader>&amp;L&amp;"Times New Roman"&amp;13Chi nhánh:          NHNoPTNTVN - Chi nhánh Huyện Thống Nhất Đồng Nai  
Địa chỉ:               Đường N5, Khu Phố Lập Thành, Thị Trấn Dầu Giây, Huyện Thống Nhất, Tỉnh Đồng Nai   
Điện thoại/Fax:   02513770669&amp;R&amp;15&amp;G        </firstHeader>
    <firstFooter>&amp;L&amp;"Times New Roman,Regular"    Website: www.agribank.com.vn&amp;C&amp;"Times New Roman,Regular"1/3&amp;R&amp;"Times New Roman,Regular"Người in: ĐMPH Thời gian in: 09/03/2023 08:07:31</first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03"/>
  <sheetViews>
    <sheetView topLeftCell="A193" workbookViewId="0">
      <selection activeCell="H8" sqref="H8"/>
    </sheetView>
  </sheetViews>
  <sheetFormatPr defaultColWidth="9.14285714285714" defaultRowHeight="15"/>
  <cols>
    <col min="1" max="1" width="36.2857142857143" style="3" customWidth="1"/>
    <col min="2" max="16384" width="9.14285714285714" style="3"/>
  </cols>
  <sheetData>
    <row r="1" s="3" customFormat="1" ht="15.75" spans="1:8">
      <c r="A1" s="3" t="s">
        <v>107</v>
      </c>
      <c r="B1" s="4"/>
      <c r="F1" s="4" t="s">
        <v>108</v>
      </c>
      <c r="H1" s="5" t="s">
        <v>109</v>
      </c>
    </row>
    <row r="2" s="3" customFormat="1" ht="15.75" spans="1:8">
      <c r="A2" s="3" t="s">
        <v>110</v>
      </c>
      <c r="B2" s="4"/>
      <c r="F2" s="5" t="s">
        <v>111</v>
      </c>
      <c r="H2" s="5" t="s">
        <v>109</v>
      </c>
    </row>
    <row r="3" s="3" customFormat="1" ht="15.75" spans="1:8">
      <c r="A3" s="3" t="s">
        <v>112</v>
      </c>
      <c r="B3" s="4"/>
      <c r="F3" s="5"/>
      <c r="H3" s="5" t="s">
        <v>113</v>
      </c>
    </row>
    <row r="4" s="3" customFormat="1" ht="15.75" spans="1:8">
      <c r="A4" s="3" t="s">
        <v>114</v>
      </c>
      <c r="B4" s="4"/>
      <c r="F4" s="5"/>
      <c r="H4" s="5" t="s">
        <v>109</v>
      </c>
    </row>
    <row r="5" s="3" customFormat="1" ht="15.75" spans="1:8">
      <c r="A5" s="3" t="s">
        <v>115</v>
      </c>
      <c r="B5" s="4"/>
      <c r="H5" s="5" t="s">
        <v>116</v>
      </c>
    </row>
    <row r="6" s="3" customFormat="1" ht="15.75" spans="1:8">
      <c r="A6" s="3" t="s">
        <v>117</v>
      </c>
      <c r="B6" s="4"/>
      <c r="H6" s="5" t="s">
        <v>113</v>
      </c>
    </row>
    <row r="7" s="3" customFormat="1" ht="15.75" spans="1:8">
      <c r="A7" s="3" t="s">
        <v>118</v>
      </c>
      <c r="B7" s="4"/>
      <c r="H7" s="5" t="s">
        <v>113</v>
      </c>
    </row>
    <row r="8" s="3" customFormat="1" ht="15.75" spans="1:8">
      <c r="A8" s="3" t="s">
        <v>119</v>
      </c>
      <c r="B8" s="4"/>
      <c r="H8" s="5" t="s">
        <v>109</v>
      </c>
    </row>
    <row r="9" s="3" customFormat="1" ht="15.75" spans="1:8">
      <c r="A9" s="3" t="s">
        <v>120</v>
      </c>
      <c r="B9" s="4"/>
      <c r="H9" s="5" t="s">
        <v>109</v>
      </c>
    </row>
    <row r="10" s="3" customFormat="1" ht="15.75" spans="1:8">
      <c r="A10" s="3" t="s">
        <v>121</v>
      </c>
      <c r="B10" s="4"/>
      <c r="H10" s="5" t="s">
        <v>122</v>
      </c>
    </row>
    <row r="11" s="3" customFormat="1" ht="15.75" spans="1:8">
      <c r="A11" s="3" t="s">
        <v>123</v>
      </c>
      <c r="B11" s="4"/>
      <c r="H11" s="5" t="s">
        <v>113</v>
      </c>
    </row>
    <row r="12" s="3" customFormat="1" spans="1:2">
      <c r="A12" s="3" t="s">
        <v>124</v>
      </c>
      <c r="B12" s="4"/>
    </row>
    <row r="13" s="3" customFormat="1" spans="1:2">
      <c r="A13" s="3" t="s">
        <v>125</v>
      </c>
      <c r="B13" s="4"/>
    </row>
    <row r="14" s="3" customFormat="1" spans="1:2">
      <c r="A14" s="3" t="s">
        <v>126</v>
      </c>
      <c r="B14" s="4"/>
    </row>
    <row r="15" s="3" customFormat="1" spans="1:2">
      <c r="A15" s="3" t="s">
        <v>127</v>
      </c>
      <c r="B15" s="4"/>
    </row>
    <row r="16" s="3" customFormat="1" spans="1:2">
      <c r="A16" s="3" t="s">
        <v>128</v>
      </c>
      <c r="B16" s="4"/>
    </row>
    <row r="17" s="3" customFormat="1" spans="1:15">
      <c r="A17" s="3" t="s">
        <v>129</v>
      </c>
      <c r="B17" s="4"/>
      <c r="D17" s="6" t="s">
        <v>130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="3" customFormat="1" spans="1:15">
      <c r="A18" s="3" t="s">
        <v>131</v>
      </c>
      <c r="B18" s="4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="3" customFormat="1" spans="1:15">
      <c r="A19" s="3" t="s">
        <v>132</v>
      </c>
      <c r="B19" s="4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="3" customFormat="1" spans="1:2">
      <c r="A20" s="3" t="s">
        <v>133</v>
      </c>
      <c r="B20" s="4"/>
    </row>
    <row r="21" s="3" customFormat="1" spans="1:2">
      <c r="A21" s="3" t="s">
        <v>134</v>
      </c>
      <c r="B21" s="4"/>
    </row>
    <row r="22" s="3" customFormat="1" spans="1:2">
      <c r="A22" s="3" t="s">
        <v>135</v>
      </c>
      <c r="B22" s="4"/>
    </row>
    <row r="23" s="3" customFormat="1" spans="1:2">
      <c r="A23" s="3" t="s">
        <v>136</v>
      </c>
      <c r="B23" s="4"/>
    </row>
    <row r="24" s="3" customFormat="1" spans="1:2">
      <c r="A24" s="3" t="s">
        <v>137</v>
      </c>
      <c r="B24" s="4"/>
    </row>
    <row r="25" s="3" customFormat="1" spans="1:2">
      <c r="A25" s="3" t="s">
        <v>138</v>
      </c>
      <c r="B25" s="4"/>
    </row>
    <row r="26" s="3" customFormat="1" spans="1:2">
      <c r="A26" s="3" t="s">
        <v>112</v>
      </c>
      <c r="B26" s="4"/>
    </row>
    <row r="27" s="3" customFormat="1" spans="1:2">
      <c r="A27" s="3" t="s">
        <v>139</v>
      </c>
      <c r="B27" s="4"/>
    </row>
    <row r="28" s="3" customFormat="1" spans="1:2">
      <c r="A28" s="3" t="s">
        <v>140</v>
      </c>
      <c r="B28" s="4"/>
    </row>
    <row r="29" s="3" customFormat="1" spans="1:2">
      <c r="A29" s="3" t="s">
        <v>141</v>
      </c>
      <c r="B29" s="4"/>
    </row>
    <row r="30" s="3" customFormat="1" spans="1:2">
      <c r="A30" s="3" t="s">
        <v>142</v>
      </c>
      <c r="B30" s="4"/>
    </row>
    <row r="31" s="3" customFormat="1" spans="1:2">
      <c r="A31" s="3" t="s">
        <v>143</v>
      </c>
      <c r="B31" s="4"/>
    </row>
    <row r="32" s="3" customFormat="1" spans="1:2">
      <c r="A32" s="3" t="s">
        <v>144</v>
      </c>
      <c r="B32" s="4"/>
    </row>
    <row r="33" s="3" customFormat="1" spans="1:2">
      <c r="A33" s="3" t="s">
        <v>145</v>
      </c>
      <c r="B33" s="4"/>
    </row>
    <row r="34" s="3" customFormat="1" spans="1:2">
      <c r="A34" s="3" t="s">
        <v>146</v>
      </c>
      <c r="B34" s="4"/>
    </row>
    <row r="35" s="3" customFormat="1" spans="1:2">
      <c r="A35" s="3" t="s">
        <v>147</v>
      </c>
      <c r="B35" s="4"/>
    </row>
    <row r="36" s="3" customFormat="1" spans="1:2">
      <c r="A36" s="3" t="s">
        <v>148</v>
      </c>
      <c r="B36" s="4"/>
    </row>
    <row r="37" s="3" customFormat="1" spans="1:2">
      <c r="A37" s="3" t="s">
        <v>149</v>
      </c>
      <c r="B37" s="4"/>
    </row>
    <row r="38" s="3" customFormat="1" spans="1:2">
      <c r="A38" s="3" t="s">
        <v>150</v>
      </c>
      <c r="B38" s="4"/>
    </row>
    <row r="39" s="3" customFormat="1" spans="1:2">
      <c r="A39" s="3" t="s">
        <v>151</v>
      </c>
      <c r="B39" s="4"/>
    </row>
    <row r="40" s="3" customFormat="1" spans="1:2">
      <c r="A40" s="3" t="s">
        <v>152</v>
      </c>
      <c r="B40" s="4"/>
    </row>
    <row r="41" s="3" customFormat="1" spans="1:2">
      <c r="A41" s="3" t="s">
        <v>153</v>
      </c>
      <c r="B41" s="4"/>
    </row>
    <row r="42" s="3" customFormat="1" spans="1:2">
      <c r="A42" s="3" t="s">
        <v>154</v>
      </c>
      <c r="B42" s="4"/>
    </row>
    <row r="43" s="3" customFormat="1" spans="1:2">
      <c r="A43" s="3" t="s">
        <v>155</v>
      </c>
      <c r="B43" s="4"/>
    </row>
    <row r="44" s="3" customFormat="1" spans="1:2">
      <c r="A44" s="3" t="s">
        <v>156</v>
      </c>
      <c r="B44" s="4"/>
    </row>
    <row r="45" s="3" customFormat="1" spans="1:2">
      <c r="A45" s="3" t="s">
        <v>157</v>
      </c>
      <c r="B45" s="4"/>
    </row>
    <row r="46" s="3" customFormat="1" spans="1:2">
      <c r="A46" s="3" t="s">
        <v>158</v>
      </c>
      <c r="B46" s="4"/>
    </row>
    <row r="47" s="3" customFormat="1" spans="1:2">
      <c r="A47" s="3" t="s">
        <v>159</v>
      </c>
      <c r="B47" s="4"/>
    </row>
    <row r="48" s="3" customFormat="1" spans="1:2">
      <c r="A48" s="3" t="s">
        <v>160</v>
      </c>
      <c r="B48" s="4"/>
    </row>
    <row r="49" s="3" customFormat="1" spans="1:2">
      <c r="A49" s="3" t="s">
        <v>161</v>
      </c>
      <c r="B49" s="4"/>
    </row>
    <row r="50" s="3" customFormat="1" spans="1:2">
      <c r="A50" s="3" t="s">
        <v>162</v>
      </c>
      <c r="B50" s="4"/>
    </row>
    <row r="51" s="3" customFormat="1" spans="1:2">
      <c r="A51" s="3" t="s">
        <v>163</v>
      </c>
      <c r="B51" s="4"/>
    </row>
    <row r="52" s="3" customFormat="1" spans="1:2">
      <c r="A52" s="3" t="s">
        <v>164</v>
      </c>
      <c r="B52" s="4"/>
    </row>
    <row r="53" s="3" customFormat="1" spans="1:2">
      <c r="A53" s="3" t="s">
        <v>165</v>
      </c>
      <c r="B53" s="4"/>
    </row>
    <row r="54" s="3" customFormat="1" spans="1:2">
      <c r="A54" s="3" t="s">
        <v>166</v>
      </c>
      <c r="B54" s="4"/>
    </row>
    <row r="55" s="3" customFormat="1" spans="1:2">
      <c r="A55" s="3" t="s">
        <v>167</v>
      </c>
      <c r="B55" s="4"/>
    </row>
    <row r="56" s="3" customFormat="1" spans="1:2">
      <c r="A56" s="3" t="s">
        <v>168</v>
      </c>
      <c r="B56" s="4"/>
    </row>
    <row r="57" s="3" customFormat="1" spans="1:2">
      <c r="A57" s="3" t="s">
        <v>169</v>
      </c>
      <c r="B57" s="4"/>
    </row>
    <row r="58" s="3" customFormat="1" spans="1:2">
      <c r="A58" s="3" t="s">
        <v>170</v>
      </c>
      <c r="B58" s="4"/>
    </row>
    <row r="59" s="3" customFormat="1" spans="1:2">
      <c r="A59" s="3" t="s">
        <v>171</v>
      </c>
      <c r="B59" s="4"/>
    </row>
    <row r="60" s="3" customFormat="1" spans="1:2">
      <c r="A60" s="3" t="s">
        <v>172</v>
      </c>
      <c r="B60" s="4"/>
    </row>
    <row r="61" s="3" customFormat="1" spans="1:2">
      <c r="A61" s="3" t="s">
        <v>173</v>
      </c>
      <c r="B61" s="4"/>
    </row>
    <row r="62" s="3" customFormat="1" spans="1:2">
      <c r="A62" s="3" t="s">
        <v>174</v>
      </c>
      <c r="B62" s="4"/>
    </row>
    <row r="63" s="3" customFormat="1" spans="1:2">
      <c r="A63" s="3" t="s">
        <v>175</v>
      </c>
      <c r="B63" s="4"/>
    </row>
    <row r="64" s="3" customFormat="1" spans="1:2">
      <c r="A64" s="3" t="s">
        <v>176</v>
      </c>
      <c r="B64" s="4"/>
    </row>
    <row r="65" s="3" customFormat="1" spans="1:2">
      <c r="A65" s="3" t="s">
        <v>177</v>
      </c>
      <c r="B65" s="4"/>
    </row>
    <row r="66" s="3" customFormat="1" spans="1:2">
      <c r="A66" s="3" t="s">
        <v>178</v>
      </c>
      <c r="B66" s="4"/>
    </row>
    <row r="67" s="3" customFormat="1" spans="1:2">
      <c r="A67" s="3" t="s">
        <v>179</v>
      </c>
      <c r="B67" s="4"/>
    </row>
    <row r="68" s="3" customFormat="1" spans="1:2">
      <c r="A68" s="3" t="s">
        <v>180</v>
      </c>
      <c r="B68" s="4"/>
    </row>
    <row r="69" s="3" customFormat="1" spans="1:2">
      <c r="A69" s="3" t="s">
        <v>181</v>
      </c>
      <c r="B69" s="4"/>
    </row>
    <row r="70" s="3" customFormat="1" spans="1:2">
      <c r="A70" s="3" t="s">
        <v>182</v>
      </c>
      <c r="B70" s="4"/>
    </row>
    <row r="71" s="3" customFormat="1" spans="1:2">
      <c r="A71" s="3" t="s">
        <v>183</v>
      </c>
      <c r="B71" s="4"/>
    </row>
    <row r="72" s="3" customFormat="1" spans="1:2">
      <c r="A72" s="3" t="s">
        <v>184</v>
      </c>
      <c r="B72" s="4"/>
    </row>
    <row r="73" s="3" customFormat="1" spans="1:2">
      <c r="A73" s="3" t="s">
        <v>185</v>
      </c>
      <c r="B73" s="4"/>
    </row>
    <row r="74" s="3" customFormat="1" spans="1:2">
      <c r="A74" s="3" t="s">
        <v>186</v>
      </c>
      <c r="B74" s="4"/>
    </row>
    <row r="75" s="3" customFormat="1" spans="1:1">
      <c r="A75" s="3" t="s">
        <v>187</v>
      </c>
    </row>
    <row r="76" s="3" customFormat="1" spans="1:1">
      <c r="A76" s="3" t="s">
        <v>188</v>
      </c>
    </row>
    <row r="77" s="3" customFormat="1" spans="1:1">
      <c r="A77" s="3" t="s">
        <v>189</v>
      </c>
    </row>
    <row r="78" s="3" customFormat="1" spans="1:1">
      <c r="A78" s="3" t="s">
        <v>190</v>
      </c>
    </row>
    <row r="79" s="3" customFormat="1" spans="1:1">
      <c r="A79" s="3" t="s">
        <v>191</v>
      </c>
    </row>
    <row r="80" s="3" customFormat="1" spans="1:1">
      <c r="A80" s="3" t="s">
        <v>192</v>
      </c>
    </row>
    <row r="81" s="3" customFormat="1" spans="1:1">
      <c r="A81" s="3" t="s">
        <v>193</v>
      </c>
    </row>
    <row r="82" s="3" customFormat="1" spans="1:1">
      <c r="A82" s="3" t="s">
        <v>194</v>
      </c>
    </row>
    <row r="83" s="3" customFormat="1" spans="1:1">
      <c r="A83" s="3" t="s">
        <v>195</v>
      </c>
    </row>
    <row r="84" s="3" customFormat="1" spans="1:1">
      <c r="A84" s="3" t="s">
        <v>196</v>
      </c>
    </row>
    <row r="85" s="3" customFormat="1" spans="1:1">
      <c r="A85" s="3" t="s">
        <v>197</v>
      </c>
    </row>
    <row r="86" s="3" customFormat="1" spans="1:1">
      <c r="A86" s="3" t="s">
        <v>198</v>
      </c>
    </row>
    <row r="87" s="3" customFormat="1" spans="1:1">
      <c r="A87" s="3" t="s">
        <v>199</v>
      </c>
    </row>
    <row r="88" s="3" customFormat="1" spans="1:1">
      <c r="A88" s="3" t="s">
        <v>200</v>
      </c>
    </row>
    <row r="89" s="3" customFormat="1" spans="1:1">
      <c r="A89" s="3" t="s">
        <v>201</v>
      </c>
    </row>
    <row r="90" s="3" customFormat="1" spans="1:1">
      <c r="A90" s="3" t="s">
        <v>202</v>
      </c>
    </row>
    <row r="91" s="3" customFormat="1" spans="1:1">
      <c r="A91" s="3" t="s">
        <v>203</v>
      </c>
    </row>
    <row r="92" s="3" customFormat="1" spans="1:1">
      <c r="A92" s="3" t="s">
        <v>204</v>
      </c>
    </row>
    <row r="93" s="3" customFormat="1" spans="1:1">
      <c r="A93" s="3" t="s">
        <v>205</v>
      </c>
    </row>
    <row r="94" s="3" customFormat="1" spans="1:1">
      <c r="A94" s="3" t="s">
        <v>206</v>
      </c>
    </row>
    <row r="95" s="3" customFormat="1" spans="1:1">
      <c r="A95" s="3" t="s">
        <v>207</v>
      </c>
    </row>
    <row r="96" s="3" customFormat="1" spans="1:1">
      <c r="A96" s="3" t="s">
        <v>208</v>
      </c>
    </row>
    <row r="97" s="3" customFormat="1" spans="1:1">
      <c r="A97" s="3" t="s">
        <v>209</v>
      </c>
    </row>
    <row r="98" s="3" customFormat="1" spans="1:1">
      <c r="A98" s="3" t="s">
        <v>210</v>
      </c>
    </row>
    <row r="99" s="3" customFormat="1" spans="1:1">
      <c r="A99" s="3" t="s">
        <v>211</v>
      </c>
    </row>
    <row r="100" s="3" customFormat="1" spans="1:1">
      <c r="A100" s="3" t="s">
        <v>212</v>
      </c>
    </row>
    <row r="101" s="3" customFormat="1" spans="1:1">
      <c r="A101" s="3" t="s">
        <v>213</v>
      </c>
    </row>
    <row r="102" s="3" customFormat="1" spans="1:1">
      <c r="A102" s="3" t="s">
        <v>214</v>
      </c>
    </row>
    <row r="103" s="3" customFormat="1" spans="1:1">
      <c r="A103" s="3" t="s">
        <v>215</v>
      </c>
    </row>
    <row r="104" s="3" customFormat="1" spans="1:1">
      <c r="A104" s="3" t="s">
        <v>216</v>
      </c>
    </row>
    <row r="105" s="3" customFormat="1" spans="1:1">
      <c r="A105" s="3" t="s">
        <v>217</v>
      </c>
    </row>
    <row r="106" s="3" customFormat="1" spans="1:1">
      <c r="A106" s="3" t="s">
        <v>137</v>
      </c>
    </row>
    <row r="107" s="3" customFormat="1" spans="1:1">
      <c r="A107" s="3" t="s">
        <v>218</v>
      </c>
    </row>
    <row r="108" s="3" customFormat="1" spans="1:1">
      <c r="A108" s="3" t="s">
        <v>219</v>
      </c>
    </row>
    <row r="109" s="3" customFormat="1" spans="1:1">
      <c r="A109" s="3" t="s">
        <v>220</v>
      </c>
    </row>
    <row r="110" s="3" customFormat="1" spans="1:1">
      <c r="A110" s="3" t="s">
        <v>221</v>
      </c>
    </row>
    <row r="111" s="3" customFormat="1" spans="1:1">
      <c r="A111" s="3" t="s">
        <v>222</v>
      </c>
    </row>
    <row r="112" s="3" customFormat="1" spans="1:1">
      <c r="A112" s="3" t="s">
        <v>223</v>
      </c>
    </row>
    <row r="113" s="3" customFormat="1" spans="1:1">
      <c r="A113" s="3" t="s">
        <v>224</v>
      </c>
    </row>
    <row r="114" s="3" customFormat="1" spans="1:1">
      <c r="A114" s="3" t="s">
        <v>225</v>
      </c>
    </row>
    <row r="115" s="3" customFormat="1" spans="1:1">
      <c r="A115" s="3" t="s">
        <v>226</v>
      </c>
    </row>
    <row r="116" s="3" customFormat="1" spans="1:1">
      <c r="A116" s="3" t="s">
        <v>227</v>
      </c>
    </row>
    <row r="117" s="3" customFormat="1" spans="1:1">
      <c r="A117" s="3" t="s">
        <v>228</v>
      </c>
    </row>
    <row r="118" s="3" customFormat="1" spans="1:1">
      <c r="A118" s="3" t="s">
        <v>229</v>
      </c>
    </row>
    <row r="119" s="3" customFormat="1" spans="1:1">
      <c r="A119" s="3" t="s">
        <v>230</v>
      </c>
    </row>
    <row r="120" s="3" customFormat="1" spans="1:1">
      <c r="A120" s="3" t="s">
        <v>231</v>
      </c>
    </row>
    <row r="121" s="3" customFormat="1" spans="1:1">
      <c r="A121" s="3" t="s">
        <v>232</v>
      </c>
    </row>
    <row r="122" s="3" customFormat="1" spans="1:1">
      <c r="A122" s="3" t="s">
        <v>233</v>
      </c>
    </row>
    <row r="123" s="3" customFormat="1" spans="1:1">
      <c r="A123" s="3" t="s">
        <v>234</v>
      </c>
    </row>
    <row r="124" s="3" customFormat="1" spans="1:1">
      <c r="A124" s="3" t="s">
        <v>235</v>
      </c>
    </row>
    <row r="125" s="3" customFormat="1" spans="1:1">
      <c r="A125" s="3" t="s">
        <v>236</v>
      </c>
    </row>
    <row r="126" s="3" customFormat="1" spans="1:1">
      <c r="A126" s="3" t="s">
        <v>237</v>
      </c>
    </row>
    <row r="127" s="3" customFormat="1" spans="1:1">
      <c r="A127" s="3" t="s">
        <v>181</v>
      </c>
    </row>
    <row r="128" s="3" customFormat="1" spans="1:1">
      <c r="A128" s="3" t="s">
        <v>238</v>
      </c>
    </row>
    <row r="129" s="3" customFormat="1" spans="1:1">
      <c r="A129" s="3" t="s">
        <v>239</v>
      </c>
    </row>
    <row r="130" s="3" customFormat="1" spans="1:1">
      <c r="A130" s="3" t="s">
        <v>240</v>
      </c>
    </row>
    <row r="131" s="3" customFormat="1" spans="1:1">
      <c r="A131" s="3" t="s">
        <v>241</v>
      </c>
    </row>
    <row r="132" s="3" customFormat="1" spans="1:1">
      <c r="A132" s="3" t="s">
        <v>242</v>
      </c>
    </row>
    <row r="133" s="3" customFormat="1" spans="1:1">
      <c r="A133" s="3" t="s">
        <v>243</v>
      </c>
    </row>
    <row r="134" s="3" customFormat="1" spans="1:1">
      <c r="A134" s="3" t="s">
        <v>244</v>
      </c>
    </row>
    <row r="135" s="3" customFormat="1" spans="1:1">
      <c r="A135" s="3" t="s">
        <v>245</v>
      </c>
    </row>
    <row r="136" s="3" customFormat="1" spans="1:1">
      <c r="A136" s="3" t="s">
        <v>246</v>
      </c>
    </row>
    <row r="137" s="3" customFormat="1" spans="1:1">
      <c r="A137" s="3" t="s">
        <v>247</v>
      </c>
    </row>
    <row r="138" s="3" customFormat="1" spans="1:1">
      <c r="A138" s="3" t="s">
        <v>248</v>
      </c>
    </row>
    <row r="139" s="3" customFormat="1" spans="1:1">
      <c r="A139" s="3" t="s">
        <v>249</v>
      </c>
    </row>
    <row r="140" s="3" customFormat="1" spans="1:1">
      <c r="A140" s="3" t="s">
        <v>250</v>
      </c>
    </row>
    <row r="141" s="3" customFormat="1" spans="1:1">
      <c r="A141" s="3" t="s">
        <v>251</v>
      </c>
    </row>
    <row r="142" s="3" customFormat="1" spans="1:1">
      <c r="A142" s="3" t="s">
        <v>252</v>
      </c>
    </row>
    <row r="143" s="3" customFormat="1" spans="1:1">
      <c r="A143" s="3" t="s">
        <v>253</v>
      </c>
    </row>
    <row r="144" s="3" customFormat="1" spans="1:1">
      <c r="A144" s="3" t="s">
        <v>254</v>
      </c>
    </row>
    <row r="145" s="3" customFormat="1" spans="1:1">
      <c r="A145" s="3" t="s">
        <v>255</v>
      </c>
    </row>
    <row r="146" s="3" customFormat="1" spans="1:1">
      <c r="A146" s="3" t="s">
        <v>256</v>
      </c>
    </row>
    <row r="147" s="3" customFormat="1" spans="1:1">
      <c r="A147" s="3" t="s">
        <v>257</v>
      </c>
    </row>
    <row r="148" s="3" customFormat="1" spans="1:1">
      <c r="A148" s="3" t="s">
        <v>258</v>
      </c>
    </row>
    <row r="149" s="3" customFormat="1" spans="1:1">
      <c r="A149" s="3" t="s">
        <v>259</v>
      </c>
    </row>
    <row r="150" s="3" customFormat="1" spans="1:1">
      <c r="A150" s="3" t="s">
        <v>260</v>
      </c>
    </row>
    <row r="151" s="3" customFormat="1" spans="1:1">
      <c r="A151" s="3" t="s">
        <v>261</v>
      </c>
    </row>
    <row r="152" s="3" customFormat="1" spans="1:1">
      <c r="A152" s="3" t="s">
        <v>262</v>
      </c>
    </row>
    <row r="153" s="3" customFormat="1" spans="1:1">
      <c r="A153" s="3" t="s">
        <v>263</v>
      </c>
    </row>
    <row r="154" s="3" customFormat="1" spans="1:1">
      <c r="A154" s="3" t="s">
        <v>264</v>
      </c>
    </row>
    <row r="155" s="3" customFormat="1" spans="1:1">
      <c r="A155" s="3" t="s">
        <v>265</v>
      </c>
    </row>
    <row r="156" s="3" customFormat="1" spans="1:1">
      <c r="A156" s="3" t="s">
        <v>266</v>
      </c>
    </row>
    <row r="157" s="3" customFormat="1" spans="1:1">
      <c r="A157" s="3" t="s">
        <v>267</v>
      </c>
    </row>
    <row r="158" s="3" customFormat="1" spans="1:1">
      <c r="A158" s="3" t="s">
        <v>268</v>
      </c>
    </row>
    <row r="159" s="3" customFormat="1" spans="1:1">
      <c r="A159" s="3" t="s">
        <v>269</v>
      </c>
    </row>
    <row r="160" s="3" customFormat="1" spans="1:1">
      <c r="A160" s="3" t="s">
        <v>270</v>
      </c>
    </row>
    <row r="161" s="3" customFormat="1" spans="1:1">
      <c r="A161" s="3" t="s">
        <v>271</v>
      </c>
    </row>
    <row r="162" s="3" customFormat="1" spans="1:1">
      <c r="A162" s="3" t="s">
        <v>272</v>
      </c>
    </row>
    <row r="163" s="3" customFormat="1" spans="1:1">
      <c r="A163" s="3" t="s">
        <v>273</v>
      </c>
    </row>
    <row r="164" s="3" customFormat="1" spans="1:1">
      <c r="A164" s="3" t="s">
        <v>274</v>
      </c>
    </row>
    <row r="165" s="3" customFormat="1" spans="1:1">
      <c r="A165" s="3" t="s">
        <v>275</v>
      </c>
    </row>
    <row r="166" s="3" customFormat="1" spans="1:1">
      <c r="A166" s="3" t="s">
        <v>276</v>
      </c>
    </row>
    <row r="167" s="3" customFormat="1" spans="1:1">
      <c r="A167" s="3" t="s">
        <v>277</v>
      </c>
    </row>
    <row r="168" s="3" customFormat="1" spans="1:1">
      <c r="A168" s="3" t="s">
        <v>278</v>
      </c>
    </row>
    <row r="169" s="3" customFormat="1" spans="1:1">
      <c r="A169" s="3" t="s">
        <v>279</v>
      </c>
    </row>
    <row r="170" s="3" customFormat="1" spans="1:1">
      <c r="A170" s="3" t="s">
        <v>280</v>
      </c>
    </row>
    <row r="171" s="3" customFormat="1" spans="1:1">
      <c r="A171" s="3" t="s">
        <v>281</v>
      </c>
    </row>
    <row r="172" s="3" customFormat="1" ht="15.75" spans="1:1">
      <c r="A172" s="7" t="s">
        <v>282</v>
      </c>
    </row>
    <row r="173" s="3" customFormat="1" ht="15.75" spans="1:1">
      <c r="A173" s="8" t="s">
        <v>283</v>
      </c>
    </row>
    <row r="174" s="3" customFormat="1" ht="15.75" spans="1:1">
      <c r="A174" s="8" t="s">
        <v>284</v>
      </c>
    </row>
    <row r="175" s="3" customFormat="1" ht="15.75" spans="1:1">
      <c r="A175" s="8" t="s">
        <v>285</v>
      </c>
    </row>
    <row r="176" s="3" customFormat="1" ht="15.75" spans="1:1">
      <c r="A176" s="8" t="s">
        <v>286</v>
      </c>
    </row>
    <row r="177" s="3" customFormat="1" ht="15.75" spans="1:1">
      <c r="A177" s="8" t="s">
        <v>287</v>
      </c>
    </row>
    <row r="178" s="3" customFormat="1" ht="15.75" spans="1:1">
      <c r="A178" s="8" t="s">
        <v>288</v>
      </c>
    </row>
    <row r="179" s="3" customFormat="1" ht="15.75" spans="1:1">
      <c r="A179" s="8" t="s">
        <v>289</v>
      </c>
    </row>
    <row r="180" s="3" customFormat="1" ht="15.75" spans="1:1">
      <c r="A180" s="8" t="s">
        <v>290</v>
      </c>
    </row>
    <row r="181" s="3" customFormat="1" ht="15.75" spans="1:1">
      <c r="A181" s="8" t="s">
        <v>291</v>
      </c>
    </row>
    <row r="182" s="3" customFormat="1" ht="15.75" spans="1:1">
      <c r="A182" s="8" t="s">
        <v>292</v>
      </c>
    </row>
    <row r="183" s="3" customFormat="1" ht="15.75" spans="1:1">
      <c r="A183" s="8" t="s">
        <v>293</v>
      </c>
    </row>
    <row r="184" s="3" customFormat="1" ht="15.75" spans="1:1">
      <c r="A184" s="8" t="s">
        <v>294</v>
      </c>
    </row>
    <row r="185" s="3" customFormat="1" ht="15.75" spans="1:1">
      <c r="A185" s="8" t="s">
        <v>295</v>
      </c>
    </row>
    <row r="186" s="3" customFormat="1" ht="15.75" spans="1:1">
      <c r="A186" s="8" t="s">
        <v>296</v>
      </c>
    </row>
    <row r="187" s="3" customFormat="1" ht="15.75" spans="1:1">
      <c r="A187" s="8" t="s">
        <v>297</v>
      </c>
    </row>
    <row r="188" s="3" customFormat="1" ht="15.75" spans="1:1">
      <c r="A188" s="8" t="s">
        <v>298</v>
      </c>
    </row>
    <row r="189" s="3" customFormat="1" ht="15.75" spans="1:1">
      <c r="A189" s="8" t="s">
        <v>299</v>
      </c>
    </row>
    <row r="190" s="3" customFormat="1" ht="15.75" spans="1:1">
      <c r="A190" s="8" t="s">
        <v>300</v>
      </c>
    </row>
    <row r="191" s="3" customFormat="1" ht="15.75" spans="1:1">
      <c r="A191" s="8" t="s">
        <v>301</v>
      </c>
    </row>
    <row r="192" s="3" customFormat="1" ht="15.75" spans="1:1">
      <c r="A192" s="8" t="s">
        <v>302</v>
      </c>
    </row>
    <row r="193" s="3" customFormat="1" ht="15.75" spans="1:1">
      <c r="A193" s="8" t="s">
        <v>303</v>
      </c>
    </row>
    <row r="194" s="3" customFormat="1" ht="15.75" spans="1:1">
      <c r="A194" s="8" t="s">
        <v>304</v>
      </c>
    </row>
    <row r="195" s="3" customFormat="1" ht="15.75" spans="1:1">
      <c r="A195" s="8" t="s">
        <v>305</v>
      </c>
    </row>
    <row r="196" s="3" customFormat="1" ht="15.75" spans="1:1">
      <c r="A196" s="8" t="s">
        <v>306</v>
      </c>
    </row>
    <row r="197" s="3" customFormat="1" ht="15.75" spans="1:1">
      <c r="A197" s="8" t="s">
        <v>307</v>
      </c>
    </row>
    <row r="198" s="3" customFormat="1" ht="15.75" spans="1:1">
      <c r="A198" s="8" t="s">
        <v>308</v>
      </c>
    </row>
    <row r="199" s="3" customFormat="1" ht="15.75" spans="1:1">
      <c r="A199" s="8" t="s">
        <v>309</v>
      </c>
    </row>
    <row r="200" s="3" customFormat="1" ht="15.75" spans="1:1">
      <c r="A200" s="8" t="s">
        <v>310</v>
      </c>
    </row>
    <row r="201" s="3" customFormat="1" ht="15.75" spans="1:1">
      <c r="A201" s="8" t="s">
        <v>311</v>
      </c>
    </row>
    <row r="202" s="3" customFormat="1" ht="15.75" spans="1:1">
      <c r="A202" s="8" t="s">
        <v>312</v>
      </c>
    </row>
    <row r="203" s="3" customFormat="1" ht="15.75" spans="1:1">
      <c r="A203" s="8" t="s">
        <v>313</v>
      </c>
    </row>
    <row r="204" s="3" customFormat="1" ht="15.75" spans="1:1">
      <c r="A204" s="8" t="s">
        <v>314</v>
      </c>
    </row>
    <row r="205" s="3" customFormat="1" ht="15.75" spans="1:1">
      <c r="A205" s="8" t="s">
        <v>315</v>
      </c>
    </row>
    <row r="206" s="3" customFormat="1" ht="15.75" spans="1:1">
      <c r="A206" s="8" t="s">
        <v>316</v>
      </c>
    </row>
    <row r="207" s="3" customFormat="1" ht="15.75" spans="1:1">
      <c r="A207" s="8" t="s">
        <v>317</v>
      </c>
    </row>
    <row r="208" s="3" customFormat="1" ht="15.75" spans="1:1">
      <c r="A208" s="8" t="s">
        <v>318</v>
      </c>
    </row>
    <row r="209" s="3" customFormat="1" ht="15.75" spans="1:1">
      <c r="A209" s="8" t="s">
        <v>319</v>
      </c>
    </row>
    <row r="210" s="3" customFormat="1" ht="15.75" spans="1:1">
      <c r="A210" s="8" t="s">
        <v>320</v>
      </c>
    </row>
    <row r="211" s="3" customFormat="1" ht="15.75" spans="1:1">
      <c r="A211" s="8" t="s">
        <v>321</v>
      </c>
    </row>
    <row r="212" s="3" customFormat="1" ht="15.75" spans="1:1">
      <c r="A212" s="8" t="s">
        <v>322</v>
      </c>
    </row>
    <row r="213" s="3" customFormat="1" ht="15.75" spans="1:1">
      <c r="A213" s="8" t="s">
        <v>323</v>
      </c>
    </row>
    <row r="214" s="3" customFormat="1" ht="15.75" spans="1:1">
      <c r="A214" s="8" t="s">
        <v>324</v>
      </c>
    </row>
    <row r="215" s="3" customFormat="1" ht="15.75" spans="1:1">
      <c r="A215" s="8" t="s">
        <v>325</v>
      </c>
    </row>
    <row r="216" s="3" customFormat="1" ht="15.75" spans="1:1">
      <c r="A216" s="8" t="s">
        <v>326</v>
      </c>
    </row>
    <row r="217" s="3" customFormat="1" ht="15.75" spans="1:1">
      <c r="A217" s="8" t="s">
        <v>327</v>
      </c>
    </row>
    <row r="218" s="3" customFormat="1" ht="15.75" spans="1:1">
      <c r="A218" s="8" t="s">
        <v>328</v>
      </c>
    </row>
    <row r="219" s="3" customFormat="1" ht="15.75" spans="1:1">
      <c r="A219" s="8" t="s">
        <v>329</v>
      </c>
    </row>
    <row r="220" s="3" customFormat="1" ht="15.75" spans="1:1">
      <c r="A220" s="8" t="s">
        <v>330</v>
      </c>
    </row>
    <row r="221" s="3" customFormat="1" ht="15.75" spans="1:1">
      <c r="A221" s="8" t="s">
        <v>331</v>
      </c>
    </row>
    <row r="222" s="3" customFormat="1" ht="15.75" spans="1:1">
      <c r="A222" s="8" t="s">
        <v>332</v>
      </c>
    </row>
    <row r="223" s="3" customFormat="1" ht="15.75" spans="1:1">
      <c r="A223" s="8" t="s">
        <v>333</v>
      </c>
    </row>
    <row r="224" s="3" customFormat="1" ht="15.75" spans="1:1">
      <c r="A224" s="8" t="s">
        <v>334</v>
      </c>
    </row>
    <row r="225" s="3" customFormat="1" ht="15.75" spans="1:1">
      <c r="A225" s="8" t="s">
        <v>335</v>
      </c>
    </row>
    <row r="226" s="3" customFormat="1" ht="15.75" spans="1:1">
      <c r="A226" s="8" t="s">
        <v>336</v>
      </c>
    </row>
    <row r="227" s="3" customFormat="1" ht="15.75" spans="1:1">
      <c r="A227" s="8" t="s">
        <v>337</v>
      </c>
    </row>
    <row r="228" s="3" customFormat="1" ht="15.75" spans="1:1">
      <c r="A228" s="8" t="s">
        <v>338</v>
      </c>
    </row>
    <row r="229" s="3" customFormat="1" ht="15.75" spans="1:1">
      <c r="A229" s="8" t="s">
        <v>339</v>
      </c>
    </row>
    <row r="230" s="3" customFormat="1" ht="15.75" spans="1:1">
      <c r="A230" s="8" t="s">
        <v>340</v>
      </c>
    </row>
    <row r="231" s="3" customFormat="1" ht="15.75" spans="1:1">
      <c r="A231" s="8" t="s">
        <v>341</v>
      </c>
    </row>
    <row r="232" s="3" customFormat="1" ht="15.75" spans="1:1">
      <c r="A232" s="8" t="s">
        <v>342</v>
      </c>
    </row>
    <row r="233" s="3" customFormat="1" ht="15.75" spans="1:1">
      <c r="A233" s="8" t="s">
        <v>343</v>
      </c>
    </row>
    <row r="234" s="3" customFormat="1" ht="15.75" spans="1:1">
      <c r="A234" s="8" t="s">
        <v>344</v>
      </c>
    </row>
    <row r="235" s="3" customFormat="1" ht="15.75" spans="1:1">
      <c r="A235" s="8" t="s">
        <v>345</v>
      </c>
    </row>
    <row r="236" s="3" customFormat="1" ht="15.75" spans="1:1">
      <c r="A236" s="8" t="s">
        <v>346</v>
      </c>
    </row>
    <row r="237" s="3" customFormat="1" ht="15.75" spans="1:1">
      <c r="A237" s="8" t="s">
        <v>347</v>
      </c>
    </row>
    <row r="238" s="3" customFormat="1" ht="15.75" spans="1:1">
      <c r="A238" s="8" t="s">
        <v>348</v>
      </c>
    </row>
    <row r="239" s="3" customFormat="1" ht="15.75" spans="1:1">
      <c r="A239" s="8" t="s">
        <v>349</v>
      </c>
    </row>
    <row r="240" s="3" customFormat="1" ht="15.75" spans="1:1">
      <c r="A240" s="8" t="s">
        <v>350</v>
      </c>
    </row>
    <row r="241" s="3" customFormat="1" ht="15.75" spans="1:1">
      <c r="A241" s="8" t="s">
        <v>351</v>
      </c>
    </row>
    <row r="242" s="3" customFormat="1" ht="15.75" spans="1:1">
      <c r="A242" s="8" t="s">
        <v>352</v>
      </c>
    </row>
    <row r="243" s="3" customFormat="1" ht="15.75" spans="1:1">
      <c r="A243" s="8" t="s">
        <v>353</v>
      </c>
    </row>
    <row r="244" s="3" customFormat="1" ht="15.75" spans="1:1">
      <c r="A244" s="8" t="s">
        <v>354</v>
      </c>
    </row>
    <row r="245" s="3" customFormat="1" ht="15.75" spans="1:1">
      <c r="A245" s="8" t="s">
        <v>355</v>
      </c>
    </row>
    <row r="246" s="3" customFormat="1" ht="15.75" spans="1:1">
      <c r="A246" s="8" t="s">
        <v>356</v>
      </c>
    </row>
    <row r="247" spans="1:1">
      <c r="A247" s="9" t="s">
        <v>357</v>
      </c>
    </row>
    <row r="248" spans="1:1">
      <c r="A248" s="9" t="s">
        <v>358</v>
      </c>
    </row>
    <row r="249" spans="1:1">
      <c r="A249" s="9" t="s">
        <v>359</v>
      </c>
    </row>
    <row r="250" spans="1:1">
      <c r="A250" s="9" t="s">
        <v>360</v>
      </c>
    </row>
    <row r="251" spans="1:1">
      <c r="A251" s="9" t="s">
        <v>361</v>
      </c>
    </row>
    <row r="252" spans="1:1">
      <c r="A252" s="9" t="s">
        <v>362</v>
      </c>
    </row>
    <row r="253" spans="1:1">
      <c r="A253" s="9" t="s">
        <v>363</v>
      </c>
    </row>
    <row r="254" spans="1:1">
      <c r="A254" s="9" t="s">
        <v>364</v>
      </c>
    </row>
    <row r="255" spans="1:1">
      <c r="A255" s="9" t="s">
        <v>365</v>
      </c>
    </row>
    <row r="256" spans="1:1">
      <c r="A256" s="9" t="s">
        <v>366</v>
      </c>
    </row>
    <row r="257" spans="1:1">
      <c r="A257" s="9" t="s">
        <v>367</v>
      </c>
    </row>
    <row r="258" spans="1:1">
      <c r="A258" s="9" t="s">
        <v>368</v>
      </c>
    </row>
    <row r="259" spans="1:1">
      <c r="A259" s="9" t="s">
        <v>369</v>
      </c>
    </row>
    <row r="260" spans="1:1">
      <c r="A260" s="9" t="s">
        <v>370</v>
      </c>
    </row>
    <row r="261" spans="1:1">
      <c r="A261" s="9" t="s">
        <v>371</v>
      </c>
    </row>
    <row r="262" spans="1:1">
      <c r="A262" s="9" t="s">
        <v>372</v>
      </c>
    </row>
    <row r="263" spans="1:1">
      <c r="A263" s="9" t="s">
        <v>373</v>
      </c>
    </row>
    <row r="264" spans="1:1">
      <c r="A264" s="9" t="s">
        <v>374</v>
      </c>
    </row>
    <row r="265" spans="1:1">
      <c r="A265" s="9" t="s">
        <v>375</v>
      </c>
    </row>
    <row r="266" spans="1:1">
      <c r="A266" s="9" t="s">
        <v>376</v>
      </c>
    </row>
    <row r="267" spans="1:1">
      <c r="A267" s="9" t="s">
        <v>377</v>
      </c>
    </row>
    <row r="268" spans="1:1">
      <c r="A268" s="9" t="s">
        <v>378</v>
      </c>
    </row>
    <row r="269" spans="1:1">
      <c r="A269" s="9" t="s">
        <v>379</v>
      </c>
    </row>
    <row r="270" spans="1:1">
      <c r="A270" s="9" t="s">
        <v>380</v>
      </c>
    </row>
    <row r="271" spans="1:1">
      <c r="A271" s="9" t="s">
        <v>381</v>
      </c>
    </row>
    <row r="272" spans="1:1">
      <c r="A272" s="9" t="s">
        <v>382</v>
      </c>
    </row>
    <row r="273" spans="1:1">
      <c r="A273" s="9" t="s">
        <v>383</v>
      </c>
    </row>
    <row r="274" spans="1:1">
      <c r="A274" s="9" t="s">
        <v>384</v>
      </c>
    </row>
    <row r="275" spans="1:1">
      <c r="A275" s="9" t="s">
        <v>385</v>
      </c>
    </row>
    <row r="276" spans="1:1">
      <c r="A276" s="9" t="s">
        <v>386</v>
      </c>
    </row>
    <row r="277" spans="1:1">
      <c r="A277" s="9" t="s">
        <v>387</v>
      </c>
    </row>
    <row r="278" spans="1:1">
      <c r="A278" s="9" t="s">
        <v>388</v>
      </c>
    </row>
    <row r="279" spans="1:1">
      <c r="A279" s="9" t="s">
        <v>389</v>
      </c>
    </row>
    <row r="280" spans="1:1">
      <c r="A280" s="9" t="s">
        <v>390</v>
      </c>
    </row>
    <row r="281" spans="1:1">
      <c r="A281" s="9" t="s">
        <v>391</v>
      </c>
    </row>
    <row r="282" spans="1:1">
      <c r="A282" s="9" t="s">
        <v>392</v>
      </c>
    </row>
    <row r="283" spans="1:1">
      <c r="A283" s="9" t="s">
        <v>393</v>
      </c>
    </row>
    <row r="284" spans="1:1">
      <c r="A284" s="9" t="s">
        <v>394</v>
      </c>
    </row>
    <row r="285" spans="1:1">
      <c r="A285" s="9" t="s">
        <v>395</v>
      </c>
    </row>
    <row r="286" spans="1:1">
      <c r="A286" s="9" t="s">
        <v>396</v>
      </c>
    </row>
    <row r="287" spans="1:1">
      <c r="A287" s="9" t="s">
        <v>397</v>
      </c>
    </row>
    <row r="288" spans="1:1">
      <c r="A288" s="9" t="s">
        <v>398</v>
      </c>
    </row>
    <row r="289" spans="1:1">
      <c r="A289" s="9" t="s">
        <v>399</v>
      </c>
    </row>
    <row r="290" spans="1:1">
      <c r="A290" s="9" t="s">
        <v>400</v>
      </c>
    </row>
    <row r="291" spans="1:1">
      <c r="A291" s="9" t="s">
        <v>401</v>
      </c>
    </row>
    <row r="292" spans="1:1">
      <c r="A292" s="9" t="s">
        <v>402</v>
      </c>
    </row>
    <row r="293" spans="1:1">
      <c r="A293" s="9" t="s">
        <v>403</v>
      </c>
    </row>
    <row r="294" spans="1:1">
      <c r="A294" s="9" t="s">
        <v>404</v>
      </c>
    </row>
    <row r="295" spans="1:1">
      <c r="A295" s="9" t="s">
        <v>405</v>
      </c>
    </row>
    <row r="296" spans="1:1">
      <c r="A296" s="9" t="s">
        <v>406</v>
      </c>
    </row>
    <row r="297" spans="1:1">
      <c r="A297" s="9" t="s">
        <v>407</v>
      </c>
    </row>
    <row r="298" spans="1:1">
      <c r="A298" s="9" t="s">
        <v>408</v>
      </c>
    </row>
    <row r="299" spans="1:1">
      <c r="A299" s="9" t="s">
        <v>409</v>
      </c>
    </row>
    <row r="300" spans="1:1">
      <c r="A300" s="9" t="s">
        <v>410</v>
      </c>
    </row>
    <row r="301" spans="1:1">
      <c r="A301" s="9" t="s">
        <v>411</v>
      </c>
    </row>
    <row r="302" spans="1:1">
      <c r="A302" s="9" t="s">
        <v>412</v>
      </c>
    </row>
    <row r="303" spans="1:1">
      <c r="A303" s="9" t="s">
        <v>413</v>
      </c>
    </row>
    <row r="304" spans="1:1">
      <c r="A304" s="9" t="s">
        <v>414</v>
      </c>
    </row>
    <row r="305" spans="1:1">
      <c r="A305" s="9" t="s">
        <v>415</v>
      </c>
    </row>
    <row r="306" spans="1:1">
      <c r="A306" s="9" t="s">
        <v>416</v>
      </c>
    </row>
    <row r="307" spans="1:1">
      <c r="A307" s="9" t="s">
        <v>417</v>
      </c>
    </row>
    <row r="308" spans="1:1">
      <c r="A308" s="9" t="s">
        <v>418</v>
      </c>
    </row>
    <row r="309" spans="1:1">
      <c r="A309" s="9" t="s">
        <v>419</v>
      </c>
    </row>
    <row r="310" spans="1:1">
      <c r="A310" s="9" t="s">
        <v>420</v>
      </c>
    </row>
    <row r="311" spans="1:1">
      <c r="A311" s="9" t="s">
        <v>421</v>
      </c>
    </row>
    <row r="312" spans="1:1">
      <c r="A312" s="9" t="s">
        <v>422</v>
      </c>
    </row>
    <row r="313" spans="1:1">
      <c r="A313" s="9" t="s">
        <v>423</v>
      </c>
    </row>
    <row r="314" spans="1:1">
      <c r="A314" s="9" t="s">
        <v>424</v>
      </c>
    </row>
    <row r="315" spans="1:1">
      <c r="A315" s="9" t="s">
        <v>425</v>
      </c>
    </row>
    <row r="316" spans="1:1">
      <c r="A316" s="9" t="s">
        <v>426</v>
      </c>
    </row>
    <row r="317" spans="1:1">
      <c r="A317" s="9" t="s">
        <v>427</v>
      </c>
    </row>
    <row r="318" spans="1:1">
      <c r="A318" s="9" t="s">
        <v>428</v>
      </c>
    </row>
    <row r="319" spans="1:1">
      <c r="A319" s="9" t="s">
        <v>429</v>
      </c>
    </row>
    <row r="320" spans="1:1">
      <c r="A320" s="9" t="s">
        <v>430</v>
      </c>
    </row>
    <row r="321" spans="1:1">
      <c r="A321" s="9" t="s">
        <v>431</v>
      </c>
    </row>
    <row r="322" spans="1:1">
      <c r="A322" s="9" t="s">
        <v>432</v>
      </c>
    </row>
    <row r="323" spans="1:1">
      <c r="A323" s="9" t="s">
        <v>433</v>
      </c>
    </row>
    <row r="324" spans="1:1">
      <c r="A324" s="9" t="s">
        <v>434</v>
      </c>
    </row>
    <row r="325" spans="1:1">
      <c r="A325" s="9" t="s">
        <v>435</v>
      </c>
    </row>
    <row r="326" spans="1:1">
      <c r="A326" s="9" t="s">
        <v>436</v>
      </c>
    </row>
    <row r="327" spans="1:1">
      <c r="A327" s="9" t="s">
        <v>437</v>
      </c>
    </row>
    <row r="328" spans="1:1">
      <c r="A328" s="9" t="s">
        <v>438</v>
      </c>
    </row>
    <row r="329" spans="1:1">
      <c r="A329" s="9" t="s">
        <v>439</v>
      </c>
    </row>
    <row r="330" spans="1:1">
      <c r="A330" s="9" t="s">
        <v>440</v>
      </c>
    </row>
    <row r="331" spans="1:1">
      <c r="A331" s="9" t="s">
        <v>441</v>
      </c>
    </row>
    <row r="332" spans="1:1">
      <c r="A332" s="9" t="s">
        <v>442</v>
      </c>
    </row>
    <row r="333" spans="1:1">
      <c r="A333" s="9" t="s">
        <v>443</v>
      </c>
    </row>
    <row r="334" spans="1:1">
      <c r="A334" s="9" t="s">
        <v>444</v>
      </c>
    </row>
    <row r="335" spans="1:1">
      <c r="A335" s="9" t="s">
        <v>445</v>
      </c>
    </row>
    <row r="336" spans="1:1">
      <c r="A336" s="9" t="s">
        <v>446</v>
      </c>
    </row>
    <row r="337" spans="1:1">
      <c r="A337" s="9" t="s">
        <v>447</v>
      </c>
    </row>
    <row r="338" spans="1:1">
      <c r="A338" s="9" t="s">
        <v>448</v>
      </c>
    </row>
    <row r="339" spans="1:1">
      <c r="A339" s="9" t="s">
        <v>449</v>
      </c>
    </row>
    <row r="340" spans="1:1">
      <c r="A340" s="9" t="s">
        <v>427</v>
      </c>
    </row>
    <row r="341" spans="1:1">
      <c r="A341" s="9" t="s">
        <v>450</v>
      </c>
    </row>
    <row r="342" spans="1:1">
      <c r="A342" s="9" t="s">
        <v>451</v>
      </c>
    </row>
    <row r="343" spans="1:1">
      <c r="A343" s="9" t="s">
        <v>452</v>
      </c>
    </row>
    <row r="344" spans="1:1">
      <c r="A344" s="9" t="s">
        <v>453</v>
      </c>
    </row>
    <row r="345" spans="1:1">
      <c r="A345" s="9" t="s">
        <v>454</v>
      </c>
    </row>
    <row r="346" spans="1:1">
      <c r="A346" s="9" t="s">
        <v>404</v>
      </c>
    </row>
    <row r="347" spans="1:1">
      <c r="A347" s="9" t="s">
        <v>455</v>
      </c>
    </row>
    <row r="348" spans="1:1">
      <c r="A348" s="9" t="s">
        <v>456</v>
      </c>
    </row>
    <row r="349" spans="1:1">
      <c r="A349" s="9" t="s">
        <v>457</v>
      </c>
    </row>
    <row r="350" spans="1:1">
      <c r="A350" s="9" t="s">
        <v>458</v>
      </c>
    </row>
    <row r="351" spans="1:1">
      <c r="A351" s="9" t="s">
        <v>459</v>
      </c>
    </row>
    <row r="352" spans="1:1">
      <c r="A352" s="9" t="s">
        <v>460</v>
      </c>
    </row>
    <row r="353" spans="1:1">
      <c r="A353" s="9" t="s">
        <v>461</v>
      </c>
    </row>
    <row r="354" spans="1:1">
      <c r="A354" s="9" t="s">
        <v>462</v>
      </c>
    </row>
    <row r="355" spans="1:1">
      <c r="A355" s="9" t="s">
        <v>463</v>
      </c>
    </row>
    <row r="356" spans="1:1">
      <c r="A356" s="9" t="s">
        <v>464</v>
      </c>
    </row>
    <row r="357" spans="1:1">
      <c r="A357" s="9" t="s">
        <v>465</v>
      </c>
    </row>
    <row r="358" spans="1:1">
      <c r="A358" s="9" t="s">
        <v>466</v>
      </c>
    </row>
    <row r="359" spans="1:1">
      <c r="A359" s="9" t="s">
        <v>467</v>
      </c>
    </row>
    <row r="360" spans="1:1">
      <c r="A360" s="9" t="s">
        <v>468</v>
      </c>
    </row>
    <row r="361" spans="1:1">
      <c r="A361" s="9" t="s">
        <v>469</v>
      </c>
    </row>
    <row r="362" spans="1:1">
      <c r="A362" s="9" t="s">
        <v>470</v>
      </c>
    </row>
    <row r="363" spans="1:1">
      <c r="A363" s="9" t="s">
        <v>471</v>
      </c>
    </row>
    <row r="364" spans="1:1">
      <c r="A364" s="9" t="s">
        <v>472</v>
      </c>
    </row>
    <row r="365" spans="1:1">
      <c r="A365" s="9" t="s">
        <v>473</v>
      </c>
    </row>
    <row r="366" spans="1:1">
      <c r="A366" s="9" t="s">
        <v>474</v>
      </c>
    </row>
    <row r="367" spans="1:1">
      <c r="A367" s="9" t="s">
        <v>475</v>
      </c>
    </row>
    <row r="368" spans="1:1">
      <c r="A368" s="9" t="s">
        <v>476</v>
      </c>
    </row>
    <row r="369" spans="1:1">
      <c r="A369" s="9" t="s">
        <v>477</v>
      </c>
    </row>
    <row r="370" spans="1:1">
      <c r="A370" s="9" t="s">
        <v>478</v>
      </c>
    </row>
    <row r="371" spans="1:1">
      <c r="A371" s="9" t="s">
        <v>479</v>
      </c>
    </row>
    <row r="372" spans="1:1">
      <c r="A372" s="9" t="s">
        <v>480</v>
      </c>
    </row>
    <row r="373" spans="1:1">
      <c r="A373" s="9" t="s">
        <v>481</v>
      </c>
    </row>
    <row r="374" spans="1:1">
      <c r="A374" s="9" t="s">
        <v>482</v>
      </c>
    </row>
    <row r="375" spans="1:1">
      <c r="A375" s="9" t="s">
        <v>483</v>
      </c>
    </row>
    <row r="376" spans="1:1">
      <c r="A376" s="9" t="s">
        <v>484</v>
      </c>
    </row>
    <row r="377" spans="1:1">
      <c r="A377" s="9" t="s">
        <v>485</v>
      </c>
    </row>
    <row r="378" spans="1:1">
      <c r="A378" s="9" t="s">
        <v>486</v>
      </c>
    </row>
    <row r="379" spans="1:1">
      <c r="A379" s="9" t="s">
        <v>487</v>
      </c>
    </row>
    <row r="380" spans="1:1">
      <c r="A380" s="9" t="s">
        <v>488</v>
      </c>
    </row>
    <row r="381" spans="1:1">
      <c r="A381" s="9" t="s">
        <v>489</v>
      </c>
    </row>
    <row r="382" spans="1:1">
      <c r="A382" s="9" t="s">
        <v>490</v>
      </c>
    </row>
    <row r="383" spans="1:1">
      <c r="A383" s="9" t="s">
        <v>491</v>
      </c>
    </row>
    <row r="384" spans="1:1">
      <c r="A384" s="9" t="s">
        <v>492</v>
      </c>
    </row>
    <row r="385" spans="1:1">
      <c r="A385" s="9" t="s">
        <v>493</v>
      </c>
    </row>
    <row r="386" spans="1:1">
      <c r="A386" s="9" t="s">
        <v>494</v>
      </c>
    </row>
    <row r="387" spans="1:1">
      <c r="A387" s="9" t="s">
        <v>495</v>
      </c>
    </row>
    <row r="388" spans="1:1">
      <c r="A388" s="9" t="s">
        <v>496</v>
      </c>
    </row>
    <row r="389" spans="1:1">
      <c r="A389" s="9" t="s">
        <v>497</v>
      </c>
    </row>
    <row r="390" spans="1:1">
      <c r="A390" s="9" t="s">
        <v>498</v>
      </c>
    </row>
    <row r="391" spans="1:1">
      <c r="A391" s="9" t="s">
        <v>499</v>
      </c>
    </row>
    <row r="392" spans="1:1">
      <c r="A392" s="9" t="s">
        <v>500</v>
      </c>
    </row>
    <row r="393" spans="1:1">
      <c r="A393" s="9" t="s">
        <v>501</v>
      </c>
    </row>
    <row r="394" spans="1:1">
      <c r="A394" s="9" t="s">
        <v>502</v>
      </c>
    </row>
    <row r="395" spans="1:1">
      <c r="A395" s="9" t="s">
        <v>503</v>
      </c>
    </row>
    <row r="396" spans="1:1">
      <c r="A396" s="9" t="s">
        <v>504</v>
      </c>
    </row>
    <row r="397" spans="1:1">
      <c r="A397" s="9" t="s">
        <v>505</v>
      </c>
    </row>
    <row r="398" spans="1:1">
      <c r="A398" s="9" t="s">
        <v>506</v>
      </c>
    </row>
    <row r="399" spans="1:1">
      <c r="A399" s="3" t="s">
        <v>507</v>
      </c>
    </row>
    <row r="400" spans="1:1">
      <c r="A400" s="3" t="s">
        <v>508</v>
      </c>
    </row>
    <row r="401" spans="1:1">
      <c r="A401" s="3" t="s">
        <v>509</v>
      </c>
    </row>
    <row r="402" spans="1:1">
      <c r="A402" s="3" t="s">
        <v>510</v>
      </c>
    </row>
    <row r="403" spans="1:1">
      <c r="A403" s="3" t="s">
        <v>511</v>
      </c>
    </row>
  </sheetData>
  <mergeCells count="1">
    <mergeCell ref="D17:O19"/>
  </mergeCell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30"/>
  <sheetViews>
    <sheetView topLeftCell="A110" workbookViewId="0">
      <selection activeCell="A46" sqref="A46:A130"/>
    </sheetView>
  </sheetViews>
  <sheetFormatPr defaultColWidth="8.81904761904762" defaultRowHeight="15"/>
  <cols>
    <col min="1" max="1" width="13.2857142857143" style="1" customWidth="1"/>
  </cols>
  <sheetData>
    <row r="1" spans="1:1">
      <c r="A1" s="2" t="s">
        <v>10</v>
      </c>
    </row>
    <row r="2" spans="1:1">
      <c r="A2" s="2" t="s">
        <v>10</v>
      </c>
    </row>
    <row r="3" spans="1:1">
      <c r="A3" s="2" t="s">
        <v>26</v>
      </c>
    </row>
    <row r="4" spans="1:1">
      <c r="A4" s="2" t="s">
        <v>26</v>
      </c>
    </row>
    <row r="5" spans="1:1">
      <c r="A5" s="2" t="s">
        <v>27</v>
      </c>
    </row>
    <row r="6" spans="1:1">
      <c r="A6" s="2" t="s">
        <v>28</v>
      </c>
    </row>
    <row r="7" spans="1:1">
      <c r="A7" s="2" t="s">
        <v>28</v>
      </c>
    </row>
    <row r="8" spans="1:1">
      <c r="A8" s="2" t="s">
        <v>28</v>
      </c>
    </row>
    <row r="9" spans="1:1">
      <c r="A9" s="2" t="s">
        <v>29</v>
      </c>
    </row>
    <row r="10" spans="1:1">
      <c r="A10" s="2" t="s">
        <v>30</v>
      </c>
    </row>
    <row r="11" spans="1:1">
      <c r="A11" s="2" t="s">
        <v>31</v>
      </c>
    </row>
    <row r="12" spans="1:1">
      <c r="A12" s="2" t="s">
        <v>31</v>
      </c>
    </row>
    <row r="13" spans="1:1">
      <c r="A13" s="2" t="s">
        <v>31</v>
      </c>
    </row>
    <row r="14" spans="1:1">
      <c r="A14" s="2" t="s">
        <v>34</v>
      </c>
    </row>
    <row r="15" spans="1:1">
      <c r="A15" s="2" t="s">
        <v>35</v>
      </c>
    </row>
    <row r="16" spans="1:1">
      <c r="A16" s="2" t="s">
        <v>36</v>
      </c>
    </row>
    <row r="17" spans="1:1">
      <c r="A17" s="2" t="s">
        <v>36</v>
      </c>
    </row>
    <row r="18" spans="1:1">
      <c r="A18" s="2" t="s">
        <v>37</v>
      </c>
    </row>
    <row r="19" spans="1:1">
      <c r="A19" s="2" t="s">
        <v>37</v>
      </c>
    </row>
    <row r="20" spans="1:1">
      <c r="A20" s="2" t="s">
        <v>38</v>
      </c>
    </row>
    <row r="21" spans="1:1">
      <c r="A21" s="2" t="s">
        <v>38</v>
      </c>
    </row>
    <row r="22" spans="1:1">
      <c r="A22" s="2" t="s">
        <v>38</v>
      </c>
    </row>
    <row r="23" spans="1:1">
      <c r="A23" s="2" t="s">
        <v>38</v>
      </c>
    </row>
    <row r="24" spans="1:1">
      <c r="A24" s="2" t="s">
        <v>39</v>
      </c>
    </row>
    <row r="25" spans="1:1">
      <c r="A25" s="2" t="s">
        <v>39</v>
      </c>
    </row>
    <row r="26" spans="1:1">
      <c r="A26" s="2" t="s">
        <v>40</v>
      </c>
    </row>
    <row r="27" spans="1:1">
      <c r="A27" s="2" t="s">
        <v>41</v>
      </c>
    </row>
    <row r="28" spans="1:1">
      <c r="A28" s="2" t="s">
        <v>41</v>
      </c>
    </row>
    <row r="29" spans="1:1">
      <c r="A29" s="2" t="s">
        <v>41</v>
      </c>
    </row>
    <row r="30" spans="1:1">
      <c r="A30" s="2" t="s">
        <v>42</v>
      </c>
    </row>
    <row r="31" spans="1:1">
      <c r="A31" s="2" t="s">
        <v>43</v>
      </c>
    </row>
    <row r="32" spans="1:1">
      <c r="A32" s="2" t="s">
        <v>44</v>
      </c>
    </row>
    <row r="33" spans="1:1">
      <c r="A33" s="2" t="s">
        <v>44</v>
      </c>
    </row>
    <row r="34" spans="1:1">
      <c r="A34" s="2" t="s">
        <v>45</v>
      </c>
    </row>
    <row r="35" spans="1:1">
      <c r="A35" s="2" t="s">
        <v>46</v>
      </c>
    </row>
    <row r="36" spans="1:1">
      <c r="A36" s="2" t="s">
        <v>47</v>
      </c>
    </row>
    <row r="37" spans="1:1">
      <c r="A37" s="2" t="s">
        <v>48</v>
      </c>
    </row>
    <row r="38" spans="1:1">
      <c r="A38" s="2" t="s">
        <v>48</v>
      </c>
    </row>
    <row r="39" spans="1:1">
      <c r="A39" s="2" t="s">
        <v>48</v>
      </c>
    </row>
    <row r="40" spans="1:1">
      <c r="A40" s="2" t="s">
        <v>49</v>
      </c>
    </row>
    <row r="41" spans="1:1">
      <c r="A41" s="2" t="s">
        <v>49</v>
      </c>
    </row>
    <row r="42" spans="1:1">
      <c r="A42" s="2" t="s">
        <v>51</v>
      </c>
    </row>
    <row r="43" spans="1:1">
      <c r="A43" s="2" t="s">
        <v>52</v>
      </c>
    </row>
    <row r="44" spans="1:1">
      <c r="A44" s="2" t="s">
        <v>52</v>
      </c>
    </row>
    <row r="45" spans="1:1">
      <c r="A45" s="2" t="s">
        <v>52</v>
      </c>
    </row>
    <row r="46" spans="1:1">
      <c r="A46" s="2" t="s">
        <v>53</v>
      </c>
    </row>
    <row r="47" spans="1:1">
      <c r="A47" s="2" t="s">
        <v>54</v>
      </c>
    </row>
    <row r="48" spans="1:1">
      <c r="A48" s="2" t="s">
        <v>54</v>
      </c>
    </row>
    <row r="49" spans="1:1">
      <c r="A49" s="2" t="s">
        <v>54</v>
      </c>
    </row>
    <row r="50" spans="1:1">
      <c r="A50" s="2" t="s">
        <v>55</v>
      </c>
    </row>
    <row r="51" spans="1:1">
      <c r="A51" s="2" t="s">
        <v>58</v>
      </c>
    </row>
    <row r="52" spans="1:1">
      <c r="A52" s="2" t="s">
        <v>59</v>
      </c>
    </row>
    <row r="53" spans="1:1">
      <c r="A53" s="2" t="s">
        <v>512</v>
      </c>
    </row>
    <row r="54" spans="1:1">
      <c r="A54" s="2" t="s">
        <v>60</v>
      </c>
    </row>
    <row r="55" spans="1:1">
      <c r="A55" s="2" t="s">
        <v>61</v>
      </c>
    </row>
    <row r="56" spans="1:1">
      <c r="A56" s="2" t="s">
        <v>61</v>
      </c>
    </row>
    <row r="57" spans="1:1">
      <c r="A57" s="2" t="s">
        <v>61</v>
      </c>
    </row>
    <row r="58" spans="1:1">
      <c r="A58" s="2" t="s">
        <v>62</v>
      </c>
    </row>
    <row r="59" spans="1:1">
      <c r="A59" s="2" t="s">
        <v>63</v>
      </c>
    </row>
    <row r="60" spans="1:1">
      <c r="A60" s="2" t="s">
        <v>63</v>
      </c>
    </row>
    <row r="61" spans="1:1">
      <c r="A61" s="2" t="s">
        <v>64</v>
      </c>
    </row>
    <row r="62" spans="1:1">
      <c r="A62" s="2" t="s">
        <v>65</v>
      </c>
    </row>
    <row r="63" spans="1:1">
      <c r="A63" s="2" t="s">
        <v>66</v>
      </c>
    </row>
    <row r="64" spans="1:1">
      <c r="A64" s="2" t="s">
        <v>67</v>
      </c>
    </row>
    <row r="65" spans="1:1">
      <c r="A65" s="2" t="s">
        <v>67</v>
      </c>
    </row>
    <row r="66" spans="1:1">
      <c r="A66" s="2" t="s">
        <v>68</v>
      </c>
    </row>
    <row r="67" spans="1:1">
      <c r="A67" s="2" t="s">
        <v>69</v>
      </c>
    </row>
    <row r="68" spans="1:1">
      <c r="A68" s="2" t="s">
        <v>69</v>
      </c>
    </row>
    <row r="69" spans="1:1">
      <c r="A69" s="2" t="s">
        <v>70</v>
      </c>
    </row>
    <row r="70" spans="1:1">
      <c r="A70" s="2" t="s">
        <v>71</v>
      </c>
    </row>
    <row r="71" spans="1:1">
      <c r="A71" s="2" t="s">
        <v>72</v>
      </c>
    </row>
    <row r="72" spans="1:1">
      <c r="A72" s="2" t="s">
        <v>73</v>
      </c>
    </row>
    <row r="73" spans="1:1">
      <c r="A73" s="2" t="s">
        <v>73</v>
      </c>
    </row>
    <row r="74" spans="1:1">
      <c r="A74" s="2" t="s">
        <v>74</v>
      </c>
    </row>
    <row r="75" spans="1:1">
      <c r="A75" s="2" t="s">
        <v>74</v>
      </c>
    </row>
    <row r="76" spans="1:1">
      <c r="A76" s="2" t="s">
        <v>74</v>
      </c>
    </row>
    <row r="77" spans="1:1">
      <c r="A77" s="2" t="s">
        <v>75</v>
      </c>
    </row>
    <row r="78" spans="1:1">
      <c r="A78" s="2" t="s">
        <v>75</v>
      </c>
    </row>
    <row r="79" spans="1:1">
      <c r="A79" s="2" t="s">
        <v>75</v>
      </c>
    </row>
    <row r="80" spans="1:1">
      <c r="A80" s="2" t="s">
        <v>75</v>
      </c>
    </row>
    <row r="81" spans="1:1">
      <c r="A81" s="2" t="s">
        <v>76</v>
      </c>
    </row>
    <row r="82" spans="1:1">
      <c r="A82" s="2" t="s">
        <v>76</v>
      </c>
    </row>
    <row r="83" spans="1:1">
      <c r="A83" s="2" t="s">
        <v>78</v>
      </c>
    </row>
    <row r="84" spans="1:1">
      <c r="A84" s="2" t="s">
        <v>78</v>
      </c>
    </row>
    <row r="85" spans="1:1">
      <c r="A85" s="2" t="s">
        <v>79</v>
      </c>
    </row>
    <row r="86" spans="1:1">
      <c r="A86" s="2" t="s">
        <v>79</v>
      </c>
    </row>
    <row r="87" spans="1:1">
      <c r="A87" s="2" t="s">
        <v>80</v>
      </c>
    </row>
    <row r="88" spans="1:1">
      <c r="A88" s="2" t="s">
        <v>80</v>
      </c>
    </row>
    <row r="89" spans="1:1">
      <c r="A89" s="2" t="s">
        <v>80</v>
      </c>
    </row>
    <row r="90" spans="1:1">
      <c r="A90" s="2" t="s">
        <v>80</v>
      </c>
    </row>
    <row r="91" spans="1:1">
      <c r="A91" s="2" t="s">
        <v>80</v>
      </c>
    </row>
    <row r="92" spans="1:1">
      <c r="A92" s="2" t="s">
        <v>513</v>
      </c>
    </row>
    <row r="93" spans="1:1">
      <c r="A93" s="2" t="s">
        <v>81</v>
      </c>
    </row>
    <row r="94" spans="1:1">
      <c r="A94" s="2" t="s">
        <v>82</v>
      </c>
    </row>
    <row r="95" spans="1:1">
      <c r="A95" s="2" t="s">
        <v>83</v>
      </c>
    </row>
    <row r="96" spans="1:1">
      <c r="A96" s="2" t="s">
        <v>84</v>
      </c>
    </row>
    <row r="97" spans="1:1">
      <c r="A97" s="2" t="s">
        <v>85</v>
      </c>
    </row>
    <row r="98" spans="1:1">
      <c r="A98" s="2" t="s">
        <v>85</v>
      </c>
    </row>
    <row r="99" spans="1:1">
      <c r="A99" s="2" t="s">
        <v>86</v>
      </c>
    </row>
    <row r="100" spans="1:1">
      <c r="A100" s="2" t="s">
        <v>86</v>
      </c>
    </row>
    <row r="101" spans="1:1">
      <c r="A101" s="2" t="s">
        <v>87</v>
      </c>
    </row>
    <row r="102" spans="1:1">
      <c r="A102" s="2" t="s">
        <v>88</v>
      </c>
    </row>
    <row r="103" spans="1:1">
      <c r="A103" s="2" t="s">
        <v>89</v>
      </c>
    </row>
    <row r="104" spans="1:1">
      <c r="A104" s="2" t="s">
        <v>90</v>
      </c>
    </row>
    <row r="105" spans="1:1">
      <c r="A105" s="2" t="s">
        <v>90</v>
      </c>
    </row>
    <row r="106" spans="1:1">
      <c r="A106" s="2" t="s">
        <v>90</v>
      </c>
    </row>
    <row r="107" spans="1:1">
      <c r="A107" s="2" t="s">
        <v>90</v>
      </c>
    </row>
    <row r="108" spans="1:1">
      <c r="A108" s="2" t="s">
        <v>91</v>
      </c>
    </row>
    <row r="109" spans="1:1">
      <c r="A109" s="2" t="s">
        <v>91</v>
      </c>
    </row>
    <row r="110" spans="1:1">
      <c r="A110" s="2" t="s">
        <v>92</v>
      </c>
    </row>
    <row r="111" spans="1:1">
      <c r="A111" s="2" t="s">
        <v>92</v>
      </c>
    </row>
    <row r="112" spans="1:1">
      <c r="A112" s="2" t="s">
        <v>93</v>
      </c>
    </row>
    <row r="113" spans="1:1">
      <c r="A113" s="2" t="s">
        <v>94</v>
      </c>
    </row>
    <row r="114" spans="1:1">
      <c r="A114" s="2" t="s">
        <v>96</v>
      </c>
    </row>
    <row r="115" spans="1:1">
      <c r="A115" s="2" t="s">
        <v>97</v>
      </c>
    </row>
    <row r="116" spans="1:1">
      <c r="A116" s="2" t="s">
        <v>97</v>
      </c>
    </row>
    <row r="117" spans="1:1">
      <c r="A117" s="2" t="s">
        <v>99</v>
      </c>
    </row>
    <row r="118" spans="1:1">
      <c r="A118" s="2" t="s">
        <v>100</v>
      </c>
    </row>
    <row r="119" spans="1:1">
      <c r="A119" s="2" t="s">
        <v>100</v>
      </c>
    </row>
    <row r="120" spans="1:1">
      <c r="A120" s="2" t="s">
        <v>100</v>
      </c>
    </row>
    <row r="121" spans="1:1">
      <c r="A121" s="2" t="s">
        <v>101</v>
      </c>
    </row>
    <row r="122" spans="1:1">
      <c r="A122" s="2" t="s">
        <v>102</v>
      </c>
    </row>
    <row r="123" spans="1:1">
      <c r="A123" s="2" t="s">
        <v>102</v>
      </c>
    </row>
    <row r="124" spans="1:1">
      <c r="A124" s="2" t="s">
        <v>102</v>
      </c>
    </row>
    <row r="125" spans="1:1">
      <c r="A125" s="2" t="s">
        <v>103</v>
      </c>
    </row>
    <row r="126" spans="1:1">
      <c r="A126" s="2" t="s">
        <v>103</v>
      </c>
    </row>
    <row r="127" spans="1:1">
      <c r="A127" s="2" t="s">
        <v>104</v>
      </c>
    </row>
    <row r="128" spans="1:1">
      <c r="A128" s="2" t="s">
        <v>105</v>
      </c>
    </row>
    <row r="129" spans="1:1">
      <c r="A129" s="2" t="s">
        <v>106</v>
      </c>
    </row>
    <row r="130" spans="1:1">
      <c r="A130" s="2" t="s">
        <v>106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HP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Administrator</cp:lastModifiedBy>
  <dcterms:created xsi:type="dcterms:W3CDTF">2018-03-02T01:43:00Z</dcterms:created>
  <cp:lastPrinted>2021-03-04T09:08:00Z</cp:lastPrinted>
  <dcterms:modified xsi:type="dcterms:W3CDTF">2023-12-10T14:24:49Z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1033-12.2.0.13306</vt:lpwstr>
  </property>
  <property fmtid="{D5CDD505-2E9C-101B-9397-08002B2CF9AE}" pid="3" name="ICV">
    <vt:lpwstr>63B2D040F11B4ACBBEF7F5C95A256174_13</vt:lpwstr>
  </property>
</Properties>
</file>