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firstSheet="19" activeTab="24"/>
  </bookViews>
  <sheets>
    <sheet name="首页导航" sheetId="1" r:id="rId1"/>
    <sheet name="工作指南" sheetId="2" r:id="rId2"/>
    <sheet name="服务器标准资源要求" sheetId="3" r:id="rId3"/>
    <sheet name="各产品AI大模型资源清单" sheetId="4" r:id="rId4"/>
    <sheet name="AI智能评标算力性能测算" sheetId="5" r:id="rId5"/>
    <sheet name="数据库服务器" sheetId="6" r:id="rId6"/>
    <sheet name="问题登记列表" sheetId="7" r:id="rId7"/>
    <sheet name="基础中间件" sheetId="8" r:id="rId8"/>
    <sheet name="统一存储服务器" sheetId="9" r:id="rId9"/>
    <sheet name="国产化适配" sheetId="10" r:id="rId10"/>
    <sheet name="智能评标" sheetId="11" r:id="rId11"/>
    <sheet name="招标文件检查服务" sheetId="12" r:id="rId12"/>
    <sheet name="竞价系统" sheetId="13" r:id="rId13"/>
    <sheet name="企业招标采购平台" sheetId="15" r:id="rId14"/>
    <sheet name="不见面开标大厅" sheetId="16" r:id="rId15"/>
    <sheet name="评标系统" sheetId="17" r:id="rId16"/>
    <sheet name="电子监督系统" sheetId="18" r:id="rId17"/>
    <sheet name="电子档案系统" sheetId="20" r:id="rId18"/>
    <sheet name="数据交换智能管理系统" sheetId="21" r:id="rId19"/>
    <sheet name="公共资源大数据" sheetId="22" r:id="rId20"/>
    <sheet name="易采虹" sheetId="24" r:id="rId21"/>
    <sheet name="交易门户网站" sheetId="25" r:id="rId22"/>
    <sheet name="电子投标保函" sheetId="26" r:id="rId23"/>
    <sheet name="保证金" sheetId="27" r:id="rId24"/>
    <sheet name="串通投标分析系统" sheetId="28" r:id="rId25"/>
    <sheet name="移动端" sheetId="29" r:id="rId26"/>
    <sheet name="招标文件制作软件" sheetId="30" r:id="rId27"/>
    <sheet name="电子商城（阳光优采）" sheetId="34" r:id="rId28"/>
    <sheet name="网关" sheetId="36" r:id="rId29"/>
    <sheet name="不见面评标席位管控系统" sheetId="37" r:id="rId30"/>
    <sheet name="企业采购监管" sheetId="39" r:id="rId31"/>
    <sheet name="招标文件智能编制" sheetId="40" r:id="rId32"/>
    <sheet name="智能助手" sheetId="41" r:id="rId33"/>
  </sheets>
  <definedNames>
    <definedName name="_xlnm._FilterDatabase" localSheetId="10" hidden="1">智能评标!$K$3:$K$12</definedName>
    <definedName name="_xlnm._FilterDatabase" localSheetId="15" hidden="1">评标系统!$K$3:$K$21</definedName>
    <definedName name="_xlnm._FilterDatabase" localSheetId="19" hidden="1">公共资源大数据!$K$3:$K$17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<sst xmlns="http://schemas.openxmlformats.org/spreadsheetml/2006/main" count="3811" uniqueCount="1107">
  <si>
    <t>序号</t>
  </si>
  <si>
    <t>产品</t>
  </si>
  <si>
    <t>竞价系统</t>
  </si>
  <si>
    <t>公共资源电子交易系统</t>
  </si>
  <si>
    <t>企业招标采购平台</t>
  </si>
  <si>
    <t>评标系统</t>
  </si>
  <si>
    <t>不见面开标大厅</t>
  </si>
  <si>
    <t>智能评标</t>
  </si>
  <si>
    <t>电子服务系统</t>
  </si>
  <si>
    <t>电子监督系统</t>
  </si>
  <si>
    <t>数据交换智能管理系统</t>
  </si>
  <si>
    <t>电子档案系统</t>
  </si>
  <si>
    <t>招标文件检查服务</t>
  </si>
  <si>
    <t>数字见证系统</t>
  </si>
  <si>
    <t>公共资源大数据</t>
  </si>
  <si>
    <t>交易门户网站</t>
  </si>
  <si>
    <t>电子投标保函</t>
  </si>
  <si>
    <t>保证金</t>
  </si>
  <si>
    <t>串通投标分析系统</t>
  </si>
  <si>
    <t>招标文件制作软件</t>
  </si>
  <si>
    <t>移动端</t>
  </si>
  <si>
    <t>专家云签</t>
  </si>
  <si>
    <t>电子商城</t>
  </si>
  <si>
    <t>CA网办平台</t>
  </si>
  <si>
    <t>电子合同</t>
  </si>
  <si>
    <t>网关</t>
  </si>
  <si>
    <t>电子交易智能化总控平台</t>
  </si>
  <si>
    <t>不见面评标席位管控系统</t>
  </si>
  <si>
    <t>预警平台</t>
  </si>
  <si>
    <t>企业采购监管</t>
  </si>
  <si>
    <t>工作指南</t>
  </si>
  <si>
    <r>
      <rPr>
        <b/>
        <sz val="10"/>
        <rFont val="宋体"/>
        <charset val="134"/>
      </rPr>
      <t>按如下步骤做服务器资源预规划：</t>
    </r>
    <r>
      <rPr>
        <sz val="10"/>
        <rFont val="宋体"/>
        <charset val="134"/>
      </rPr>
      <t xml:space="preserve">
①首先确定建设方案的范围，选出需建设的产品目录
②查看每个产品工作表，查找产品中各应用的“是否选配”属性，“必须”项添加，如果“选配”且条件符合建设范围内功能也添加
③将各产品的应用清单合并，相同名称的“服务器类型”非应用服务器的看“部署要求”是“共享”且无特殊说明的合并成一个，包括基础服务、中间件、数据库、存储（存储注意目录区分）
④合并出的应用清单中有部分应用“部署要求”标记是“混合”，意思是多个不同应用可以部同一台服务器，混合部署原则是同产品多个组件优先合并，然后是不同产品间应用；注意混合部署后预计服务器资源不能超出真实服务器资源配置
⑤应用清单中应用逐项进入“服务器标准资源要求”的测算，输入动态指标测出预估资源配置，如应用是“独立部署”的集群部署，集群节点服务器资源过高的考虑单机部多个应用（比如大厅标准4C测出需12C可配置2台8C服务器），“混合部署”的需要提高服务器配置或集群部署，得出应用清单及所需服务器配置
⑥“服务器标准资源要求”的测算同时会预测出对应应用数据库和存储所需资源配置，有些产品没有性能基线无法测算资源，按工作表中标准配置和“部署方案”描述衡量资源，数据库服务器分配尽量按业务、开评标、其他隔离；中间件按“基础中间件”描述按产品应用分离部署，注意特定产品要求独立
⑦酌情微调，横向比对其他项目，完成服务器资源清单预规划</t>
    </r>
  </si>
  <si>
    <r>
      <rPr>
        <b/>
        <sz val="10"/>
        <rFont val="宋体"/>
        <charset val="134"/>
      </rPr>
      <t>服务器资源申请下来后分配：</t>
    </r>
    <r>
      <rPr>
        <sz val="10"/>
        <rFont val="宋体"/>
        <charset val="134"/>
      </rPr>
      <t xml:space="preserve">
①确认每台服务器IP地址和部署应用
②确认每台服务器开放端口范围
③确认数据库服务器可访问IP地址范围的网络策略，数据库服务账户信息
④文件共享采用File模式的，确认应用挂载目录，要求每个应用填写（应用容器路径、文件服务器目录路径）
⑤确认中间件Redis服务账户信息，给哪些应用分配的DBIndex；确认中间件RabbitMQ服务账户信息；确认中间件nginx代理分配哪些应用；</t>
    </r>
  </si>
  <si>
    <r>
      <rPr>
        <b/>
        <sz val="10"/>
        <rFont val="SimSun"/>
        <charset val="134"/>
      </rPr>
      <t xml:space="preserve"> 本页为资源测算，未出性能基线的产品无法动态测算，具体应用清单参见各产品详情描述，项目间横向比对预估</t>
    </r>
    <r>
      <rPr>
        <b/>
        <sz val="10"/>
        <rFont val="SimSun"/>
        <charset val="134"/>
      </rPr>
      <t xml:space="preserve">
客户申请服务器资源要求提供佐证材料的，参见</t>
    </r>
    <r>
      <rPr>
        <b/>
        <u/>
        <sz val="10"/>
        <color rgb="FF175CEB"/>
        <rFont val="SimSun"/>
        <charset val="134"/>
      </rPr>
      <t>https://fdoc.epoint.com.cn/onlinedoc/rest/d/AnUbIv</t>
    </r>
    <r>
      <rPr>
        <b/>
        <sz val="10"/>
        <rFont val="SimSun"/>
        <charset val="134"/>
      </rPr>
      <t xml:space="preserve">
各产品最新性能测试见</t>
    </r>
    <r>
      <rPr>
        <b/>
        <u/>
        <sz val="10"/>
        <color rgb="FF175CEB"/>
        <rFont val="SimSun"/>
        <charset val="134"/>
      </rPr>
      <t>https://fdoc.epoint.com.cn/onlinedoc/rest/d/ARbIBf</t>
    </r>
  </si>
  <si>
    <t>产品名称</t>
  </si>
  <si>
    <t>应用系统</t>
  </si>
  <si>
    <t>应用名称</t>
  </si>
  <si>
    <t>标准服务器资源</t>
  </si>
  <si>
    <t>动态衡量指标</t>
  </si>
  <si>
    <t>测算结果（台）</t>
  </si>
  <si>
    <t>并发量占在线用户的比例</t>
  </si>
  <si>
    <t>集群性能下降比例</t>
  </si>
  <si>
    <t>3年预估增幅比例</t>
  </si>
  <si>
    <t>服务器测算公式</t>
  </si>
  <si>
    <t>CPU</t>
  </si>
  <si>
    <t>内存</t>
  </si>
  <si>
    <t>磁盘容量</t>
  </si>
  <si>
    <t>带宽</t>
  </si>
  <si>
    <r>
      <rPr>
        <b/>
        <sz val="10"/>
        <color indexed="2"/>
        <rFont val="SimSun"/>
        <charset val="134"/>
      </rPr>
      <t>最大</t>
    </r>
    <r>
      <rPr>
        <b/>
        <sz val="10"/>
        <rFont val="SimSun"/>
        <charset val="134"/>
      </rPr>
      <t>在线用户数</t>
    </r>
  </si>
  <si>
    <t>同时评标标段数</t>
  </si>
  <si>
    <t>同时开标单位数</t>
  </si>
  <si>
    <t>投标文件大小（MB）</t>
  </si>
  <si>
    <t>公共资源电子交易系统/企业招标采购平台</t>
  </si>
  <si>
    <t>业务系统-会员端</t>
  </si>
  <si>
    <t>tpbidder-normal</t>
  </si>
  <si>
    <t>8C</t>
  </si>
  <si>
    <t>16G</t>
  </si>
  <si>
    <t>200G</t>
  </si>
  <si>
    <t>千兆</t>
  </si>
  <si>
    <t>/</t>
  </si>
  <si>
    <t>每2500在线投标人加倍资源</t>
  </si>
  <si>
    <t>业务系统-中心端</t>
  </si>
  <si>
    <t>tpframe-normal</t>
  </si>
  <si>
    <t>每1000在线中心人员加倍资源</t>
  </si>
  <si>
    <t>接口服务-tpservice</t>
  </si>
  <si>
    <t>tpservice</t>
  </si>
  <si>
    <t>单台支持20个标段同时同步投标单位，且每个标段2000家投标单位</t>
  </si>
  <si>
    <t>统一认证平台-sso</t>
  </si>
  <si>
    <t>EpointSSO</t>
  </si>
  <si>
    <t>每2500在线用户加倍资源</t>
  </si>
  <si>
    <t>TPPingBiao</t>
  </si>
  <si>
    <t>每15个评标标段加倍资源，有清单调大JVM最大内存8G</t>
  </si>
  <si>
    <t>框架支撑服务/开标中间件</t>
  </si>
  <si>
    <t>ZtbFileWebServerJava</t>
  </si>
  <si>
    <t>每1000份同时解密100MB的投标文件加倍资源</t>
  </si>
  <si>
    <t>定标系统</t>
  </si>
  <si>
    <t>DingBiao</t>
  </si>
  <si>
    <t>BidOpeningHall</t>
  </si>
  <si>
    <t>4C</t>
  </si>
  <si>
    <t>8G</t>
  </si>
  <si>
    <t>每1000在线投标人加倍资源</t>
  </si>
  <si>
    <t>BSTool</t>
  </si>
  <si>
    <t>每100在线代理加倍资源</t>
  </si>
  <si>
    <t>服务平台-中心端（专家库）</t>
  </si>
  <si>
    <t>tspframe</t>
  </si>
  <si>
    <t>每600在线中心人员加倍资源</t>
  </si>
  <si>
    <t>服务平台-会员端（主体库）</t>
  </si>
  <si>
    <t>tspbidder</t>
  </si>
  <si>
    <t>网上商城-会员端</t>
  </si>
  <si>
    <t>EpointMallService</t>
  </si>
  <si>
    <t>每2000在线投标人加倍资源</t>
  </si>
  <si>
    <t>竞价系统/竞价服务</t>
  </si>
  <si>
    <t>EpointBid_JingJia
JingJiaService</t>
  </si>
  <si>
    <t>每300个所有项目同时提交报价的竞买人数加倍资源</t>
  </si>
  <si>
    <t>带宽测算</t>
  </si>
  <si>
    <t>业务场景</t>
  </si>
  <si>
    <t>相关服务</t>
  </si>
  <si>
    <t>同时操作数量</t>
  </si>
  <si>
    <t>带宽（Mb/s）</t>
  </si>
  <si>
    <t>测算公式</t>
  </si>
  <si>
    <t>入口</t>
  </si>
  <si>
    <t>投标文件上传</t>
  </si>
  <si>
    <t>每个份文件上传时长不超过60秒，投标文件大小/60*数量*8=带宽</t>
  </si>
  <si>
    <t>出口</t>
  </si>
  <si>
    <t>不见面开标解密</t>
  </si>
  <si>
    <t>每个在线用户12KB，12*数量*8/1024=带宽</t>
  </si>
  <si>
    <t>直播摄像头</t>
  </si>
  <si>
    <t>推理管理机</t>
  </si>
  <si>
    <t>每个摄像头高清5Mb/s</t>
  </si>
  <si>
    <t>合计</t>
  </si>
  <si>
    <t>取出入口带宽的最高值作为带宽要求</t>
  </si>
  <si>
    <t>大模型功能需求</t>
  </si>
  <si>
    <t>大模型选型推荐</t>
  </si>
  <si>
    <t>显存需求</t>
  </si>
  <si>
    <t>推荐显卡（国产）</t>
  </si>
  <si>
    <t>推荐显卡（非国产）</t>
  </si>
  <si>
    <t>大模型选择备用/小参数模型替换</t>
  </si>
  <si>
    <t>是否独立应用</t>
  </si>
  <si>
    <t>备注</t>
  </si>
  <si>
    <t>以下算力评估为基础要求，以正常运行为原则（3-5并发），未考虑大并发上量，如果客户需要按照具体的用量来评估，需要结合实际场景，提供几份测试文件，还有峰值并发数量要求，每日/月/年的项目数量等， 帮客户精确计算</t>
  </si>
  <si>
    <t>大模型智能问数助手-工作人员</t>
  </si>
  <si>
    <t>通用大模型</t>
  </si>
  <si>
    <t>Qwen3-32B</t>
  </si>
  <si>
    <t>80G</t>
  </si>
  <si>
    <t>2张昇腾910b显卡</t>
  </si>
  <si>
    <t>2张英伟达A100显卡</t>
  </si>
  <si>
    <t>直接用智能体平台搭建的问答场景。</t>
  </si>
  <si>
    <t>转向量模型</t>
  </si>
  <si>
    <t>bce-embedding-base_v1</t>
  </si>
  <si>
    <t>1张910b卡</t>
  </si>
  <si>
    <t>1张英伟达4090显卡</t>
  </si>
  <si>
    <t>重排模型</t>
  </si>
  <si>
    <t>bge-reranker-v2-m3</t>
  </si>
  <si>
    <t>智能填报--代理</t>
  </si>
  <si>
    <t>智能解析--工作人员</t>
  </si>
  <si>
    <t>智能客服助手--投标人</t>
  </si>
  <si>
    <t>智能法律助手--工作人员、专家</t>
  </si>
  <si>
    <t>招标（采购）文件智能编制</t>
  </si>
  <si>
    <t>采购方案提取、招标文件正文AI生成</t>
  </si>
  <si>
    <t>独立应用，不使用智能体平台</t>
  </si>
  <si>
    <t>历史项目推荐</t>
  </si>
  <si>
    <t>向量与重排模型embeddingservice、rerankerservice</t>
  </si>
  <si>
    <t>20G</t>
  </si>
  <si>
    <t>1张昇腾910b显卡</t>
  </si>
  <si>
    <t>招标（采购）文件智能检查</t>
  </si>
  <si>
    <t>语义分析</t>
  </si>
  <si>
    <t>Qwen3-8B</t>
  </si>
  <si>
    <t>30G</t>
  </si>
  <si>
    <t>1张英伟达A100显卡</t>
  </si>
  <si>
    <t>指标提取（通用指标提取）</t>
  </si>
  <si>
    <t>Qwen2.5-14B</t>
  </si>
  <si>
    <t>指标提取（资质类指标提取）</t>
  </si>
  <si>
    <t>Qwen2.5-1.5B</t>
  </si>
  <si>
    <t>微调过的小模型，专门用于资质类指标的提取</t>
  </si>
  <si>
    <t>向量算法</t>
  </si>
  <si>
    <t>embeddingservice、rerankerservice</t>
  </si>
  <si>
    <t>智能辅助评标</t>
  </si>
  <si>
    <t>投标文件智能解析</t>
  </si>
  <si>
    <t>Qwen3-VL-32B</t>
  </si>
  <si>
    <t>150G</t>
  </si>
  <si>
    <t>3张昇腾910b显卡</t>
  </si>
  <si>
    <t>Qwen2.5-VL-72B</t>
  </si>
  <si>
    <t>上下文要求64k，最大输出8k
默认非思考，提高性能</t>
  </si>
  <si>
    <t>招标文件智能解析</t>
  </si>
  <si>
    <t>120G</t>
  </si>
  <si>
    <t>Qwen2.5-72B</t>
  </si>
  <si>
    <t>180G</t>
  </si>
  <si>
    <t>上下文要求64k（技术标128k），最大输出8k
默认非思考，提高性能</t>
  </si>
  <si>
    <t>开评标流程解析</t>
  </si>
  <si>
    <t>评审规则推理</t>
  </si>
  <si>
    <t>智能评审</t>
  </si>
  <si>
    <t>技术标雷同性分析</t>
  </si>
  <si>
    <t>雷同性分析算法</t>
  </si>
  <si>
    <t>向量模型embeddingservice</t>
  </si>
  <si>
    <t>大模型显存计算：
模型权重：参数总量 x 精度
KV Cache ≈ batch_size × seq_len × hidden_size × num_layers × dtype_size
高并发下隐形开销10%~20%
举例：代入Qwen3-32B的典型参数估算
-层数(num_layers)：64
-隐藏维度(hidden_size)：5120
-上下文长度(seq_len)：64K tokens
- Batch size: 1
-精度:FP16(2字节)
总显存：（KV Cache需要40G+模型权重64G）*120%=124G</t>
  </si>
  <si>
    <t>大模型多卡部署：张量并行要求模型的heads数量和global_vocab_size整除GPU数量，所以一般设置GPU数量为1、2、4、8...</t>
  </si>
  <si>
    <t>2025年12月4日华为910b-16万，A100-19万。满足3分钟一家单位的符合性（100页以内）分析速度，需要100万的显卡（只是显卡）成本。</t>
  </si>
  <si>
    <t>平台</t>
  </si>
  <si>
    <t>单位数</t>
  </si>
  <si>
    <t>评分点数</t>
  </si>
  <si>
    <t>每单位请求数</t>
  </si>
  <si>
    <t>并发请求数</t>
  </si>
  <si>
    <t>每请求图片数</t>
  </si>
  <si>
    <t>请求平均耗时</t>
  </si>
  <si>
    <t>总时长</t>
  </si>
  <si>
    <t>说明</t>
  </si>
  <si>
    <t>火山
doubao（1.5版本）</t>
  </si>
  <si>
    <t>25秒</t>
  </si>
  <si>
    <t>18分钟</t>
  </si>
  <si>
    <r>
      <rPr>
        <b/>
        <sz val="11"/>
        <rFont val="宋体"/>
        <charset val="134"/>
      </rPr>
      <t xml:space="preserve">
每单位请求数：</t>
    </r>
    <r>
      <rPr>
        <sz val="11"/>
        <rFont val="宋体"/>
        <charset val="134"/>
      </rPr>
      <t xml:space="preserve">20个评分点，每次请求3个，每单位请求数为7次
</t>
    </r>
    <r>
      <rPr>
        <b/>
        <sz val="11"/>
        <rFont val="宋体"/>
        <charset val="134"/>
      </rPr>
      <t>总时长计算方式：</t>
    </r>
    <r>
      <rPr>
        <sz val="11"/>
        <rFont val="宋体"/>
        <charset val="134"/>
      </rPr>
      <t>19单位*7请求/3并发*25秒=1108秒=18分钟；
19单位*7请求/3并发*62秒=2748秒=46分钟
19单位*7请求/3并发*39秒=2261秒=38分钟
实际评审时所用的是1k tokens的清晰图片</t>
    </r>
  </si>
  <si>
    <t>1套本地
qwen2.5-32B（4张A100）</t>
  </si>
  <si>
    <t>62秒</t>
  </si>
  <si>
    <t>46分钟</t>
  </si>
  <si>
    <t>1套本地
qwen2.5-32B（16张4090）</t>
  </si>
  <si>
    <t>51秒</t>
  </si>
  <si>
    <t>38分钟</t>
  </si>
  <si>
    <t>2套本地
qwen2.5-72B（共8张H20）</t>
  </si>
  <si>
    <t>60秒</t>
  </si>
  <si>
    <t>63分钟</t>
  </si>
  <si>
    <r>
      <rPr>
        <b/>
        <sz val="11"/>
        <rFont val="宋体"/>
        <charset val="134"/>
      </rPr>
      <t>每单位请求数：63个评分点，每次请求1个，每单位请求数为63次</t>
    </r>
    <r>
      <rPr>
        <b/>
        <sz val="11"/>
        <rFont val="宋体"/>
        <charset val="134"/>
      </rPr>
      <t xml:space="preserve">
总时长计算方式：5单位*63请求/5并发*60秒=3780秒=63分钟</t>
    </r>
    <r>
      <rPr>
        <b/>
        <sz val="11"/>
        <rFont val="宋体"/>
        <charset val="134"/>
      </rPr>
      <t xml:space="preserve">
实际评审时所用的是1k tokens的清晰图片</t>
    </r>
  </si>
  <si>
    <t>宝华</t>
  </si>
  <si>
    <t>1套本地
qwen3-32B（16张910B）</t>
  </si>
  <si>
    <t>20+20</t>
  </si>
  <si>
    <t>16+16</t>
  </si>
  <si>
    <t>40+20秒</t>
  </si>
  <si>
    <t>25分钟</t>
  </si>
  <si>
    <t>简单的评分点，标准的投标组成，一个评分点一次视觉模型提取一次文本模型评审，需要视觉40秒文本20秒</t>
  </si>
  <si>
    <t>南通</t>
  </si>
  <si>
    <t>模型算力资源：本地部署上下文长度32K的qwen2.5-vl-72B大模型4张昇腾910系列或4张A100H100或2张141G的H20（部署显存180G实际运行达300G），部署上下文长度32K的qwen2.5-72B大模型4张昇腾910系列或4张A100H100或2张141G的H20（部署显存150G实际运行达240G）
测算结果：一套模型包括图片理解qwen2.5-vl和文本生成qwen2.5两个大模型，测算如果以30分钟评审时长为目标则需要部署2套实例做负载。
测算公式：总评审时长T = 峰值单位数X * 评分点数Y / 请求含评分点数K / 最优并发数N * 轮次C（C=投标材料页数M/评分点数Y*请求含评分点数K/20） * 请求平均耗时P * (1+冗余系数R)
注：最优并发数N=每套大模型接口（8卡）最优并发是3 * 模型集群数；招标要求提取耗时、投标文件转换与并发排队控制耗时计入冗余系数默认为20%，如果是推理模型做评审步骤冗余系数加50%，如果存在横向评审冗余系数加30%。
为保证评审准确度“请求含评分点数K”不超过3，一般默认1个请求问一个评分点，“轮次C”保留2位小数控制在1以内。</t>
  </si>
  <si>
    <r>
      <rPr>
        <b/>
        <sz val="18"/>
        <rFont val="宋体"/>
        <charset val="134"/>
      </rPr>
      <t xml:space="preserve">
评审时长测算表</t>
    </r>
    <r>
      <rPr>
        <sz val="11"/>
        <rFont val="宋体"/>
        <charset val="134"/>
      </rPr>
      <t xml:space="preserve">
按项目实际情况填充下面计算表测算出评审时长：</t>
    </r>
  </si>
  <si>
    <t>峰值单位数X</t>
  </si>
  <si>
    <t>评分点数Y</t>
  </si>
  <si>
    <t>请求含评分点数K</t>
  </si>
  <si>
    <t>最优并发数N</t>
  </si>
  <si>
    <t>投标材料页数M</t>
  </si>
  <si>
    <t>轮次C</t>
  </si>
  <si>
    <t>请求平均耗时P</t>
  </si>
  <si>
    <t>冗余系数R</t>
  </si>
  <si>
    <t>评审测算总时长T(分钟)</t>
  </si>
  <si>
    <t>数据库服务器资源</t>
  </si>
  <si>
    <t>测算结果（CPU核心数）</t>
  </si>
  <si>
    <t>推荐端口号</t>
  </si>
  <si>
    <t>性能风险点</t>
  </si>
  <si>
    <t>分库说明</t>
  </si>
  <si>
    <t>磁盘IOPS</t>
  </si>
  <si>
    <t>业务系统</t>
  </si>
  <si>
    <t>16C</t>
  </si>
  <si>
    <t>32G</t>
  </si>
  <si>
    <t>2T</t>
  </si>
  <si>
    <t>mysql:3306
sqlserver:1433
oracle:1521
人大金仓:5432
mongodb:27017
达梦:5236
神通:2003
瀚高:5432
海量:5432</t>
  </si>
  <si>
    <t>每2000在线用户数加倍资源</t>
  </si>
  <si>
    <t>不低于5000</t>
  </si>
  <si>
    <t>开评标系统</t>
  </si>
  <si>
    <t>1T</t>
  </si>
  <si>
    <t>每15个同时评标标段加倍资源</t>
  </si>
  <si>
    <t>评标数据分库存储，历史库8C16G2T</t>
  </si>
  <si>
    <t>500G</t>
  </si>
  <si>
    <t>每3000在线用户数加倍资源</t>
  </si>
  <si>
    <r>
      <rPr>
        <b/>
        <sz val="10"/>
        <rFont val="宋体"/>
        <charset val="134"/>
      </rPr>
      <t>数据库分库分表说明：</t>
    </r>
    <r>
      <rPr>
        <sz val="10"/>
        <rFont val="宋体"/>
        <charset val="134"/>
      </rPr>
      <t xml:space="preserve">
1、单表数据量达到500w或2GB建议进行分库分表，实际还要结合考虑并发量，通常如低并发的交易系统和评标系统单表数据量在1000w内都可接受；但如高并发的不见面大厅TPS可能大于1000的常常200w数据量就会出现慢sql；框架通过Sharding-JDBC支持自定义分库分表，按需配置。
2、评标历史库：评标系统的清单、打分表一般一年就能达千万级，所以出厂要求就是配备历史库迁移（每日凌晨3~7点），评标历史库业务表现低频次的查询，所以性能不做要求，服务器资源可降级为主库一半，但磁盘容量需定期扩容；
3、评标清单库：评标系统支持独立的清单服务，涉及清单的数据库会单独建库，不做迁移，总存储达到15G或单表达到2G就需新建清单库启用；
4、附件库：慢sql检测出非索引缺失导致的附件库查询语句后，需新建附件库切换；</t>
    </r>
  </si>
  <si>
    <r>
      <rPr>
        <b/>
        <sz val="10"/>
        <rFont val="宋体"/>
        <charset val="134"/>
      </rPr>
      <t>国产化数据库适配说明：</t>
    </r>
    <r>
      <rPr>
        <sz val="10"/>
        <rFont val="宋体"/>
        <charset val="134"/>
      </rPr>
      <t xml:space="preserve">
最新产品测试过达梦、人大金仓的，且集成开发平台里上架了对应类型的数据库脚本的可以直接支持。
其他数据库的适配目前一般都是项目上自己测，有问题联系产品协助修改。</t>
    </r>
  </si>
  <si>
    <t>问题描述</t>
  </si>
  <si>
    <t>问题截图</t>
  </si>
  <si>
    <t>提问人</t>
  </si>
  <si>
    <t>提出时间</t>
  </si>
  <si>
    <t>回复</t>
  </si>
  <si>
    <t>只知道1年10000个标，我在算每日多个标段的时候，我是除以365，还是按照工作日，除以255左右？</t>
  </si>
  <si>
    <t>黄秋敏</t>
  </si>
  <si>
    <t>每月算22工作日，一年工作日22*12=264（大市级以上这么算，招标不活跃的地方自己酌情核算）</t>
  </si>
  <si>
    <t>大数据产品等很多①应用名称不准确，②跨bu的部署包选择很麻烦，比较难找 建议选择大数据产品的时候可以直接出来所有的部署包；</t>
  </si>
  <si>
    <t>杨叶军</t>
  </si>
  <si>
    <t>存在一个镜像交付多个组件和组件产品升级换名的情况，已要求集成开发平台多列几条方便搜索</t>
  </si>
  <si>
    <t>服务器规划清单里面缺少默认、推荐端口号</t>
  </si>
  <si>
    <t>已加“推荐端口号”列</t>
  </si>
  <si>
    <t>目前服务器操作系统等需要自行录入、新增服务器信息也需要自行录入，如果涉及服务器几十台、上百台，逐台修改很麻烦，建议允许批量修改</t>
  </si>
  <si>
    <t>陈伟</t>
  </si>
  <si>
    <t>集成开发平台预规划流程优化</t>
  </si>
  <si>
    <t>本文档中缺少远程异地评标（落地）标准资源要求，建议补充</t>
  </si>
  <si>
    <t>非标产品单独发邮件给架构部评估，远程异地评标集成在评标系统清单里涵盖</t>
  </si>
  <si>
    <t>本文档中部分标志为必须得应用与版本有关，例如交易平台的SSO，7.x系统不一定需要，建议进行详细说明</t>
  </si>
  <si>
    <r>
      <rPr>
        <sz val="10"/>
        <rFont val="宋体"/>
        <charset val="134"/>
      </rPr>
      <t>默认是8.0产品最新版的清单，8.0.50.26版本后取消，见</t>
    </r>
    <r>
      <rPr>
        <u/>
        <sz val="10"/>
        <color rgb="FF175CEB"/>
        <rFont val="宋体"/>
        <charset val="134"/>
      </rPr>
      <t>https://fdoc.epoint.com.cn/onlinedoc/rest/d/UnIzya</t>
    </r>
    <r>
      <rPr>
        <sz val="10"/>
        <rFont val="宋体"/>
        <charset val="134"/>
      </rPr>
      <t xml:space="preserve">    过渡期标黄展示</t>
    </r>
  </si>
  <si>
    <t>预规划流程，集群部署，选择了bs工具，带出来的应用服务器均为单台，是BS工具不需要集群还是什么情况，建议明确</t>
  </si>
  <si>
    <t>在“服务器标准资源要求”中测算，如果不在测算中的应用且产品清单里部署方案列里没明确说明的默认单台</t>
  </si>
  <si>
    <t>预规划流程挑选产品时，建议增加国产化选项，挑选后自动导出国产化配置，如NET支撑服务需同步换为点聚，操作系统、数据库也需要变化</t>
  </si>
  <si>
    <t>范大骅</t>
  </si>
  <si>
    <t>国产化需客户采购，预规划前要确定软硬件型号，产品国产化说明新增tab页</t>
  </si>
  <si>
    <t>选择中间件时，无法选择国产化数据库，在中间件名称中搜索 达梦 无任何查询结果</t>
  </si>
  <si>
    <t>国产化软件客户提供，供应商安装部署</t>
  </si>
  <si>
    <t>在选择  ZtbFileWebServerJava.war.zip 部署包时，对应数据库列无法选择国产化达梦数据库，只有mysql,oracle,sqlserver</t>
  </si>
  <si>
    <t>框架支撑服务连的是业务库没自己的数据库</t>
  </si>
  <si>
    <t>服务器方案列表 每次修改LIST信息，如用途、操作系统后，点击保存，会自动加载全部数据，建议加载时自动带入搜索条件，避免每次修改后都需要重新查询</t>
  </si>
  <si>
    <t>落地部署的智能客服系统应该选哪些部署包（在线的产品应用清单文档中应该补充）</t>
  </si>
  <si>
    <t>非标产品单独发邮件给架构部评估</t>
  </si>
  <si>
    <t>在线的产品应用清单文档中，电子监督系统可以适用企业的监督管理系统吗？</t>
  </si>
  <si>
    <t>业务调研问题，咨询BU</t>
  </si>
  <si>
    <t>在线的产品应用清单文档中，智能评标中如果选了EpSimilarity应用，score_ai应用是不是必须要选的？</t>
  </si>
  <si>
    <t>是的，两个应用的资源是合并的</t>
  </si>
  <si>
    <t>电子监督系统中，分别有ASPFrame和asptpframe两个应用，但是在部署流程中，确只有ASPFrame</t>
  </si>
  <si>
    <t>集成开发平台预规划流程优化，asptpframe是选配应用</t>
  </si>
  <si>
    <t>系统部署人员在部署时，需要我们写清楚应用之间的文件目录共享情况，建议做个必填功能，左边文件共享目录，右边应用多选，如果一定要这个步骤，建议必填</t>
  </si>
  <si>
    <t>顾兴峰</t>
  </si>
  <si>
    <t>集成开发平台预规划流程优化，需要的，好几例沟通不畅</t>
  </si>
  <si>
    <t>如右图，这2个版本什么区别？是不是默认选最新版本就可以了？能不能加上说明？其他应用程序也是这种问题</t>
  </si>
  <si>
    <t>这是不合规的版本号，产品要负责改掉，集成开发平台默认是发版通过的就是拿最新的</t>
  </si>
  <si>
    <t>企业招标采购平台中，没有rabbitmq，竞价采购不是应该需要吗？</t>
  </si>
  <si>
    <t>竞价产品单独一个sheet页</t>
  </si>
  <si>
    <t>大数据能否出一个简版的？是不是只要上大数据，指标工厂、质检、数据中台这些就必须要？对于一些企业客户可能只要大屏、领导驾驶舱、统计分析、画像等，应用程序应该怎么规划的？</t>
  </si>
  <si>
    <t>数据不处理的情况下只有EpointBI、dxp、mysql，这功能跟业务系统的业务专报一样大数据平台就没必要了，所以大数据平台肯定要数据治理edc整套服务，应用清单中“选配”的是非必要</t>
  </si>
  <si>
    <t>能否补充中研院和智能设备BU的应用清单，比方说网关的部署</t>
  </si>
  <si>
    <t>智能设备已加了总控平台和不见面席位管控，中研院那边的主要是微服务涉及的欠缺，已寻求框架支撑</t>
  </si>
  <si>
    <t>服务器清单添加排序，如按IP、资源名称、类型等。</t>
  </si>
  <si>
    <t>杨震宇</t>
  </si>
  <si>
    <t>添加直观的显示配置应用一览表。核对要一个个点进去，太烦了，而且服务器数量多的时候效率太低。</t>
  </si>
  <si>
    <t>集成开发平台预规划流程优化，加一个视图页面</t>
  </si>
  <si>
    <t>tpjob、StreamPush、、技术标雷同可以集群部署吗？或者明确下哪些应用是不能集群部署的</t>
  </si>
  <si>
    <t>先明确集群部署是为了性能提升还是高可用性，性能上：基础服务类 堆硬件配置比集群好（技术标雷同、框架支撑服务 集群不能提升单次任务的速度，但能分流别的任务），集群的负载均衡更多的用在面客端应用上；可用性上：可以集群部署但有数据管理的要适配（StreamPush不行）</t>
  </si>
  <si>
    <t>平台实现自动生成默认架构图，支持勾选需要部署的系统、支持拖拽、修改。
更进一步的直接再架构图上可以体现选择部署包等信息。</t>
  </si>
  <si>
    <t>集成开发平台预规划流程优化，有难度</t>
  </si>
  <si>
    <t>评标系统中内存清标服务，某项目组反馈还要清单库，在流程中清单库应该如何选？或者找谁？</t>
  </si>
  <si>
    <t>评标产品，唐佳毅</t>
  </si>
  <si>
    <t>预规划、规划页面“服务方案列表”添加导入Excel</t>
  </si>
  <si>
    <t>应用清单缺其他关联的应用，比方说，公共资源电子交易系统或企业招标采购平台，一般都会有语音通知系统、短信服务，但这些产品不是交易BG的，请拉通下补充相关联的应用，避免规划时遗漏，其他产品是否还有遗漏的，请再次拉通各产品检查</t>
  </si>
  <si>
    <t>智能设备BU的应该还缺点（包亚峰拉通）</t>
  </si>
  <si>
    <t>部署完成后存在各项预整改加固等安全问题，例如：默认appkey、appsecret；禁止外网访问应用；数据库索引检测；数据编码检测等。
拉通产品规划部署多方，统一解决共性问题，减少项目部署后的资源浪费。</t>
  </si>
  <si>
    <t>这里不涉及硬件，运维监控和ztbcheck里包含常见的检测项</t>
  </si>
  <si>
    <t>关于nginx数量问题，某商城项目只规划了1个nginx，正式和测试共用，集成开发反馈只能代理一个，见右图，
想问的问题是，网站也有前端页面，如果只规划1个nginx，网站的正式和测试能否共用，如果不能共用，备注中需要做好详细说明，避免规划时漏规划测试的</t>
  </si>
  <si>
    <t>nginx可以代理所有应用，正式和测试可以共用一个nginx，应用名和目录区分即可；关于nginx数量，主要是网站要独立一个，太容易被爬影响其他业务，一般一个nginx代理不超过20个应用</t>
  </si>
  <si>
    <t>如右图，提供佐证材料的计算与在线表格测算的结果计算公式不一样，如果要给客户佐证，很容易出现误差，无法准确说明我们估算的服务器数量、CPU核数、内存数是合理的，建议两边的公式要一致，避免一些项目做了规划之后，客户要我们出佐证材料，导致结果计算不一致的情况，并且估算资源没有国产化服务器的参考</t>
  </si>
  <si>
    <t>佐证材料里是TPC-C公式，在线表格是按产品性能基线的测算公式，不是一回事。佐证材料是一个模板每个项目要自己去修改输入的在线用户数，请求数，业务类型，算出tpmC后去估计要多少CPU核心（文档里是Intel的，国产化要乘2），服务器几台什么配置不关注的，写佐证材料时要以性能基线的测算结果为准，TPC-C往这上靠</t>
  </si>
  <si>
    <t>应用清单中给出了最小化配置磁盘，但是在客户那边规划服务器一般都要区分系统盘和数据盘，所以建议与客户实际的操作保持一致，给的配置，也区分系统盘和数据盘，右图是某个项目客户反馈的清单</t>
  </si>
  <si>
    <t>我们只说数据存储，系统盘一般80G足够</t>
  </si>
  <si>
    <t>现在有些项目已经在规划大模型相关的系统了，但是上大模型，服务器清单应该怎么规划，没有参考</t>
  </si>
  <si>
    <t>大模型产品还未确定，等项目真实落地，一般有争议的是GPU显存容量，要根据GPU型号分配显存确定多少卡，插槽什么样再讲服务器</t>
  </si>
  <si>
    <t>目前有2个项目发起了只部署专家系统的预规划流程（申请编号：PLAN20241122002，PLAN20241211005），以后可能还会有，像现在产品中供应商管理系统、专家管理系统都是可以独立，也可能还有其他独立，希望针对这些独立的小系统也出一份标准的服务器清单参考</t>
  </si>
  <si>
    <t>电子服务系统sheet页按建设内容裁剪是否能符合要求？不符合可以在下面提供精简版（包亚峰拉通）</t>
  </si>
  <si>
    <t>现在基本上每个应用都有一列推荐端口，有没有哪些程序除了应用本身的端口，还要其他端口的，这个在提供给客户端口申请时特别需要，比方说，epoint-job除了部署时有一个该程序的端口，还有一个任务调度执行的端口，有多少应用需要这种额外端口的，能否在备注中说明清楚</t>
  </si>
  <si>
    <t>一般有服务端口和管理端口区分，举例：RabbitMQ 的5671、5672、1883、1882是服务端口（不同协议有不同的），15672是管理端口； 发现缺的找产品负责人补充吧</t>
  </si>
  <si>
    <t>导出清单添加服务器名称【导出访问地址信息】，添加端口号、内存，数据等配置信息，方便核对。</t>
  </si>
  <si>
    <t>关于iops问题：标准方案给出了几个iops建议值，中间件不低于1000，数据库不低于5000，文件服务器不低于2000，在嘉兴产权项目上，客户提出了质疑，因为移动运行商提供的服务器实际的iops远低于该值，而且我司基于该服务器测试的结果也是通过，见右图
嘉兴的测试结果是文件服务器的iops只有300多，数据库的只有1500多点，最后测试结果也是通过的，那么对于不同的项目/客户，这个iops的值应该调整，需要给出一个iops的调整参考。</t>
  </si>
  <si>
    <t>使用我司的磁盘测试工具同一脚本条件下的标准，不然没法去测算</t>
  </si>
  <si>
    <t>服务名称</t>
  </si>
  <si>
    <t>服务器资源</t>
  </si>
  <si>
    <t>建议</t>
  </si>
  <si>
    <t>Redis缓存服务</t>
  </si>
  <si>
    <t>每10个接入应用端应用需加倍资源</t>
  </si>
  <si>
    <t>不低于1000</t>
  </si>
  <si>
    <t>网站、竞价、不见面开标大厅这类面客端应用稳定性要求高或容易被攻击的单独部署</t>
  </si>
  <si>
    <t>Nginx统一对外访问服务</t>
  </si>
  <si>
    <t>4G</t>
  </si>
  <si>
    <t>80、443</t>
  </si>
  <si>
    <t>每20个接入应用端应用需加倍资源</t>
  </si>
  <si>
    <t>RabbitMQ消息队列服务</t>
  </si>
  <si>
    <t>5671、5672、15672、1883、1882</t>
  </si>
  <si>
    <t>Ecloud</t>
  </si>
  <si>
    <t>300G</t>
  </si>
  <si>
    <t>服务端：5044、8080、443、3690，客户端：18080端口</t>
  </si>
  <si>
    <r>
      <rPr>
        <b/>
        <sz val="10"/>
        <rFont val="宋体"/>
        <charset val="134"/>
      </rPr>
      <t>Redis的分配注意事项：</t>
    </r>
    <r>
      <rPr>
        <sz val="10"/>
        <rFont val="宋体"/>
        <charset val="134"/>
      </rPr>
      <t xml:space="preserve">
1、交易系统产品层面设计要求TPFrame、TPBidder、tpservice(EpointWebService)应用使用相同redis库，注意epointframe需配置相同的redisSetting、redisIndex、redisKeyPrefix、redisSubscriberScope参数；包括电子服务系统的tspframe、tspbidder、tpservice。</t>
    </r>
  </si>
  <si>
    <t>存储类别</t>
  </si>
  <si>
    <t>初始容量（3年）</t>
  </si>
  <si>
    <t>平均每日标段数</t>
  </si>
  <si>
    <t>平均每标段单位数</t>
  </si>
  <si>
    <t>每月增长（TB）</t>
  </si>
  <si>
    <t>IOPS</t>
  </si>
  <si>
    <t>网络</t>
  </si>
  <si>
    <t>共享方式</t>
  </si>
  <si>
    <t>NAS</t>
  </si>
  <si>
    <t>不低于2000</t>
  </si>
  <si>
    <t>NFS</t>
  </si>
  <si>
    <t>2049、30001~30004、111</t>
  </si>
  <si>
    <t>以1000份100MB的加密文件做解密性能压测：（企业标准要求为30分钟）
①5000IOPS和千兆带宽的耗时：60分钟
②5000IOPS和万兆带宽的耗时：30分钟
③20000IOPS和万兆带宽的耗时：15分钟</t>
  </si>
  <si>
    <t>OSS</t>
  </si>
  <si>
    <t>API</t>
  </si>
  <si>
    <t>供应商提供</t>
  </si>
  <si>
    <r>
      <rPr>
        <b/>
        <sz val="10"/>
        <rFont val="宋体"/>
        <charset val="134"/>
      </rPr>
      <t>应用日志写入与存储相关：</t>
    </r>
    <r>
      <rPr>
        <sz val="10"/>
        <rFont val="宋体"/>
        <charset val="134"/>
      </rPr>
      <t xml:space="preserve">
应用服务器或基础服务磁盘IOPS不低于500（最低值），容量在200G以上
中间件服务器redis、rabbitmq、nginx磁盘IOPS不低于1000（最低值），容量在300G以上</t>
    </r>
  </si>
  <si>
    <r>
      <rPr>
        <b/>
        <sz val="12"/>
        <rFont val="宋体"/>
        <charset val="134"/>
      </rPr>
      <t>存储目录挂载说明</t>
    </r>
    <r>
      <rPr>
        <b/>
        <sz val="10"/>
        <rFont val="宋体"/>
        <charset val="134"/>
      </rPr>
      <t xml:space="preserve">
①正式环境文件服务器标准一台8C16G，备份文件服务器标准一台4C8G，备份磁盘容量为正式存储的1.5倍，文件服务器共享目录路径头/data</t>
    </r>
    <r>
      <rPr>
        <b/>
        <sz val="10"/>
        <rFont val="宋体"/>
        <charset val="134"/>
      </rPr>
      <t xml:space="preserve">
②默认交易系统作为基础，初始建立AttachStorage、EpointMisTempFile、epointtemp、BigFileUploadStorage、SliceUploadPath目录，需要挂载但不做特殊要求的均使用交易系统初始目录</t>
    </r>
    <r>
      <rPr>
        <b/>
        <sz val="10"/>
        <rFont val="宋体"/>
        <charset val="134"/>
      </rPr>
      <t xml:space="preserve">
③产品服务器类型为应用的且有“附件存储”的需要挂载，应用中映射路径文件夹名固定为AttachStorage、EpointMisTempFile、epointtemp、BigFileUploadStorage、SliceUploadPath，使用多目录路径的AttachStorage格式为AttachStorage1、AttachStorage2。。。</t>
    </r>
    <r>
      <rPr>
        <b/>
        <sz val="10"/>
        <rFont val="宋体"/>
        <charset val="134"/>
      </rPr>
      <t xml:space="preserve">
有以下几个应用挂载目录需与交易系统分开：</t>
    </r>
  </si>
  <si>
    <t xml:space="preserve"> </t>
  </si>
  <si>
    <t>应用名</t>
  </si>
  <si>
    <t>AttachStorage挂载盘目录</t>
  </si>
  <si>
    <t>EpointMisTempFile挂载盘目录</t>
  </si>
  <si>
    <t>其他情况</t>
  </si>
  <si>
    <t>评标系统、智能评标、不见面开标大厅</t>
  </si>
  <si>
    <t>TPPingBiao、DingBiao、ZtbFileWebServerJava、CurrentLimitServer、publish、DllImport、TPPingBiaoPad、TPAssistBid、BidOpening</t>
  </si>
  <si>
    <t>与交易共用</t>
  </si>
  <si>
    <t>默认与交易共用，性能要求高的独立磁盘建目录PBEpointMisTempFile挂载</t>
  </si>
  <si>
    <t>publish、DllImport仅需共享EpointMisTempFile</t>
  </si>
  <si>
    <t>ASPFrame、ASPBidder、asptpframe、ZtbFileWebServerJava</t>
  </si>
  <si>
    <t>新建目录ASPAttachStorage</t>
  </si>
  <si>
    <t>新建目录ASPEpointMisTempFile</t>
  </si>
  <si>
    <t>ztb-dataex-web交易端与交易共用目录，监督端与监督共用</t>
  </si>
  <si>
    <t>dwframe、dwtpframe、ZtbFileWebServerJava、DWReceiveService</t>
  </si>
  <si>
    <t>新建目录DWAttachStorage</t>
  </si>
  <si>
    <t>新建目录DWEpointMisTempFile</t>
  </si>
  <si>
    <t>DWPackageService打包服务与交易共用目录</t>
  </si>
  <si>
    <t>EpointDzda、EpointDzdaService、ZtbFileWebServerJava</t>
  </si>
  <si>
    <t>新建目录DZDAAttachStorage</t>
  </si>
  <si>
    <t>新建目录DZDAEpointMisTempFile</t>
  </si>
  <si>
    <t>EpointDzdaPackageService打包服务与交易共用目录</t>
  </si>
  <si>
    <t>epoint-financeplatform-web、ZtbFileWebServerJava</t>
  </si>
  <si>
    <t>新建目录BHAttachStorage</t>
  </si>
  <si>
    <t>新建目录BHEpointMisTempFile</t>
  </si>
  <si>
    <t>技术标雷同性服务</t>
  </si>
  <si>
    <t>larity、sc</t>
  </si>
  <si>
    <t>无需</t>
  </si>
  <si>
    <t>容器绝对路径/opt/parsim挂载文件存储新建目录parsim</t>
  </si>
  <si>
    <t>数据交互智能管理系统（3.0）</t>
  </si>
  <si>
    <t>ztb-dataex-web、ex-pre-web</t>
  </si>
  <si>
    <t>容器绝对路径/opt/epoint/filestorage挂载文件存储新建目录dataexfilestorage</t>
  </si>
  <si>
    <t>客户端适配</t>
  </si>
  <si>
    <t>标准方案为支持chrome系浏览器，包括几乎所有国产化操作系统自带的浏览器都是chrome系内核，例如统信UOS浏览器，红芯浏览器等
火狐浏览器也是支持的
360浏览器分两种模式，极速模式跟chrome一样，兼容模式跟IE一样</t>
  </si>
  <si>
    <t>服务端适配</t>
  </si>
  <si>
    <r>
      <rPr>
        <sz val="10"/>
        <rFont val="宋体"/>
        <charset val="134"/>
      </rPr>
      <t>1、我司给的国产化目录推荐选型见</t>
    </r>
    <r>
      <rPr>
        <u/>
        <sz val="10"/>
        <rFont val="宋体"/>
        <charset val="134"/>
      </rPr>
      <t>https://fdoc.epoint.com.cn/onlinedoc/rest/d/FJBv6v</t>
    </r>
    <r>
      <rPr>
        <sz val="10"/>
        <rFont val="宋体"/>
        <charset val="134"/>
      </rPr>
      <t xml:space="preserve">
2、数据方面产品默认支持达梦、人大金仓，集成开发平台里上架了对应类型的数据库脚本的可以直接支持。其他数据库的适配目前一般都是项目上自己测，有问题联系产品协助修改。
3、国产化CPU性能低于Intel，申请服务器资源时CPU需申请2倍</t>
    </r>
  </si>
  <si>
    <t>其他服务适配</t>
  </si>
  <si>
    <t>应用负责人：冯献鹏</t>
  </si>
  <si>
    <r>
      <rPr>
        <b/>
        <sz val="10"/>
        <rFont val="宋体"/>
        <charset val="134"/>
      </rPr>
      <t>独立部署：表示需要独占一台服务器；</t>
    </r>
    <r>
      <rPr>
        <b/>
        <sz val="10"/>
        <rFont val="宋体"/>
        <charset val="134"/>
      </rPr>
      <t xml:space="preserve">
共享部署：表示可以共用同一个应用，比如nginx、rmq等；</t>
    </r>
    <r>
      <rPr>
        <b/>
        <sz val="10"/>
        <rFont val="宋体"/>
        <charset val="134"/>
      </rPr>
      <t xml:space="preserve">
混合部署：表示可以和其他应用部署在同一台服务器</t>
    </r>
  </si>
  <si>
    <t>应用/服务名称</t>
  </si>
  <si>
    <t>应用/服务名称(中文)</t>
  </si>
  <si>
    <t>功能简述</t>
  </si>
  <si>
    <t>服务器类别</t>
  </si>
  <si>
    <t>部署要求</t>
  </si>
  <si>
    <t>最小化配置CPU</t>
  </si>
  <si>
    <t>最小化配置内存</t>
  </si>
  <si>
    <t>最小化配置磁盘</t>
  </si>
  <si>
    <t>性能风险（如果存在性能风险的建议独立部署）</t>
  </si>
  <si>
    <t>是否选配</t>
  </si>
  <si>
    <t>选配条件（哪种情况下需要部署）</t>
  </si>
  <si>
    <t>共享存储目录</t>
  </si>
  <si>
    <t>部署方案</t>
  </si>
  <si>
    <t>性能风险（提供应对措施FAQ链接）</t>
  </si>
  <si>
    <t>TPAssistBid</t>
  </si>
  <si>
    <t>智能评标的管理平台，主要有标段开标基本数据处理、智能评分点配置、智能分析详情展示等</t>
  </si>
  <si>
    <t>应用服务器</t>
  </si>
  <si>
    <t>独立部署</t>
  </si>
  <si>
    <t>4vCPU</t>
  </si>
  <si>
    <t>CPU高,内存溢出</t>
  </si>
  <si>
    <t>选配</t>
  </si>
  <si>
    <t>评标系统版本低于8.0.52.0时需要部署</t>
  </si>
  <si>
    <t>AttachStorage,EpointMisTempFile</t>
  </si>
  <si>
    <t>会有智能分析之前的标段数据处理，及智能分析功能的触发及结果合并操作，部署方案同评标系统。一般是一个应用独占一台服务器。
注意：如果是部署的评标系统是8.0.52.0以上的版本，其中已包含智能评标功能，无需再单独部署该应用！！！</t>
  </si>
  <si>
    <t>TPDataMid</t>
  </si>
  <si>
    <t>数据中枢服务</t>
  </si>
  <si>
    <t>智能评分点公式的具体算子包，提供智能原子公式和分子公式的配置及计算能力</t>
  </si>
  <si>
    <t>混合部署</t>
  </si>
  <si>
    <t>智能分析公式计算时CPU会很高，一个应用独占一台服务器
注意：如果是部署的评标系统是8.0.52.0以上的版本，其中已包含智能评标功能，无需再单独部署该应用！！！</t>
  </si>
  <si>
    <t>Redis</t>
  </si>
  <si>
    <t>远程字典服务</t>
  </si>
  <si>
    <t>内存中数据结构存储系统，通常被用作数据库、缓存和消息中间件</t>
  </si>
  <si>
    <t>中间件服务器</t>
  </si>
  <si>
    <t>共享部署</t>
  </si>
  <si>
    <t>必须</t>
  </si>
  <si>
    <t>可同交易系统的Redis共用。一般省级项目使用集群，市级挺多分应用部署几个，每10个客户端（容器）需要升配或隔离</t>
  </si>
  <si>
    <t>DataBase</t>
  </si>
  <si>
    <t>数据库</t>
  </si>
  <si>
    <t>用于有效地存储、管理和检索数据的系统，目前支持的数据库有：
MySql/MySql8、SQLServer、Oracle、达梦(DM)</t>
  </si>
  <si>
    <t>数据库服务器</t>
  </si>
  <si>
    <t>16vCPU</t>
  </si>
  <si>
    <t>1T及以上</t>
  </si>
  <si>
    <t>可与交易系统的数据库部署在一起，如性能要求高且资源充足，可独立部署</t>
  </si>
  <si>
    <t>AttachStorage</t>
  </si>
  <si>
    <t>附件存储</t>
  </si>
  <si>
    <t>用于存储和管理文件的服务器</t>
  </si>
  <si>
    <t>文件服务器</t>
  </si>
  <si>
    <t>8vCPU</t>
  </si>
  <si>
    <t>需同交易系统的文件服务器共用</t>
  </si>
  <si>
    <t>EpointMisTempFIle</t>
  </si>
  <si>
    <t>用于存储临时文件</t>
  </si>
  <si>
    <t>磁盘IO等待</t>
  </si>
  <si>
    <t>需同评标的文件服务器共用，文件模式是File模式的时候需要</t>
  </si>
  <si>
    <t>Nginx</t>
  </si>
  <si>
    <t>反向代理服务器</t>
  </si>
  <si>
    <t>高性能的HTTP和反向代理服务器</t>
  </si>
  <si>
    <t>做地址映射代理时，需要部署</t>
  </si>
  <si>
    <t>可同交易系统的Nginx共用。最多分应用部署，每10个客户端（容器）需要升配或隔离</t>
  </si>
  <si>
    <t>EpSimilarity</t>
  </si>
  <si>
    <t>解析标书文件（pdf）雷同性</t>
  </si>
  <si>
    <t>有技术标雷同性分析功能需要部署</t>
  </si>
  <si>
    <t>/opt/parsim</t>
  </si>
  <si>
    <t>这两个可以部署在同一个服务器上，分析时会占用大量内存，建议不要再和其他应用部署在同一个服务器上
注意：此两个应用为选配，项目上有技术标雷同性分析需求时才要部署！（应用属于能力平台）</t>
  </si>
  <si>
    <t>score_ai</t>
  </si>
  <si>
    <t>标书雷同算子</t>
  </si>
  <si>
    <t>分析标书文件（pdf）雷同性</t>
  </si>
  <si>
    <t>基础服务服务器</t>
  </si>
  <si>
    <r>
      <rPr>
        <b/>
        <sz val="10"/>
        <color indexed="2"/>
        <rFont val="宋体"/>
        <charset val="134"/>
      </rPr>
      <t>注意：！！！</t>
    </r>
    <r>
      <rPr>
        <b/>
        <sz val="10"/>
        <color indexed="2"/>
        <rFont val="宋体"/>
        <charset val="134"/>
      </rPr>
      <t xml:space="preserve">
涉及智能辅助评标产品的新项目部署，以评标系统版本为基准，需特别注意以下内容：</t>
    </r>
    <r>
      <rPr>
        <b/>
        <sz val="10"/>
        <color indexed="2"/>
        <rFont val="宋体"/>
        <charset val="134"/>
      </rPr>
      <t xml:space="preserve">
1、评标系统是7.x版本，则需单独部署智能辅助评标系统应用（TPAssistBid）和数据中枢应用（TPDataMid）。</t>
    </r>
    <r>
      <rPr>
        <b/>
        <sz val="10"/>
        <color indexed="2"/>
        <rFont val="宋体"/>
        <charset val="134"/>
      </rPr>
      <t xml:space="preserve">
2、评标系统是8.0版本，智能评标功能已融合至8.0评标系统，无需再单独部署上述的TPAssistBid和TPDataMid两个应用，以防造成资源浪费。</t>
    </r>
  </si>
  <si>
    <t>以下是大模型版本需部署的服务器资源： 白色为基础资源 黄色是升级2.0所需的额外资源</t>
  </si>
  <si>
    <t>智能辅助评标-大模型版</t>
  </si>
  <si>
    <t>大模型智能评标的管理平台，主要有标段开标基本数据处理、智能评分点配置、智能分析详情展示、智能评标报告等</t>
  </si>
  <si>
    <t>8.0版本，按标准方案部署即可</t>
  </si>
  <si>
    <t>（评标8.0）</t>
  </si>
  <si>
    <t>AINode-Qwen3-32B</t>
  </si>
  <si>
    <t>大模型算力服务器</t>
  </si>
  <si>
    <t>长文本大模型，文本生成，上下文长度大于等于64K，最大输出要求8K</t>
  </si>
  <si>
    <t>GPU服务器</t>
  </si>
  <si>
    <t>48vCPU及以上</t>
  </si>
  <si>
    <t>部署显存要求120G以上</t>
  </si>
  <si>
    <t>本地私有化由客户提供，问客户索要接口url和apikey</t>
  </si>
  <si>
    <t>AINode-Qwen3-VL-32B</t>
  </si>
  <si>
    <t>多模态大模型，图文理解，上下文长度大于等于64K，最大输出要求8K</t>
  </si>
  <si>
    <t>部署显存要求150G以上</t>
  </si>
  <si>
    <t>用于有效地存储、管理和检索数据的系统，目前支持的数据库有：</t>
  </si>
  <si>
    <t>MySql/MySql8、SQLServer、Oracle、达梦(DM)</t>
  </si>
  <si>
    <t>以下是大模型2.0版本额外需要的应用资源：1.0/2.0选择依据是：1.0需要投标文件组成有详细的章节节点切分（投标函、资格审查材料、法人代表证明、承诺书等、技术标有细分章节）；2.0则对应投标文件是一个大pdf（只有技术、商务分册等）或者内容混杂没有章节边界（无法固定投标内容）</t>
  </si>
  <si>
    <t>AgentWeb</t>
  </si>
  <si>
    <t>智能体管理平台</t>
  </si>
  <si>
    <t>Agent管理、算法管理、模型管理 v7.10.2版本</t>
  </si>
  <si>
    <t>V2.0必须</t>
  </si>
  <si>
    <t>/root/.cache/epoint/lIm/models</t>
  </si>
  <si>
    <t>8915、8917、5005、5006</t>
  </si>
  <si>
    <t>/opt/nas</t>
  </si>
  <si>
    <t>EbpuModuleService</t>
  </si>
  <si>
    <t>标文通pdf解析服务</t>
  </si>
  <si>
    <t>处理pdf文件、解析结构化数据并按章节切片</t>
  </si>
  <si>
    <t>内存溢出</t>
  </si>
  <si>
    <t>AINode</t>
  </si>
  <si>
    <t>算法节点</t>
  </si>
  <si>
    <t>部署大模型服务:</t>
  </si>
  <si>
    <t>4路48核</t>
  </si>
  <si>
    <t>2048G</t>
  </si>
  <si>
    <t>1024及以上</t>
  </si>
  <si>
    <t>CPU：4路48核</t>
  </si>
  <si>
    <t>5007、5008</t>
  </si>
  <si>
    <t>如我司负责：中研院部署</t>
  </si>
  <si>
    <t>用于部署除Qwen3-32B、Qwen3-vl-32B大模型外的EmbdingService、RerankService向量模型</t>
  </si>
  <si>
    <t>内存：2048G</t>
  </si>
  <si>
    <t>三方部署时我们只需提供模型名称和模型要求：默认不开启深度思考，上下文长度64K起（建议128K），最大输出长度8K起（建议16K），网关超时时间10分钟起（建议15分钟）</t>
  </si>
  <si>
    <t>5010-5020</t>
  </si>
  <si>
    <t>三方负责：只提供模型和上下文长度要求</t>
  </si>
  <si>
    <t>系统盘：2*480GB超高IO</t>
  </si>
  <si>
    <t>数据盘：4*1.6TB NVME硬盘</t>
  </si>
  <si>
    <t>AI算力服务：</t>
  </si>
  <si>
    <t>Ascend 910训练卡 8*64GB</t>
  </si>
  <si>
    <t>Elasticsearch</t>
  </si>
  <si>
    <t>ES组件</t>
  </si>
  <si>
    <t>存储和查询向量数据</t>
  </si>
  <si>
    <t>责任人：徐泽友</t>
  </si>
  <si>
    <t>以下是大模型版本需部署的服务器资源：</t>
  </si>
  <si>
    <t>zbfilecheckframe</t>
  </si>
  <si>
    <t>公平竞争性审查主应用</t>
  </si>
  <si>
    <t>标准部署方案</t>
  </si>
  <si>
    <t>AgentClient</t>
  </si>
  <si>
    <t>智能体客户端</t>
  </si>
  <si>
    <t>部署文件助手，支持智能交互</t>
  </si>
  <si>
    <t>Agent管理、算法管理、模型管理</t>
  </si>
  <si>
    <t>/root/.cache/epoint/lIm/models
/opt/nas</t>
  </si>
  <si>
    <t>EbpuCloud</t>
  </si>
  <si>
    <t>能力平台管理端</t>
  </si>
  <si>
    <t>EpointDCWebService、EbpuDCHandleService、epointdcservice、
llm_api</t>
  </si>
  <si>
    <t>招标文件检测服务</t>
  </si>
  <si>
    <t>招标文件检测服务（包括接口）</t>
  </si>
  <si>
    <t>EbpuModuleService、ZtbFileWebServerJava</t>
  </si>
  <si>
    <t>招标文件PDF解析服务</t>
  </si>
  <si>
    <t>招标文件PDF服务解析服务</t>
  </si>
  <si>
    <t>部署大模型服务:
用于部署Qwen3-8B、Qwen2.5-14B以及EmbdingService、RerankService、Qwen2.5-1.5B小模型</t>
  </si>
  <si>
    <t>CPU：4路48核
内存：2048G
系统盘：2*480GB超高IO
数据盘：4*1.6TB NVME硬盘
AI算力服务：
Ascend 910训练卡 8*64GB</t>
  </si>
  <si>
    <t>5007、5008
5010-5020</t>
  </si>
  <si>
    <t>如我司负责：中研院部署
三方负责：只提供模型和上下文长度要求</t>
  </si>
  <si>
    <t>epoint-gateway</t>
  </si>
  <si>
    <t>统一网关</t>
  </si>
  <si>
    <t>服务网关</t>
  </si>
  <si>
    <t>epoint-job-schedule-server</t>
  </si>
  <si>
    <t>统一调度</t>
  </si>
  <si>
    <t>任务调度服务</t>
  </si>
  <si>
    <t>用于有效地存储、管理和检索数据的系统，目前支持的数据库有：
MySql/MySql8、SQLServer、Oracle、达梦(DM)、人大金仓(KingBase8)</t>
  </si>
  <si>
    <t>2vCPU</t>
  </si>
  <si>
    <t>应用地址需要代理，需要部署</t>
  </si>
  <si>
    <t>rabbitmq</t>
  </si>
  <si>
    <t>消息队列</t>
  </si>
  <si>
    <r>
      <rPr>
        <sz val="10"/>
        <rFont val="宋体"/>
        <charset val="134"/>
      </rPr>
      <t>可以跟交易系统文件服务器共用，</t>
    </r>
    <r>
      <rPr>
        <b/>
        <sz val="10"/>
        <rFont val="宋体"/>
        <charset val="134"/>
      </rPr>
      <t>但是非特殊情况下，文件挂载目录需要跟其它系统区分开来</t>
    </r>
  </si>
  <si>
    <t>应用负责人：熊佩轩</t>
  </si>
  <si>
    <t>独立部署：表示需要独占一台服务器；
共享部署：表示可以共用同一个应用，比如nginx、rmq等；
混合部署：表示可以和其他应用部署在同一台服务器</t>
  </si>
  <si>
    <t>端口用途描述</t>
  </si>
  <si>
    <t>EpointBid_JingJia</t>
  </si>
  <si>
    <t>实现竞价系统竞价规则数据接收，竞买人登录竞价系统报价页面，代理或中心端登录竞价系统竞价控制、竞价LED和报价历史页面</t>
  </si>
  <si>
    <t>8089
socketIO：8099</t>
  </si>
  <si>
    <t>8089为Tomcat应用访问端口, 用于竞价系统页面访问, 需要映射外网.
8099为socket.io端口, 用于竞价系统websocket广播消息通信, 需要映射外网且需支持websocket协议</t>
  </si>
  <si>
    <t>EpointBid_JingJia和JingJiaService都至少需要分别部署一个应用, 如果服务器资源充足, EpointBid_JingJia可以集群部署多台;JingJiaService可以部署成多服务模式, 但是不要开启集群.</t>
  </si>
  <si>
    <t>JingJiaService</t>
  </si>
  <si>
    <t>竞价服务</t>
  </si>
  <si>
    <t>纯服务仅处理数据, 没有访问页，应用无需映射外网，主要是为EpointBid_JingJia处理竞价项目的状态转换和竞价系统的报价信息</t>
  </si>
  <si>
    <t>内存溢出,并发连接数不足</t>
  </si>
  <si>
    <t>8070为Tomcat应用访问端口, 该端口只需要EpointBid_JingJia应用能够访问即可, 用于下发任务, 无需映射外网.</t>
  </si>
  <si>
    <t>6379为Redis默认访问端口, 该端口要能被竞价系统两个应用访问. 用于缓存竞价数据.</t>
  </si>
  <si>
    <t>linux服务器部署, 不建议使用windows服务器部署</t>
  </si>
  <si>
    <t>RabbitMQ</t>
  </si>
  <si>
    <t>开源消息代理软件</t>
  </si>
  <si>
    <t>开源的消息代理和队列服务器，‌实现了AMQP标准协议,它支持多种消息确认模式，‌能够处理消息的持久化，‌以及提供消息的优先级和路由功能，‌从而满足复杂的应用场景需求</t>
  </si>
  <si>
    <t>5672
15672</t>
  </si>
  <si>
    <t>5672为RabbitMQ的amqp协议通信端口, 该端口要能被竞价系统的两个应用访问, 用于报价处理消息队列通信.
15672为RabbitMQ的管理端和api接口访问端口, 该端口要能被竞价系统的两个应用访问, 用于调用api接口清除竞价结束项目的队列.</t>
  </si>
  <si>
    <t>用于有支撑存储上述应用服务器数据库有：
MySql/MySql8、达梦(DM)</t>
  </si>
  <si>
    <t>并发连接数不足</t>
  </si>
  <si>
    <t>应用负责人：尹毅</t>
  </si>
  <si>
    <t>TPFrame</t>
  </si>
  <si>
    <t>中心端</t>
  </si>
  <si>
    <t>管理端，业务等所有功能</t>
  </si>
  <si>
    <t>TPBidder</t>
  </si>
  <si>
    <t>会员端</t>
  </si>
  <si>
    <t>提供代理、供应商等诚信库、相关业务功能</t>
  </si>
  <si>
    <t>AttachStorage,EpointMisTempFile,SliceUploadPath</t>
  </si>
  <si>
    <t>接口服务</t>
  </si>
  <si>
    <t>提供诚信库webservice接口及于其他系统(工具、评标、网站)等交互接口</t>
  </si>
  <si>
    <t>tpunit</t>
  </si>
  <si>
    <t>统一主体库</t>
  </si>
  <si>
    <t>项目如果是多租户模式，需要</t>
  </si>
  <si>
    <t>epoint-sso</t>
  </si>
  <si>
    <t>统一认证系统</t>
  </si>
  <si>
    <t>统一认证平台，提供统一登录页面及鉴权功能</t>
  </si>
  <si>
    <t>Java支撑服务(业务)</t>
  </si>
  <si>
    <t>提供临时文件清理、附件迁移等功能</t>
  </si>
  <si>
    <t>CPU高</t>
  </si>
  <si>
    <t>ZtbFileProcessor</t>
  </si>
  <si>
    <t>.NET框架支撑客户端</t>
  </si>
  <si>
    <t>用于html、word、excel转pdf、电子签章合并、CA验签</t>
  </si>
  <si>
    <t>10000、10001</t>
  </si>
  <si>
    <t>Windows环境部署，CA签名验签、word转pdf、签章合并都需要通过Java支撑服务调用.net支撑服务去实现。业务最好和评标系统的分开部署，以减轻服务压力，提升性能。</t>
  </si>
  <si>
    <t>epoint-job</t>
  </si>
  <si>
    <t>统一任务调度</t>
  </si>
  <si>
    <t>如果tpframe是28版本及能上的，epoint-job在规划时可直接使用业务库</t>
  </si>
  <si>
    <t>epoint-job无需使用集成开发平台上提供的数据库，直接使用交易业务库（已包含出厂job配置）</t>
  </si>
  <si>
    <t>可同工具、评标等其他系统共用Nginx。最多分应用部署，每10个客户端（容器）需要升配或隔离</t>
  </si>
  <si>
    <t>可同工具、评标等系统的Redis共用。每10个客户端（容器）需要升配或隔离</t>
  </si>
  <si>
    <t>磁盘IO等待,CPU高</t>
  </si>
  <si>
    <t>可与工具、评标等系统的数据库部署在一起，如性能要求高且资源充足，可独立部署</t>
  </si>
  <si>
    <t>需同工具、评标的文件服务器共用，文件模式是File模式的时候需要</t>
  </si>
  <si>
    <t>责任人：李志原</t>
  </si>
  <si>
    <t>BidOpening</t>
  </si>
  <si>
    <t>开标大厅</t>
  </si>
  <si>
    <t>不见面开标大厅系统，供代理和投标人进行远程线上开标，主要有公布投标人、标书解密、导入、唱标、参数抽取、开标结束等开标流程</t>
  </si>
  <si>
    <t>8090
8990（BidOpeningSocket）</t>
  </si>
  <si>
    <t>开标大厅并发量相对较多，需根据日均标段数量以及标段投标人数量进行集群部署（双台或者更多）</t>
  </si>
  <si>
    <t>Java支撑服务(评标)</t>
  </si>
  <si>
    <t>用于电子签章合并，电声唱标语音合成，还充当应用同.NET支撑服务交互的跳板</t>
  </si>
  <si>
    <t>CPU高,磁盘IO等待</t>
  </si>
  <si>
    <t>共享评标产品的应用</t>
  </si>
  <si>
    <t>一般与评标或交易系统的框架支撑服务公用</t>
  </si>
  <si>
    <t>用于word、excel转pdf、电子签章合并、CA验签</t>
  </si>
  <si>
    <t>Windows环境部署，CA签名验签、word转pdf、签章合并都需要通过Java支撑服务调用.net支撑服务去实现</t>
  </si>
  <si>
    <t>共享其他产品的应用</t>
  </si>
  <si>
    <t>消息队列中间件</t>
  </si>
  <si>
    <t>消息代理中间件，实现了高级消息队列协议（AMQP）</t>
  </si>
  <si>
    <t>可同交易系统的RabbitMQ共用。最多分应用部署，每10个客户端（容器）需要升配或隔离</t>
  </si>
  <si>
    <t>BidOpeningVideoManager</t>
  </si>
  <si>
    <t>直播视频下载程序</t>
  </si>
  <si>
    <t>定时job对存储在云上的直播视频进行下载落地保存</t>
  </si>
  <si>
    <t>需要对存储在云上直播视频进行本地落地保存的项目部署</t>
  </si>
  <si>
    <t>StreamPush</t>
  </si>
  <si>
    <t>直播推流程序</t>
  </si>
  <si>
    <t>直播摄像头管理，对摄像头rstp流进行转码推流，推送至腾讯云等</t>
  </si>
  <si>
    <t>需要对开标室的环境监控摄像头进行直播的项目部署</t>
  </si>
  <si>
    <t>linux服务器直接部署，内置sqlite数据库，不建议ecloud部署</t>
  </si>
  <si>
    <r>
      <rPr>
        <b/>
        <sz val="10"/>
        <rFont val="宋体"/>
        <charset val="134"/>
      </rPr>
      <t>应用负责人：唐佳毅
（</t>
    </r>
    <r>
      <rPr>
        <b/>
        <sz val="10"/>
        <color rgb="FFDE3C36"/>
        <rFont val="宋体"/>
        <charset val="134"/>
      </rPr>
      <t>仅负责TPPingBiao、DingBiao、CurrentLimitServer、EpointPRessureTester，
其他依赖的组件请联系对应的组件负责人</t>
    </r>
    <r>
      <rPr>
        <b/>
        <sz val="10"/>
        <rFont val="宋体"/>
        <charset val="134"/>
      </rPr>
      <t>）
内存清标-钱海燕  暗标清标-仲斐  技术标雷同性-张毅超</t>
    </r>
  </si>
  <si>
    <r>
      <rPr>
        <b/>
        <sz val="10"/>
        <rFont val="宋体"/>
        <charset val="134"/>
      </rPr>
      <t>最小化配置CPU</t>
    </r>
    <r>
      <rPr>
        <b/>
        <sz val="10"/>
        <rFont val="宋体"/>
        <charset val="134"/>
      </rPr>
      <t xml:space="preserve">
最小化资源配置（CPU）</t>
    </r>
  </si>
  <si>
    <r>
      <rPr>
        <sz val="10"/>
        <rFont val="宋体"/>
        <charset val="134"/>
      </rPr>
      <t xml:space="preserve">评标系统是给招标方和投标方提供一个平台，评标委员可以对依法招标的项目，按照招标文件中规定的标准和方法进行评标工作，从投标竞争者中评选出最符合招标文件各项要求的投标者。
</t>
    </r>
    <r>
      <rPr>
        <sz val="10"/>
        <color indexed="2"/>
        <rFont val="宋体"/>
        <charset val="134"/>
      </rPr>
      <t>已包含了评标8.0和智慧评标系统。</t>
    </r>
  </si>
  <si>
    <t>8091
socketIO：8999</t>
  </si>
  <si>
    <t>需要结合每天的标段数量、是否有清单等要素来确定部署方案</t>
  </si>
  <si>
    <t>主要用于投标文件解密，还充当应用同.NET支撑服务交互的跳板</t>
  </si>
  <si>
    <t>是</t>
  </si>
  <si>
    <t>解密时段CPU会很高，一个应用独占一台服务器</t>
  </si>
  <si>
    <t>publish</t>
  </si>
  <si>
    <t>内存清标服务</t>
  </si>
  <si>
    <t>netcore接口服务，负责清单xml的解析入库和清标计算</t>
  </si>
  <si>
    <t>招投标文件存在清单数据时，需要部署</t>
  </si>
  <si>
    <t>EpointMisTempFile</t>
  </si>
  <si>
    <t>性能较好，建议工程系统部署</t>
  </si>
  <si>
    <t>CurrentLimitServer</t>
  </si>
  <si>
    <t>限流组件服务</t>
  </si>
  <si>
    <t>解密文件、导入文件等高并发异步任务场景；对后端处理能力存在瓶颈的大并发请求，设置流量限制，保障系统可靠性</t>
  </si>
  <si>
    <t>对性能要求比较高的项目，可以选择部署</t>
  </si>
  <si>
    <t>在原本评标结果的基础上，取排名靠前的几家单位，按照一定规则重新投票筛选，确定中标单位</t>
  </si>
  <si>
    <t>存在独立定标需求时，需要部署</t>
  </si>
  <si>
    <t>无明显性能风险，按标准方案部署即可</t>
  </si>
  <si>
    <t>epoint-remotebidvideo-web</t>
  </si>
  <si>
    <t>视频会议</t>
  </si>
  <si>
    <t>有评标会议室、不见面询标场景使用，创建视频会议室，让授权的用户通过视频会议进行交流</t>
  </si>
  <si>
    <t>有视频会议需求时，需要部署</t>
  </si>
  <si>
    <t>客户端需安装视频会议客户端程序</t>
  </si>
  <si>
    <t>TPPingBiaoPad</t>
  </si>
  <si>
    <t>多因子中转服务</t>
  </si>
  <si>
    <t>有远程异地评标场景使用，用于评标系统与多因子设备交互，主要场景为易采虹/多因子登录和签章</t>
  </si>
  <si>
    <t>有易采虹交互、多因子登录时，需要部署</t>
  </si>
  <si>
    <t>需开放公司易采虹IP白名单</t>
  </si>
  <si>
    <t>dllimport</t>
  </si>
  <si>
    <t>暗标清标服务</t>
  </si>
  <si>
    <t>netcore接口服务，检查技术标文件是否符合暗标要求</t>
  </si>
  <si>
    <t>有暗标清标的功能需求时，需要部署</t>
  </si>
  <si>
    <t>可与交易系统共用，存在磁盘性能与交易系统分开独立挂载SSD，文件模式是File模式的时候需要</t>
  </si>
  <si>
    <t>对访问压力较大，需负载均衡时，需要部署</t>
  </si>
  <si>
    <t>存在多因子和限流组件时，需要部署</t>
  </si>
  <si>
    <t>EPSimilarity</t>
  </si>
  <si>
    <t>EpointPRessureTester</t>
  </si>
  <si>
    <t>评标辅助工具</t>
  </si>
  <si>
    <t>解密导入压力检测工具、极限清单数据库检测工具和评委打分辅助工具等功能</t>
  </si>
  <si>
    <t>对应非8.0评标系统，选择部署</t>
  </si>
  <si>
    <t>应用负责人：陈杰</t>
  </si>
  <si>
    <t>ASPFrame</t>
  </si>
  <si>
    <t>电子监督系统是给监督部门用户提供平台，进行业务流程数据审核查看，同时进行日常监管、扩展监管、信用监管、智慧监管</t>
  </si>
  <si>
    <t>ASPBidder</t>
  </si>
  <si>
    <t>信用会员端系统</t>
  </si>
  <si>
    <t>给诚信库主体提供平台，进行信用评价数据查看、信用申报以及信用申诉</t>
  </si>
  <si>
    <t>有信用会员端功能需要部署</t>
  </si>
  <si>
    <t>asptpframe</t>
  </si>
  <si>
    <t>交易过程监管应用</t>
  </si>
  <si>
    <t>展示交易过程备案模块具体的业务环节详情页面</t>
  </si>
  <si>
    <t>有交易过程备案需要部署，以对接交易系统的tpframe为准</t>
  </si>
  <si>
    <t>无特殊性能要求，可以跟ASPFrame共用一台服务器部署</t>
  </si>
  <si>
    <t>ztb-dataex-web</t>
  </si>
  <si>
    <t>3.0抽取服务</t>
  </si>
  <si>
    <t>需要从交易系统/服务系统交互数据到监督的时候部署，一般部署两个，一个是交易侧的，一个是监督侧的。</t>
  </si>
  <si>
    <t>业务数据流转使用3.0数据交换需要部署，数据交互服务可共享</t>
  </si>
  <si>
    <t>标准部署方案，大附件打包传输场景，注意内存和网络带宽</t>
  </si>
  <si>
    <t>ex-pre-web</t>
  </si>
  <si>
    <t>3.0前置机</t>
  </si>
  <si>
    <t>需要从交易系统交互数据到监督的时候部署。</t>
  </si>
  <si>
    <t>Java支撑服务(监督)</t>
  </si>
  <si>
    <t>主要用于同.NET支撑服务交互的跳板</t>
  </si>
  <si>
    <t>有windows服务器需要部署，否则使用国产化部署方案</t>
  </si>
  <si>
    <t>Windows环境部署，CA签名验签、word转pdf、签章合并都需要通过Java支撑服务调用.net支撑服务去实现;国产化环境单独评估</t>
  </si>
  <si>
    <r>
      <rPr>
        <b/>
        <sz val="10"/>
        <rFont val="SimSun"/>
        <charset val="134"/>
      </rPr>
      <t>独立部署：表示需要独占一台服务器；</t>
    </r>
    <r>
      <rPr>
        <b/>
        <sz val="10"/>
        <rFont val="SimSun"/>
        <charset val="134"/>
      </rPr>
      <t xml:space="preserve">
共享部署：表示可以共用同一个应用，比如nginx、rmq等；</t>
    </r>
    <r>
      <rPr>
        <b/>
        <sz val="10"/>
        <rFont val="SimSun"/>
        <charset val="134"/>
      </rPr>
      <t xml:space="preserve">
混合部署：表示可以和其他应用部署在同一台服务器</t>
    </r>
  </si>
  <si>
    <t>EpointDzda</t>
  </si>
  <si>
    <t>档案系统主应用</t>
  </si>
  <si>
    <t>标准部署方案，一般情况下打包服务、解析服务、主应用可部署在一台服务器上，看服务器内存及性能情况
如果业务侧和档案侧不在同一个网络环境，打包服务需单独部署在业务侧。
注：一般有几套业务系统，部署几个打包服务</t>
  </si>
  <si>
    <t>EpointDzdaPackageService</t>
  </si>
  <si>
    <t>打包服务</t>
  </si>
  <si>
    <t>用于业务侧附件获取打包生成zip，并推送到档案系统</t>
  </si>
  <si>
    <t>只对接三方业务系统时无需部署</t>
  </si>
  <si>
    <t>EpointDzdaService</t>
  </si>
  <si>
    <t>解析服务</t>
  </si>
  <si>
    <t>打包完成后，压缩包解压解析到档案系统。以及档案系统的一些定时服务执行</t>
  </si>
  <si>
    <t>Java支撑服务（档案）</t>
  </si>
  <si>
    <t>主要临时文件定时清理等</t>
  </si>
  <si>
    <t>需要框架支撑服务相关功能时部署</t>
  </si>
  <si>
    <t>标准部署方案，一般情况下混合部署(当附件挂载与业务一致时可共享部署)</t>
  </si>
  <si>
    <t>用于word、excel转pdf、电子签章合并、CA验签等</t>
  </si>
  <si>
    <t>国产化环境无需部署，非国产化环境如果部署了java支撑则必须部署。</t>
  </si>
  <si>
    <r>
      <rPr>
        <sz val="10"/>
        <rFont val="SimSun"/>
        <charset val="134"/>
      </rPr>
      <t>可以跟交易系统文件服务器共用，</t>
    </r>
    <r>
      <rPr>
        <b/>
        <sz val="10"/>
        <rFont val="SimSun"/>
        <charset val="134"/>
      </rPr>
      <t>但是非特殊情况下，文件挂载目录需要区分开来</t>
    </r>
    <r>
      <rPr>
        <b/>
        <sz val="10"/>
        <rFont val="SimSun"/>
        <charset val="134"/>
      </rPr>
      <t xml:space="preserve">
挂载说明：</t>
    </r>
    <r>
      <rPr>
        <sz val="10"/>
        <rFont val="SimSun"/>
        <charset val="134"/>
      </rPr>
      <t xml:space="preserve">
EpointDzdaPackageService与</t>
    </r>
    <r>
      <rPr>
        <b/>
        <sz val="10"/>
        <rFont val="SimSun"/>
        <charset val="134"/>
      </rPr>
      <t>业务侧</t>
    </r>
    <r>
      <rPr>
        <sz val="10"/>
        <rFont val="SimSun"/>
        <charset val="134"/>
      </rPr>
      <t>挂载一致
EpointDzdaService与EpointDzda挂载一致</t>
    </r>
  </si>
  <si>
    <t>临时存储</t>
  </si>
  <si>
    <t>可以跟交易系统文件服务器共用，但是非特殊情况下，文件挂载目录需要区分开来
挂载说明：
EpointDzdaPackageService与EpointDzda挂载一致
EpointDzdaService与EpointDzda挂载一致</t>
  </si>
  <si>
    <t>做地址映射代理的时候需要部署</t>
  </si>
  <si>
    <t>电子档案系统集群的时候需要部署</t>
  </si>
  <si>
    <t>elasticsearch</t>
  </si>
  <si>
    <t>全文检索ES能力工具</t>
  </si>
  <si>
    <t>实现全文检索核心功能</t>
  </si>
  <si>
    <t>需要全文检索功能的时候部署</t>
  </si>
  <si>
    <t>Inteligentsearch</t>
  </si>
  <si>
    <t>全文检索应用</t>
  </si>
  <si>
    <t>全文检索功能配置、页面展示、给其他应用提供接口</t>
  </si>
  <si>
    <t>如果要实现文件内容检索，AttachStorage需要挂载档案的AttachStorage</t>
  </si>
  <si>
    <t>用于有效地存储、管理和检索数据的系统，目前支持的数据库有：
MySql/MySql8、SQLServer、达梦(DM)、人大金仓(KingBase8)</t>
  </si>
  <si>
    <t>责任人：黄冯</t>
  </si>
  <si>
    <t>版本适用场景说明</t>
  </si>
  <si>
    <t>抽取服务</t>
  </si>
  <si>
    <t>读取业务系统交易数据进行抽取</t>
  </si>
  <si>
    <t>/opt/epoint/filedownload
AttachSotrage</t>
  </si>
  <si>
    <t>目前最新的3.1.1版本覆盖了3.0.0.5版本的全部功能，正常情况下推荐使用3.1.1版本部署，因表结构存在细微差异，在全省均使用3005情况下，其余地区推荐使用3005，使用更顺畅。</t>
  </si>
  <si>
    <t>前置服务</t>
  </si>
  <si>
    <t>提供接口给抽取服务实现数据流转</t>
  </si>
  <si>
    <t>/opt/epoint/filestorage</t>
  </si>
  <si>
    <t>应用负责人：邵晓明</t>
  </si>
  <si>
    <r>
      <rPr>
        <b/>
        <sz val="10"/>
        <rFont val="宋体"/>
        <charset val="134"/>
      </rPr>
      <t>独立部署：表示需要独占一台服务器；</t>
    </r>
    <r>
      <rPr>
        <b/>
        <sz val="10"/>
        <rFont val="宋体"/>
        <charset val="134"/>
      </rPr>
      <t xml:space="preserve">
共享部署：表示可以共用同一个应用，比如nginx、rmq等；</t>
    </r>
    <r>
      <rPr>
        <b/>
        <sz val="10"/>
        <rFont val="宋体"/>
        <charset val="134"/>
      </rPr>
      <t xml:space="preserve">
混合部署：表示可以和其他应用部署在同一台服务器</t>
    </r>
    <r>
      <rPr>
        <b/>
        <sz val="10"/>
        <rFont val="宋体"/>
        <charset val="134"/>
      </rPr>
      <t xml:space="preserve">
1、dxpmanager和dxpnode不能部署在同一台服务器上，如果资源紧张那就只部署dxpmanager就行
</t>
    </r>
  </si>
  <si>
    <t>EpointBI</t>
  </si>
  <si>
    <t>公共资源大数据平台</t>
  </si>
  <si>
    <t>大数据基础PC统计展示主应用</t>
  </si>
  <si>
    <t>标准部署方案，SmartBI选配，需要excle报表可以部署</t>
  </si>
  <si>
    <t>报表设计器</t>
  </si>
  <si>
    <t>原先标准方案为SmartBI,现在优先推荐公司自研ezsheet设计器，可以以JAR的形式更新进主工程，无需独立服务器，也不需要容器化部署</t>
  </si>
  <si>
    <r>
      <rPr>
        <sz val="10"/>
        <rFont val="宋体"/>
        <charset val="134"/>
      </rPr>
      <t>建设内容包含报表报告时需要部署，</t>
    </r>
    <r>
      <rPr>
        <sz val="10"/>
        <color rgb="FFDE3C36"/>
        <rFont val="宋体"/>
        <charset val="134"/>
      </rPr>
      <t>建议使用公司自研ezsheet产品，smartbi已经公司层面停止采购，如果需要需项目组单独采购，如需采购统一联系中研院-符志强</t>
    </r>
  </si>
  <si>
    <t>dcockpit</t>
  </si>
  <si>
    <t>指标工厂</t>
  </si>
  <si>
    <t>用于可视化场景下低代码开发数据接口，同时可快速复用产品或历史项目资产，实现快速上线，资源消耗较低，服务器资源不足时可合并部署</t>
  </si>
  <si>
    <t>edc</t>
  </si>
  <si>
    <t>数据中台管理</t>
  </si>
  <si>
    <t>数据全生命周期管理系统，负责从业务系统归集数据、梳理资产、数据治理以及应用开发等</t>
  </si>
  <si>
    <t>标准部署方案，质检服务引擎作为选配应用（数据质检功能需要部署质检服务引擎）</t>
  </si>
  <si>
    <t>edctask</t>
  </si>
  <si>
    <t>数据中台任务引擎</t>
  </si>
  <si>
    <t>数据中台及支撑系统基于任务驱动，此工程用于管理所有任务运维，可合并到数据中台管理包中</t>
  </si>
  <si>
    <t>dataqualitytask</t>
  </si>
  <si>
    <t>质检服务引擎</t>
  </si>
  <si>
    <t>用于实现数据中台数据治理中的数据质检，可以组件化</t>
  </si>
  <si>
    <t>建设内容包含数据质检</t>
  </si>
  <si>
    <t>dxpmanager</t>
  </si>
  <si>
    <t>数据集成开发平台（管理端）</t>
  </si>
  <si>
    <t>有较强且通用的数据交换任务开发能力，可以支持定时与实时场景，支持的资源类型覆盖文件、库表、接口、实时消息，同时也是数据中台的底层支撑系统，本应用是管理端，任务数量不大的情况下，无需部署节点</t>
  </si>
  <si>
    <t>内存溢出,CPU高</t>
  </si>
  <si>
    <t>标准部署方案，正常一台8C16G服务下，集成开发平台可支持并发60个任务左右。错峰执行情况下，能够配置大概200-300个作业。，</t>
  </si>
  <si>
    <t>dxpnode</t>
  </si>
  <si>
    <t>数据集成开发平台（节点端）</t>
  </si>
  <si>
    <t>数据集成开发平台的节点端，大综合型项目中任务数量大，数据来源情况复杂，需要以管理端+节点的部署架构提高可用和并发，常规交易中心项目可不部署，不够再加</t>
  </si>
  <si>
    <r>
      <rPr>
        <sz val="10"/>
        <rFont val="宋体"/>
        <charset val="134"/>
      </rPr>
      <t>一般不需要部署，除非任务数较多，应用较多，需要提高容错，</t>
    </r>
    <r>
      <rPr>
        <sz val="10"/>
        <color indexed="2"/>
        <rFont val="宋体"/>
        <charset val="134"/>
      </rPr>
      <t>但不部署如频繁更新，可能增加研发运维工作量</t>
    </r>
  </si>
  <si>
    <t>选配，配合anger使用，需基于任务并发量和数据压力来决定是否需要部署</t>
  </si>
  <si>
    <t>sparkandlivy</t>
  </si>
  <si>
    <t>数据中台底层分布式组件，用于大数据量下的数据质检、融合等场景</t>
  </si>
  <si>
    <r>
      <rPr>
        <sz val="10"/>
        <rFont val="宋体"/>
        <charset val="134"/>
      </rPr>
      <t>1、数据质检或者大量数据的融合分析需要部署；
2、</t>
    </r>
    <r>
      <rPr>
        <sz val="10"/>
        <color indexed="2"/>
        <rFont val="宋体"/>
        <charset val="134"/>
      </rPr>
      <t>可以预见未来数据量大，任务多也需要部署，否则未来SR压力会较大，融合任务也会性能低，时间长</t>
    </r>
  </si>
  <si>
    <t>数据质检或者大量数据的融合分析需要部署</t>
  </si>
  <si>
    <t>基于开源XXL-JOB框架自研的分布式任务调度平台，提供任务管理、执行器管理、任务调度、任务编排和运维监控</t>
  </si>
  <si>
    <t>内存中数据结构存储系统，通常被用作数据库、缓存和消息中间件，可利旧复用</t>
  </si>
  <si>
    <t>有统一支撑，则必须部署，但可以跟已部署的共有，通道不同即可</t>
  </si>
  <si>
    <t>可同交易、工具、评标等系统的Redis共用。一般省级项目使用集群，市级挺多分应用部署几个，每10个客户端（容器）需要升配或隔离</t>
  </si>
  <si>
    <t>zwbg-soa</t>
  </si>
  <si>
    <t>统一支撑</t>
  </si>
  <si>
    <t>多个工具系统的统一用户体系以及消息互通</t>
  </si>
  <si>
    <t>存在特殊情况，如常州即使工具平台也需要接入已建设统一用户体系，则统一支撑可不部署，其他场景需要作为标配</t>
  </si>
  <si>
    <t>StarRocks</t>
  </si>
  <si>
    <t>数仓</t>
  </si>
  <si>
    <t>数据仓库。SR在执行SQL时，底层为了提高SQL运算速度，会特别吃CPU。这一特性决定了不适合与其他应用部署在一起，另外也决定了如果后期里面SQL复杂，可能得通过加几台服务器做成集群方式或直接在当前服务器上加CPU资源的方式才能完成调优</t>
  </si>
  <si>
    <t>原产品名称：DorisDB，下载部署包时注意
标准部署方案，如数据链路不通业务库不能直连的情况下 需要单独准备个前置库接收业务数据</t>
  </si>
  <si>
    <t>必须，但是可以共享部署</t>
  </si>
  <si>
    <t>责任人：丁佳晨</t>
  </si>
  <si>
    <r>
      <rPr>
        <b/>
        <sz val="10"/>
        <rFont val="SimSun"/>
        <charset val="134"/>
      </rPr>
      <t>独立部署：表示需要独占一台服务器；</t>
    </r>
    <r>
      <rPr>
        <b/>
        <sz val="10"/>
        <rFont val="SimSun"/>
        <charset val="134"/>
      </rPr>
      <t xml:space="preserve">
共享部署：表示可以共用同一个应用，比如nginx、rmq等；</t>
    </r>
    <r>
      <rPr>
        <b/>
        <sz val="10"/>
        <rFont val="SimSun"/>
        <charset val="134"/>
      </rPr>
      <t xml:space="preserve">
混合部署：表示可以和其他应用部署在同一台服务器</t>
    </r>
    <r>
      <rPr>
        <b/>
        <sz val="10"/>
        <rFont val="SimSun"/>
        <charset val="134"/>
      </rPr>
      <t xml:space="preserve">
以下为正式系统配置，测试系统资源减半</t>
    </r>
  </si>
  <si>
    <t>mq</t>
  </si>
  <si>
    <t>消息队列，平板、易采虹、评标系统之间部分数据交互</t>
  </si>
  <si>
    <t>可利旧</t>
  </si>
  <si>
    <t>nginx</t>
  </si>
  <si>
    <t>反向代理</t>
  </si>
  <si>
    <t xml:space="preserve">可利旧
专家费支付：前端代理ebpupay  后端代理:EbpuPayMent
远程异地协调：前端代理chlm   后端代理:EpCaihongService
</t>
  </si>
  <si>
    <t>用于有效地存储、管理和检索数据的系统，目前支持的数据库有：
MySql/MySql8、Oracle、达梦(DM)、人大金仓(KingBase8)</t>
  </si>
  <si>
    <t>Ebpuframe</t>
  </si>
  <si>
    <t>远程异地评标协调系统管理端</t>
  </si>
  <si>
    <t>管理端应用程序</t>
  </si>
  <si>
    <t xml:space="preserve">AttachStorage   
/usr/local/tomcat/webapps/EpCaihongService/AttachStorage
EpointMisTempFile
/usr/local/tomcat/webapps/EpCaihongService/EpointMisTempFile
nfsshare
/opt/nfsshare
</t>
  </si>
  <si>
    <t>EpCaihongService</t>
  </si>
  <si>
    <t>远程异地评标协调系统用户端后端接口</t>
  </si>
  <si>
    <t>用户端应用程序</t>
  </si>
  <si>
    <t>EpCaihongPreService</t>
  </si>
  <si>
    <t>统一数据交换服务</t>
  </si>
  <si>
    <t>对接协调系统、服务组件等各类内外系统</t>
  </si>
  <si>
    <t>暂时开发直接部署，根据中招协调整会比较频繁。
后端接口工程nginx直接代理</t>
  </si>
  <si>
    <t>chlm</t>
  </si>
  <si>
    <t>远程异地评标协调系统用户端前端页面</t>
  </si>
  <si>
    <t xml:space="preserve">可利旧。
前端页面，可利旧放在文件服务器中。
        location / {
            root /website/chlm;
            index index.html;
    }
</t>
  </si>
  <si>
    <t>EbpuPayment</t>
  </si>
  <si>
    <t>支付平台管理端</t>
  </si>
  <si>
    <t>需要落地支付平台时选配</t>
  </si>
  <si>
    <t>ebpupay</t>
  </si>
  <si>
    <t>支付平台用户端前端页面</t>
  </si>
  <si>
    <t>location / {
    try_files $uri $uri/ /index.html;
            root /website/pay;
            index index.html;
    }</t>
  </si>
  <si>
    <t>附件看下我们需要哪些？？</t>
  </si>
  <si>
    <t>应用负责人：惠佳胜</t>
  </si>
  <si>
    <t>内网反向代理</t>
  </si>
  <si>
    <t>代理网站资源</t>
  </si>
  <si>
    <t>省级或者需要和业务nginx分开时</t>
  </si>
  <si>
    <t>/opt/website;/opt/nasshare</t>
  </si>
  <si>
    <t>可同交易、工具、评标等其他系统共用Nginx。省级门户建议分开</t>
  </si>
  <si>
    <t>EWB-FRONT</t>
  </si>
  <si>
    <t>前台web动态处理服务</t>
  </si>
  <si>
    <t>对外接口服务、前台</t>
  </si>
  <si>
    <t>小型标准网站dgs，front，webbuilder三个应用可共用一台8核16g，省级网站建议都分开独立部署</t>
  </si>
  <si>
    <t>EWB-DGS</t>
  </si>
  <si>
    <t>静态化生成服务</t>
  </si>
  <si>
    <t>生成网站页面</t>
  </si>
  <si>
    <t>站群建议主站单独一个，子站另外部署</t>
  </si>
  <si>
    <t>EpointWebBuilder</t>
  </si>
  <si>
    <t>网站大师后台管理</t>
  </si>
  <si>
    <t>redis</t>
  </si>
  <si>
    <t>redis数据库</t>
  </si>
  <si>
    <t>网站应用存储</t>
  </si>
  <si>
    <t>inteligentsearch</t>
  </si>
  <si>
    <t>智能检索后台</t>
  </si>
  <si>
    <t>搜索需要用到全文检索或升级网站</t>
  </si>
  <si>
    <t>小型网站智能检索后台和ES组件可共用一台8核16g，省级网站建议独立部署</t>
  </si>
  <si>
    <t>推荐部署3.7版本全文检索
另外关联中间件部分：
全文检索3.6.0对应下载7.1.1，3.7.0版本对应下载7.10.2
ecloud镜像部署：对应下载x86、aarch版本
非ecloud部署：对应下载bin包或者单机部署
还有不清楚的联系王雅</t>
  </si>
  <si>
    <t>省级网站建议独立部署
16核16g一台搭建es单机</t>
  </si>
  <si>
    <t>用于有效地存储、管理和检索数据的系统，目前支持的数据库有：
MySql、达梦(DM)、人大金仓(KingBase8)</t>
  </si>
  <si>
    <t>资源紧张情况下，小型网站可和业务数据库同一服务器；不建议和应用共用服务器</t>
  </si>
  <si>
    <t>应用负责人：陆杨</t>
  </si>
  <si>
    <t>数据服务支撑平台</t>
  </si>
  <si>
    <t>epoint-financeplatform-web</t>
  </si>
  <si>
    <t>电子保函平台</t>
  </si>
  <si>
    <t>AttachStorage/filemanage-&gt;/opt/filemanage</t>
  </si>
  <si>
    <t>Java支撑服务（保函）</t>
  </si>
  <si>
    <r>
      <rPr>
        <sz val="10"/>
        <rFont val="宋体"/>
        <charset val="134"/>
      </rPr>
      <t>主要用于申请数据加解密，</t>
    </r>
    <r>
      <rPr>
        <b/>
        <sz val="10"/>
        <color indexed="2"/>
        <rFont val="宋体"/>
        <charset val="134"/>
      </rPr>
      <t>注意版本选不带normal</t>
    </r>
  </si>
  <si>
    <t>共用会因版本问题、配置问题、整改问题造成保函平台无法正常使用（项目上已出现多次）</t>
  </si>
  <si>
    <t>AttachStorage/filemanage</t>
  </si>
  <si>
    <t>可与交易系统的文件服务器共用</t>
  </si>
  <si>
    <t>可同交易系统的Nginx共用。</t>
  </si>
  <si>
    <t>缓存服务（可选）</t>
  </si>
  <si>
    <t>内存中数据结构存储系统，通常被用作数据库、缓存和消息中间件（集群部署时需要）</t>
  </si>
  <si>
    <t>集群部署时需要</t>
  </si>
  <si>
    <t>集群部署时需要，独立部署，可与电子保函平台的服务器共用，防止使用了同一个库冲突</t>
  </si>
  <si>
    <t>金融机构落地产品端</t>
  </si>
  <si>
    <t>epoint-financeproduct-service</t>
  </si>
  <si>
    <t>网站服务端</t>
  </si>
  <si>
    <t>提供前端网站接口等服务</t>
  </si>
  <si>
    <t>EpointMisTempFile,AttachStorage/filemanage-&gt;/opt/filemanage</t>
  </si>
  <si>
    <t>产品端一般部署在金融机构侧，不会涉及与交易共用的情况，需要单独部署，如果性能要求较高，均可以独占服务器部署</t>
  </si>
  <si>
    <t>financeproduct</t>
  </si>
  <si>
    <t>网站页面</t>
  </si>
  <si>
    <t>提供前端网页交互</t>
  </si>
  <si>
    <t>可与网站服务端共用一台服务器</t>
  </si>
  <si>
    <r>
      <rPr>
        <sz val="10"/>
        <rFont val="宋体"/>
        <charset val="134"/>
      </rPr>
      <t>主要用于申请数据加解密、调用net支撑服务生成pdf、签章等，</t>
    </r>
    <r>
      <rPr>
        <b/>
        <sz val="10"/>
        <color indexed="2"/>
        <rFont val="宋体"/>
        <charset val="134"/>
      </rPr>
      <t>注意版本选不带normal</t>
    </r>
  </si>
  <si>
    <t>epoint-financeproduct-web</t>
  </si>
  <si>
    <t>平台管理端</t>
  </si>
  <si>
    <t>提供系统配置、数据统计、三方接口交互、定时任务等服务</t>
  </si>
  <si>
    <t>缓存服务（必须）</t>
  </si>
  <si>
    <t>必须部署redis，可与平台管理端共用一台服务器</t>
  </si>
  <si>
    <t>epoint-job-server</t>
  </si>
  <si>
    <t>调度服务（可选）</t>
  </si>
  <si>
    <t>用于定时任务调度（当框架自带的调度经常崩溃或定时任务较多时，建议部署调度服务）</t>
  </si>
  <si>
    <t>当框架自带的调度经常崩溃或定时任务较多（一般是保险经纪公司接入多家保险业务）时，需要部署</t>
  </si>
  <si>
    <t>可与平台管理端共用一台服务器</t>
  </si>
  <si>
    <t>用于vm转pdf、电子签章合并等，兼跳板机</t>
  </si>
  <si>
    <t>windows服务器独立部署</t>
  </si>
  <si>
    <t>用于有效地存储、管理和检索数据的系统，目前的数据库仅支持MySql</t>
  </si>
  <si>
    <t>单独提供</t>
  </si>
  <si>
    <t>独立部署，一般会绑定弹性IP，不可再部署其他应用，防止仅内网访问的应用被外界访问</t>
  </si>
  <si>
    <t>ePass部署平台</t>
  </si>
  <si>
    <t>用于容器部署管理</t>
  </si>
  <si>
    <t>baozhengJinservice</t>
  </si>
  <si>
    <t>保证金平台</t>
  </si>
  <si>
    <t>保证金管理平台，与银行系统对接，提供子账号生成、保证金查询等功能</t>
  </si>
  <si>
    <t>用于有效地存储、管理和检索数据的系统，目前支持的数据库有：
MySql、达梦(DM)</t>
  </si>
  <si>
    <t>可共用交易系统的数据库，如性能要求高且资源充足，可独立部署</t>
  </si>
  <si>
    <t>责任人：付金鑫</t>
  </si>
  <si>
    <t>EpointCBA</t>
  </si>
  <si>
    <t>串通投标系统</t>
  </si>
  <si>
    <t>串通投标系统展示页面</t>
  </si>
  <si>
    <t>可与大数据共用一套</t>
  </si>
  <si>
    <t>标准部署方案，正常一台8C16G服务下，集成开发平台可支持并发60个任务左右。错峰执行情况下，能够配置大概200-300个作业。</t>
  </si>
  <si>
    <t>一般不需要部署，除非任务数较多，应用较多，需要提高容错，可与大数据共用一套</t>
  </si>
  <si>
    <t>选配，配合dxpmanger使用，需基于任务并发量和数据压力来决定是否需要部署</t>
  </si>
  <si>
    <t>epointjob</t>
  </si>
  <si>
    <t>MySql</t>
  </si>
  <si>
    <t>独立围串标项目需要进行大量数据运算分析存储，建议独立部署，尤其要注意与评标数据库隔离</t>
  </si>
  <si>
    <t>Webapi3.0</t>
  </si>
  <si>
    <t>交易大数据运算分析</t>
  </si>
  <si>
    <t>用于抱团亲密度 主体关系分析功能运算服务</t>
  </si>
  <si>
    <t>涉及抱团亲密度，投标人与投标人关系功能部署</t>
  </si>
  <si>
    <t>应用负责人：费正宇</t>
  </si>
  <si>
    <r>
      <rPr>
        <b/>
        <sz val="10"/>
        <rFont val="宋体"/>
        <charset val="134"/>
      </rPr>
      <t>独立部署：表示需要独占一台服务器；</t>
    </r>
    <r>
      <rPr>
        <b/>
        <sz val="10"/>
        <rFont val="宋体"/>
        <charset val="134"/>
      </rPr>
      <t xml:space="preserve">
共享部署：表示可以共用同一个应用，比如nginx、rmq等；</t>
    </r>
    <r>
      <rPr>
        <b/>
        <sz val="10"/>
        <rFont val="宋体"/>
        <charset val="134"/>
      </rPr>
      <t xml:space="preserve">
混合部署：表示可以和其他应用部署在同一台服务器</t>
    </r>
    <r>
      <rPr>
        <b/>
        <sz val="10"/>
        <rFont val="宋体"/>
        <charset val="134"/>
      </rPr>
      <t xml:space="preserve">
部署哪些应用如何确认？</t>
    </r>
    <r>
      <rPr>
        <b/>
        <sz val="10"/>
        <rFont val="宋体"/>
        <charset val="134"/>
      </rPr>
      <t xml:space="preserve">
一、7.X版本</t>
    </r>
    <r>
      <rPr>
        <b/>
        <sz val="10"/>
        <rFont val="宋体"/>
        <charset val="134"/>
      </rPr>
      <t xml:space="preserve">
1.APP：   部署需要序号1、2、3、4 （与是否需APP原生打包无关）</t>
    </r>
    <r>
      <rPr>
        <b/>
        <sz val="10"/>
        <rFont val="宋体"/>
        <charset val="134"/>
      </rPr>
      <t xml:space="preserve">
2.公众号：部署需要序号1、2、3、4、5 （不需要门户首页可只部署 1、2、4，另5咨询SE）</t>
    </r>
    <r>
      <rPr>
        <b/>
        <sz val="10"/>
        <rFont val="宋体"/>
        <charset val="134"/>
      </rPr>
      <t xml:space="preserve">
3.小程序：部署需要序号1、2、3、4</t>
    </r>
    <r>
      <rPr>
        <b/>
        <sz val="10"/>
        <rFont val="宋体"/>
        <charset val="134"/>
      </rPr>
      <t xml:space="preserve">
4.三方：咨询SE</t>
    </r>
    <r>
      <rPr>
        <b/>
        <sz val="10"/>
        <rFont val="宋体"/>
        <charset val="134"/>
      </rPr>
      <t xml:space="preserve">
二、8.X版本</t>
    </r>
    <r>
      <rPr>
        <b/>
        <sz val="10"/>
        <rFont val="宋体"/>
        <charset val="134"/>
      </rPr>
      <t xml:space="preserve">
1.APP：   部署需要序号3、4 （与是否需APP原生打包无关）</t>
    </r>
    <r>
      <rPr>
        <b/>
        <sz val="10"/>
        <rFont val="宋体"/>
        <charset val="134"/>
      </rPr>
      <t xml:space="preserve">
2.公众号：部署需要序号3、4、5（不需要门户首页可只部署 4，另5咨询SE）</t>
    </r>
    <r>
      <rPr>
        <b/>
        <sz val="10"/>
        <rFont val="宋体"/>
        <charset val="134"/>
      </rPr>
      <t xml:space="preserve">
3.小程序：部署需要序号3、4</t>
    </r>
    <r>
      <rPr>
        <b/>
        <sz val="10"/>
        <rFont val="宋体"/>
        <charset val="134"/>
      </rPr>
      <t xml:space="preserve">
4.三方：咨询SE顾家昊</t>
    </r>
    <r>
      <rPr>
        <b/>
        <sz val="10"/>
        <rFont val="宋体"/>
        <charset val="134"/>
      </rPr>
      <t xml:space="preserve">
注：部署需要序号1、2、3、4、5都需访问外网</t>
    </r>
  </si>
  <si>
    <t>EpointMobileService</t>
  </si>
  <si>
    <t>移动业务服务应用</t>
  </si>
  <si>
    <t>移动业务后台</t>
  </si>
  <si>
    <t>业务库</t>
  </si>
  <si>
    <t>仅限业务系统7.X版本</t>
  </si>
  <si>
    <t>1、业务版本7.x，需与业务pc版本一致
2、需要数据库连业务库
3、国产化需要框架提供适配
4、移动其他服务和它部署一个服务器</t>
  </si>
  <si>
    <t>EpointMobileSOA</t>
  </si>
  <si>
    <t>统一用户认证</t>
  </si>
  <si>
    <t>1、7.X业务版本部署M821
2、8.X业务版本部署M831</t>
  </si>
  <si>
    <t>EMP8</t>
  </si>
  <si>
    <t>移动应用平台</t>
  </si>
  <si>
    <t>用于管理移动原生容器、首页应用及权限</t>
  </si>
  <si>
    <t>EMP8数据库</t>
  </si>
  <si>
    <t>7.X版本：M821
8.X版本：M831</t>
  </si>
  <si>
    <t>1、国产化需要框架提供适配</t>
  </si>
  <si>
    <t>ejs.m7.bidding.v2</t>
  </si>
  <si>
    <t>H5服务</t>
  </si>
  <si>
    <t>业务H5页面静态资源和流程表单页面</t>
  </si>
  <si>
    <t>1、和EpointMobileService同一版本</t>
  </si>
  <si>
    <t>EpointWeChatPlatform</t>
  </si>
  <si>
    <t>新点微信公众号管理平台</t>
  </si>
  <si>
    <t>用于微信公众号拿到访问页面的用户信息的，开发使用到微信JSSDK</t>
  </si>
  <si>
    <t>wechat数据库</t>
  </si>
  <si>
    <t>咨询SE，按项目情况酌情部署</t>
  </si>
  <si>
    <r>
      <rPr>
        <sz val="10"/>
        <rFont val="宋体"/>
        <charset val="134"/>
      </rPr>
      <t>1.如果你的项目只需要挂载一些展示类的页面，给大众看看信息的，那么你不需要部署这个平台
2.如果你需要拿到访问页面的用户信息的，如果开发需要使用到JSSDK的，那么你需要部署这个平台
部署说明：</t>
    </r>
    <r>
      <rPr>
        <u/>
        <sz val="10"/>
        <color rgb="FF175CEB"/>
        <rFont val="宋体"/>
        <charset val="134"/>
      </rPr>
      <t>https://fdoc.epoint.com.cn/onlinedoc/rest/d/BF3qAn</t>
    </r>
  </si>
  <si>
    <t>应用负责人：胡岩</t>
  </si>
  <si>
    <t>维护招标文件模板和评标办法的平台，主要提供给招标代理制作招标文件的工作。</t>
  </si>
  <si>
    <t>Java支撑服务（业务）</t>
  </si>
  <si>
    <t>无特殊性能要求，同交易系统共用一台服务</t>
  </si>
  <si>
    <t>无特殊性能要求，同交易系统同一挂载目录</t>
  </si>
  <si>
    <t>可同交易系统的Nginx共用</t>
  </si>
  <si>
    <t>可同交易系统的Redis共用</t>
  </si>
  <si>
    <t>生成工程量清单pdf</t>
  </si>
  <si>
    <t>目前与评标系统共用</t>
  </si>
  <si>
    <t>应用负责人：王启军</t>
  </si>
  <si>
    <t>EpointMall</t>
  </si>
  <si>
    <t>商城中心管理端</t>
  </si>
  <si>
    <t>商城系统的后台管理系统（中心端），用于如商品审核（或其他需要流程的）、参数配置、基础信息配置、静态页面生成等</t>
  </si>
  <si>
    <t>tpmallframe、EpointMallService</t>
  </si>
  <si>
    <t>采购人端、供应商端、接口服务</t>
  </si>
  <si>
    <t>商城系统的网站所有后台代码（前端调用后台的入口，相当于交易系统的action类），前端请求的后台地址</t>
  </si>
  <si>
    <t>商城应用存储</t>
  </si>
  <si>
    <t>搜索商品需要用到全文检索</t>
  </si>
  <si>
    <t>小型商城智能检索后台和ES组件可共用一台8核16g，大型商城建议独立部署</t>
  </si>
  <si>
    <t>网站前台、全文检索(ES)</t>
  </si>
  <si>
    <t>大型商城建议独立部署，运行后可用内存小于2G会造成索引采集失败，数据量提升后，需要的内存会逐步增加。</t>
  </si>
  <si>
    <t>建议使用，服务器资源不足可以使用quartz代替</t>
  </si>
  <si>
    <t>上链服务</t>
  </si>
  <si>
    <t>搜索</t>
  </si>
  <si>
    <t>搜索优化</t>
  </si>
  <si>
    <r>
      <rPr>
        <sz val="10"/>
        <color rgb="FF000000"/>
        <rFont val="Arial"/>
        <charset val="134"/>
        <scheme val="minor"/>
      </rPr>
      <t xml:space="preserve">GPU服务器(GPU至少要配1张4090显卡)
</t>
    </r>
    <r>
      <rPr>
        <sz val="10"/>
        <color rgb="FFFF0000"/>
        <rFont val="Arial"/>
        <charset val="134"/>
        <scheme val="minor"/>
      </rPr>
      <t>替代：如果没有GPU服务器，用两台centos 8C 16G的应用服务器,一台部署新版本ES，一台部署算法,</t>
    </r>
  </si>
  <si>
    <t>用于有效地存储、管理和检索数据的系统，目前支持的数据库有：
MySql/MySql8、达梦(DM)</t>
  </si>
  <si>
    <t>国产化服务器配置需x2,集团压测还需要加配置</t>
  </si>
  <si>
    <t>大型商城需要使用消息的队列，小型商城通过epointjob即可</t>
  </si>
  <si>
    <t>AttachFile</t>
  </si>
  <si>
    <t>应用负责人：甄恩涛</t>
  </si>
  <si>
    <t>eAPIG</t>
  </si>
  <si>
    <t>服务网关服务端</t>
  </si>
  <si>
    <t>转发接口</t>
  </si>
  <si>
    <t>作为接口转发服务时分配最新版本；
作为大数据edc相关组件时提供2.0.5版本</t>
  </si>
  <si>
    <t>要部署在能同时连通调接口的应用和接口源地址的服务器上</t>
  </si>
  <si>
    <t>服务网关支撑端</t>
  </si>
  <si>
    <t>只包含网关管理代码及前台页面的四个jar包，非完整支撑端部署包</t>
  </si>
  <si>
    <t>ePaaS</t>
  </si>
  <si>
    <t>新点ePaaS管理控制台</t>
  </si>
  <si>
    <t>作为网关支撑端，部署后将2中四个jar包手动加入lib文件夹下</t>
  </si>
  <si>
    <t>无特殊要求与交易系统的数据库同库，如三方系统或Net交易系统，可独立部署。</t>
  </si>
  <si>
    <t>应用负责人：刘柳振</t>
  </si>
  <si>
    <t>znsb-mcbase-web</t>
  </si>
  <si>
    <t>房间席位基础信息维护，席位预约、分配等信息统计</t>
  </si>
  <si>
    <t>用于有效地存储、管理和检索数据的系统，目前支持的数据库有：
MySql/MySql8、达梦(DM)、人大金仓(KingBase8)</t>
  </si>
  <si>
    <t>可与交易系统的数据库部署在一起，如性能要求高且资源充足，可独立部署。</t>
  </si>
  <si>
    <t>znsb-mcbase-web-cd</t>
  </si>
  <si>
    <t>场地智能管理系统</t>
  </si>
  <si>
    <t>各交易中心维护席位信息，上报给席位管控系统。</t>
  </si>
  <si>
    <t>产品经理确认可以项目上提供服务器部署（标准方案在我司出售的不见面评标管理机中自带）</t>
  </si>
  <si>
    <t>应用负责人：安俊超</t>
  </si>
  <si>
    <r>
      <rPr>
        <b/>
        <sz val="10"/>
        <rFont val="宋体"/>
        <charset val="134"/>
      </rPr>
      <t xml:space="preserve">独立部署：表示需要独占一台服务器；
共享部署：表示可以共用同一个应用，比如nginx、rmq等；
混合部署：表示可以和其他应用部署在同一台服务器
</t>
    </r>
    <r>
      <rPr>
        <b/>
        <sz val="10"/>
        <rFont val="宋体"/>
        <charset val="134"/>
      </rPr>
      <t>下方所列CPU为X86标准，如使用ARM内核，则需将CPU数量翻倍</t>
    </r>
  </si>
  <si>
    <t>pass平台</t>
  </si>
  <si>
    <t>Ecloud平台、Docker仓库</t>
  </si>
  <si>
    <t>提供应用的开发流水线、应用资源管理调度与监控能力，支持系统的部署、配置和运维监控。
需要单独部署，无法混合部署，资源非常紧张的情况下也不能低于8C16G。特殊情况下，联系是架构或集成开发人员评估，能否直接不基于运维监控平台进行部署</t>
  </si>
  <si>
    <t>倍</t>
  </si>
  <si>
    <t>可以与交易侧支撑服务共用</t>
  </si>
  <si>
    <t>3690、41379、5044、443、8080、8081、8443、8091</t>
  </si>
  <si>
    <t>a. 3690为eCloud平台上SVN对外端口
b. 41379为更新服务，集成开发平台对接端口
c. 5044：eCloud采集客户端日志端口，logstash日志组件用
d. 443:eCloud平台上仓库对外端口，用于镜像传输
e. 8080、8081应用访问端口，如8080为ecloud平台对外https访问端口
f. 8443 report服务器安装rasp安全软件要使用到的
g. 8091为（运维监控上报端口）， report服务器运维监控上报服务要使用到的</t>
  </si>
  <si>
    <t>统一文件存储服务器</t>
  </si>
  <si>
    <t>用于文件资源的统一存储及附件的存储，作为附件服务器。框架侧要求需要单独部署。</t>
  </si>
  <si>
    <t>等同于交易AttachStorage</t>
  </si>
  <si>
    <t>tcp：111、30001、30002、
30003、30004、2049
udp：111</t>
  </si>
  <si>
    <t>epoint-esmp-web
epointjob3.0
Redis
elasticsearch</t>
  </si>
  <si>
    <t>通用监管平台服务器</t>
  </si>
  <si>
    <t>通用监管平台定位为覆盖多角色（领导、合规管理人员、处置人员等）的综合性监管工具，核心作用是通过监管主体管理、模型配置、预警信息处理、督办及检索等功能，实现对项目、企业、人员全流程合规风险的监测、预警、处置与监督，保障监管工作高效合规开展。
内置了标签产品功能
epointjob，统一调度管理平台:基于开源XXL-JOB框架自研的分布式任务调度平台，提供任务管理、执行器管理、DAG任务调度、任务编排和运维监控。
混合部署场景下，ZWBG-SOA和统一调度平台单独
Elasticsearch，用于标签库和标签检索使用</t>
  </si>
  <si>
    <t>混合部署场景下，epointjob单独占用cpu不得低于2cpu；否则可能无法部署成功</t>
  </si>
  <si>
    <t>livyandspark</t>
  </si>
  <si>
    <t>离线计算引擎服务器</t>
  </si>
  <si>
    <t xml:space="preserve">提供离线数据的大数据计算服务，包括数仓各层数据的计算等。标板监管平台需要用到，用于监管标签规则计算。
</t>
  </si>
  <si>
    <t>如果项目上监管模型涉及到的标签数量较多，则需要部署。如果不部署该应用，需要针对标签规则计算在内存层面做个性化开发</t>
  </si>
  <si>
    <t>8635、18080</t>
  </si>
  <si>
    <t>分析型数据库</t>
  </si>
  <si>
    <t>以DBA提供的最新版本为准，2025年12月时，为v3.3.19版本</t>
  </si>
  <si>
    <t xml:space="preserve">检索数据库服务器
</t>
  </si>
  <si>
    <t>Elasticsearch*(7.10.2)，用于标签检索使用</t>
  </si>
  <si>
    <t>非信创(Mysql)
/信创(DM)</t>
  </si>
  <si>
    <t>传统关系型数据库服务器</t>
  </si>
  <si>
    <t>关系型数据库,用于提供系统数据库服务及各类库表资源的存储服务(如系统库、资源库、前置库、发布库)。
非信创环境下支持:mysql/oracle/sqlserver等。
信创环境下支持:达梦V8/人大金仓V10等。</t>
  </si>
  <si>
    <t>22、3306、18080</t>
  </si>
  <si>
    <t>1、18080为eCloud客户端与服务端通信端口，即ecloud访问所有开设服务器的18080端口</t>
  </si>
  <si>
    <t>cansssadra</t>
  </si>
  <si>
    <t>图数据库</t>
  </si>
  <si>
    <t>用于标签跨主体属性加速查询</t>
  </si>
  <si>
    <t>测试系统</t>
  </si>
  <si>
    <t>测试服务器</t>
  </si>
  <si>
    <t>包含测试应用、测试组件、测试数据库。
如果条件允许，更建议再单独规划一台服务器给数据库。这也是公司最为推荐的做法。</t>
  </si>
  <si>
    <t>rsync</t>
  </si>
  <si>
    <t>异机备份服务</t>
  </si>
  <si>
    <t>分类</t>
  </si>
  <si>
    <t>服务器名称</t>
  </si>
  <si>
    <t>功能说明</t>
  </si>
  <si>
    <t>集群化服务器数量（台）</t>
  </si>
  <si>
    <t>操作系统</t>
  </si>
  <si>
    <t>资源类型</t>
  </si>
  <si>
    <t>配置</t>
  </si>
  <si>
    <t>部署软件</t>
  </si>
  <si>
    <t>标配/选配</t>
  </si>
  <si>
    <t>VCPU（核）</t>
  </si>
  <si>
    <t>内存（G）</t>
  </si>
  <si>
    <t>磁盘空间推荐（G）</t>
  </si>
  <si>
    <t>PaaS运维控制台</t>
  </si>
  <si>
    <t>部署平台&amp;持续集成&amp;仓库中心</t>
  </si>
  <si>
    <t>提供应用的开发流水线、应用资源管理调度与监控能力，支持系统的部署、配置和运维监控</t>
  </si>
  <si>
    <t>--</t>
  </si>
  <si>
    <t>centos 7.8以上版本最小化安装</t>
  </si>
  <si>
    <t>虚拟机</t>
  </si>
  <si>
    <t>Ecloud平台&amp;持续集成&amp;仓库中心</t>
  </si>
  <si>
    <t>可以和其他平台共用</t>
  </si>
  <si>
    <t>标配</t>
  </si>
  <si>
    <t>基础支撑</t>
  </si>
  <si>
    <t>缓存服务</t>
  </si>
  <si>
    <t>作为反向代理服务器，将访问请求按一定策略（轮询或权重）转发给后端多台应用</t>
  </si>
  <si>
    <t>应用支撑</t>
  </si>
  <si>
    <t>采购方案PDF解析服务</t>
  </si>
  <si>
    <t>支撑服务</t>
  </si>
  <si>
    <t>windows支撑服务</t>
  </si>
  <si>
    <t>EPAgent</t>
  </si>
  <si>
    <t>文档中台</t>
  </si>
  <si>
    <t>文档中台服务</t>
  </si>
  <si>
    <t>物理机/虚拟机</t>
  </si>
  <si>
    <t>wps/统信畅写文档中台</t>
  </si>
  <si>
    <t>选配，不上在线编辑器可以不选</t>
  </si>
  <si>
    <t>能力平台接口端、管理端</t>
  </si>
  <si>
    <t>AINode(知识库算法引擎，NFS客户端)</t>
  </si>
  <si>
    <t>简易版+RAG</t>
  </si>
  <si>
    <t>转向量算法、重排算法</t>
  </si>
  <si>
    <t>需要有显卡资源，至少一张T4卡</t>
  </si>
  <si>
    <t>技术标雷同分析服务</t>
  </si>
  <si>
    <t>"技术标雷同性服务</t>
  </si>
  <si>
    <t>标书雷同算子"</t>
  </si>
  <si>
    <t>选配，不要标书比对功能就不上</t>
  </si>
  <si>
    <t>存储</t>
  </si>
  <si>
    <t>统一存储服务</t>
  </si>
  <si>
    <t>NFS服务</t>
  </si>
  <si>
    <t>ES向量库</t>
  </si>
  <si>
    <t>ES</t>
  </si>
  <si>
    <t>Mysql数据库</t>
  </si>
  <si>
    <t>MySQL</t>
  </si>
  <si>
    <t>应用</t>
  </si>
  <si>
    <t>智能编标应用</t>
  </si>
  <si>
    <t>znbbframe</t>
  </si>
  <si>
    <t>上下文长度</t>
  </si>
  <si>
    <t>是否微调/训练</t>
  </si>
  <si>
    <t>采购方案提取</t>
  </si>
  <si>
    <t>32K</t>
  </si>
  <si>
    <t>否</t>
  </si>
  <si>
    <t>128G</t>
  </si>
  <si>
    <t>2张昇腾910b64G显卡</t>
  </si>
  <si>
    <t>招标文件正文AI生成</t>
  </si>
  <si>
    <t>向量算法embeddingservice、rerankerservice</t>
  </si>
  <si>
    <t>1张昇腾910b32G显卡</t>
  </si>
  <si>
    <t>端口</t>
  </si>
  <si>
    <t>IOPS（最低）</t>
  </si>
  <si>
    <t>CPU（核）</t>
  </si>
  <si>
    <t>显存（G）</t>
  </si>
  <si>
    <t>80、8888、443、18080</t>
  </si>
  <si>
    <t>如新点其他应用已部署，可利旧</t>
  </si>
  <si>
    <t>建议单独部署</t>
  </si>
  <si>
    <t>服务网管（可选）</t>
  </si>
  <si>
    <t>智能体平台</t>
  </si>
  <si>
    <t>EPagent</t>
  </si>
  <si>
    <t>能力算法平台管理端、Agent管理、算法管理、模型管理</t>
  </si>
  <si>
    <t>AIManager</t>
  </si>
  <si>
    <t>资源紧张情况下可以合并</t>
  </si>
  <si>
    <t>存储网关日志和向量数据</t>
  </si>
  <si>
    <t>RAG算法模型</t>
  </si>
  <si>
    <t>知识工程（需要GPU资源）</t>
  </si>
  <si>
    <t>知识向量工程（rerank和embedding）</t>
  </si>
  <si>
    <t>物理机GPU</t>
  </si>
  <si>
    <t>"AINode-EmbdingServe</t>
  </si>
  <si>
    <t>AINode-eRerankServe"</t>
  </si>
  <si>
    <t>"GPU资源：2张英伟达4090显卡 或者 2张tesla t4 16G显存显卡</t>
  </si>
  <si>
    <t>可与大模型GPU服务器合并部署"</t>
  </si>
  <si>
    <t>2张4090</t>
  </si>
  <si>
    <t>部署rerank和embedding向量检索算法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</si>
</sst>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61">
    <font>
      <sz val="10"/>
      <color theme="1"/>
      <name val="Arial"/>
      <charset val="134"/>
      <scheme val="minor"/>
    </font>
    <font>
      <sz val="10"/>
      <color rgb="FF171A1D"/>
      <name val="Arial"/>
      <charset val="134"/>
    </font>
    <font>
      <sz val="10"/>
      <name val="Arial"/>
      <charset val="134"/>
    </font>
    <font>
      <b/>
      <sz val="10"/>
      <name val="宋体"/>
      <charset val="134"/>
    </font>
    <font>
      <b/>
      <sz val="10"/>
      <name val="Arial"/>
      <charset val="134"/>
      <scheme val="minor"/>
    </font>
    <font>
      <sz val="10"/>
      <name val="SimSun"/>
      <charset val="134"/>
    </font>
    <font>
      <sz val="10"/>
      <name val="宋体"/>
      <charset val="134"/>
    </font>
    <font>
      <sz val="9"/>
      <name val="宋体"/>
      <charset val="134"/>
    </font>
    <font>
      <sz val="9"/>
      <name val="SimSun"/>
      <charset val="134"/>
    </font>
    <font>
      <sz val="10"/>
      <name val="Microsoft YaHei"/>
      <charset val="134"/>
    </font>
    <font>
      <sz val="10"/>
      <name val="Arial"/>
      <charset val="134"/>
      <scheme val="minor"/>
    </font>
    <font>
      <sz val="10"/>
      <color rgb="FF000000"/>
      <name val="Arial"/>
      <charset val="134"/>
      <scheme val="minor"/>
    </font>
    <font>
      <b/>
      <sz val="10"/>
      <name val="SimSun"/>
      <charset val="134"/>
    </font>
    <font>
      <sz val="11"/>
      <name val="仿宋"/>
      <charset val="134"/>
    </font>
    <font>
      <sz val="11"/>
      <name val="SimSun"/>
      <charset val="134"/>
    </font>
    <font>
      <b/>
      <sz val="11"/>
      <name val="SimSun"/>
      <charset val="134"/>
    </font>
    <font>
      <sz val="9"/>
      <name val="Arial"/>
      <charset val="134"/>
      <scheme val="minor"/>
    </font>
    <font>
      <sz val="10"/>
      <color indexed="2"/>
      <name val="宋体"/>
      <charset val="134"/>
    </font>
    <font>
      <sz val="9"/>
      <color indexed="2"/>
      <name val="宋体"/>
      <charset val="134"/>
    </font>
    <font>
      <sz val="12"/>
      <color indexed="2"/>
      <name val="SimSun"/>
      <charset val="134"/>
    </font>
    <font>
      <sz val="10"/>
      <color indexed="2"/>
      <name val="SimSun"/>
      <charset val="134"/>
    </font>
    <font>
      <sz val="9"/>
      <color indexed="2"/>
      <name val="SimSun"/>
      <charset val="134"/>
    </font>
    <font>
      <sz val="11"/>
      <name val="FangSong"/>
      <charset val="134"/>
    </font>
    <font>
      <b/>
      <sz val="11"/>
      <name val="宋体"/>
      <charset val="134"/>
    </font>
    <font>
      <sz val="11"/>
      <name val="宋体"/>
      <charset val="134"/>
    </font>
    <font>
      <b/>
      <sz val="12"/>
      <name val="宋体"/>
      <charset val="134"/>
    </font>
    <font>
      <b/>
      <sz val="10"/>
      <color indexed="65"/>
      <name val="Arial"/>
      <charset val="134"/>
    </font>
    <font>
      <b/>
      <sz val="10"/>
      <color indexed="2"/>
      <name val="Arial"/>
      <charset val="134"/>
    </font>
    <font>
      <b/>
      <sz val="10"/>
      <color indexed="2"/>
      <name val="SimSun"/>
      <charset val="134"/>
    </font>
    <font>
      <b/>
      <sz val="16"/>
      <name val="Arial"/>
      <charset val="134"/>
      <scheme val="minor"/>
    </font>
    <font>
      <sz val="12"/>
      <name val="Arial"/>
      <charset val="134"/>
      <scheme val="minor"/>
    </font>
    <font>
      <u/>
      <sz val="12"/>
      <color rgb="FF0070C0"/>
      <name val="黑体"/>
      <charset val="134"/>
    </font>
    <font>
      <sz val="12"/>
      <name val="黑体"/>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0"/>
      <color rgb="FF175CEB"/>
      <name val="宋体"/>
      <charset val="134"/>
    </font>
    <font>
      <b/>
      <sz val="18"/>
      <name val="宋体"/>
      <charset val="134"/>
    </font>
    <font>
      <b/>
      <sz val="10"/>
      <color indexed="2"/>
      <name val="宋体"/>
      <charset val="134"/>
    </font>
    <font>
      <b/>
      <sz val="10"/>
      <color rgb="FFDE3C36"/>
      <name val="宋体"/>
      <charset val="134"/>
    </font>
    <font>
      <u/>
      <sz val="10"/>
      <name val="宋体"/>
      <charset val="134"/>
    </font>
    <font>
      <b/>
      <u/>
      <sz val="10"/>
      <color rgb="FF175CEB"/>
      <name val="SimSun"/>
      <charset val="134"/>
    </font>
    <font>
      <sz val="10"/>
      <color rgb="FFFF0000"/>
      <name val="Arial"/>
      <charset val="134"/>
      <scheme val="minor"/>
    </font>
    <font>
      <sz val="10"/>
      <color rgb="FFDE3C36"/>
      <name val="宋体"/>
      <charset val="134"/>
    </font>
  </fonts>
  <fills count="47">
    <fill>
      <patternFill patternType="none"/>
    </fill>
    <fill>
      <patternFill patternType="gray125"/>
    </fill>
    <fill>
      <patternFill patternType="solid">
        <fgColor indexed="5"/>
        <bgColor indexed="5"/>
      </patternFill>
    </fill>
    <fill>
      <patternFill patternType="solid">
        <fgColor indexed="65"/>
        <bgColor indexed="64"/>
      </patternFill>
    </fill>
    <fill>
      <patternFill patternType="solid">
        <fgColor rgb="FF8CDDFA"/>
        <bgColor rgb="FF8CDDFA"/>
      </patternFill>
    </fill>
    <fill>
      <patternFill patternType="solid">
        <fgColor rgb="FFADD88D"/>
        <bgColor rgb="FFADD88D"/>
      </patternFill>
    </fill>
    <fill>
      <patternFill patternType="solid">
        <fgColor rgb="FFF88825"/>
        <bgColor rgb="FFF88825"/>
      </patternFill>
    </fill>
    <fill>
      <patternFill patternType="solid">
        <fgColor rgb="FFFFF3EB"/>
        <bgColor rgb="FFFFF3EB"/>
      </patternFill>
    </fill>
    <fill>
      <patternFill patternType="solid">
        <fgColor rgb="FF0066FF"/>
        <bgColor rgb="FF0066FF"/>
      </patternFill>
    </fill>
    <fill>
      <patternFill patternType="solid">
        <fgColor rgb="FFE5F6FF"/>
        <bgColor rgb="FFE5F6FF"/>
      </patternFill>
    </fill>
    <fill>
      <patternFill patternType="solid">
        <fgColor rgb="FFFFE9E8"/>
        <bgColor rgb="FFFFE9E8"/>
      </patternFill>
    </fill>
    <fill>
      <patternFill patternType="solid">
        <fgColor rgb="FFFDEBFF"/>
        <bgColor rgb="FFFDEBFF"/>
      </patternFill>
    </fill>
    <fill>
      <patternFill patternType="solid">
        <fgColor rgb="FFE5EFFF"/>
        <bgColor rgb="FFE5EFFF"/>
      </patternFill>
    </fill>
    <fill>
      <patternFill patternType="solid">
        <fgColor rgb="FFFFF9E3"/>
        <bgColor rgb="FFFFF9E3"/>
      </patternFill>
    </fill>
    <fill>
      <patternFill patternType="solid">
        <fgColor rgb="FF92D050"/>
        <bgColor rgb="FF92D050"/>
      </patternFill>
    </fill>
    <fill>
      <patternFill patternType="solid">
        <fgColor rgb="FF00B0F0"/>
        <bgColor rgb="FF00B0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right/>
      <top style="thin">
        <color auto="1"/>
      </top>
      <bottom style="thin">
        <color auto="1"/>
      </bottom>
      <diagonal/>
    </border>
    <border>
      <left style="thin">
        <color rgb="FFF88825"/>
      </left>
      <right style="thin">
        <color rgb="FFF88825"/>
      </right>
      <top style="thin">
        <color rgb="FFF88825"/>
      </top>
      <bottom style="thin">
        <color rgb="FFF88825"/>
      </bottom>
      <diagonal/>
    </border>
    <border>
      <left style="thin">
        <color rgb="FFB86014"/>
      </left>
      <right style="thin">
        <color rgb="FFB86014"/>
      </right>
      <top style="thin">
        <color rgb="FFB86014"/>
      </top>
      <bottom style="thin">
        <color rgb="FFB8601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16" borderId="21"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22" applyNumberFormat="0" applyFill="0" applyAlignment="0" applyProtection="0">
      <alignment vertical="center"/>
    </xf>
    <xf numFmtId="0" fontId="40" fillId="0" borderId="22" applyNumberFormat="0" applyFill="0" applyAlignment="0" applyProtection="0">
      <alignment vertical="center"/>
    </xf>
    <xf numFmtId="0" fontId="41" fillId="0" borderId="23" applyNumberFormat="0" applyFill="0" applyAlignment="0" applyProtection="0">
      <alignment vertical="center"/>
    </xf>
    <xf numFmtId="0" fontId="41" fillId="0" borderId="0" applyNumberFormat="0" applyFill="0" applyBorder="0" applyAlignment="0" applyProtection="0">
      <alignment vertical="center"/>
    </xf>
    <xf numFmtId="0" fontId="42" fillId="17" borderId="24" applyNumberFormat="0" applyAlignment="0" applyProtection="0">
      <alignment vertical="center"/>
    </xf>
    <xf numFmtId="0" fontId="43" fillId="18" borderId="25" applyNumberFormat="0" applyAlignment="0" applyProtection="0">
      <alignment vertical="center"/>
    </xf>
    <xf numFmtId="0" fontId="44" fillId="18" borderId="24" applyNumberFormat="0" applyAlignment="0" applyProtection="0">
      <alignment vertical="center"/>
    </xf>
    <xf numFmtId="0" fontId="45" fillId="19" borderId="26" applyNumberFormat="0" applyAlignment="0" applyProtection="0">
      <alignment vertical="center"/>
    </xf>
    <xf numFmtId="0" fontId="46" fillId="0" borderId="27" applyNumberFormat="0" applyFill="0" applyAlignment="0" applyProtection="0">
      <alignment vertical="center"/>
    </xf>
    <xf numFmtId="0" fontId="47" fillId="0" borderId="28" applyNumberFormat="0" applyFill="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2" fillId="40" borderId="0" applyNumberFormat="0" applyBorder="0" applyAlignment="0" applyProtection="0">
      <alignment vertical="center"/>
    </xf>
    <xf numFmtId="0" fontId="52" fillId="41" borderId="0" applyNumberFormat="0" applyBorder="0" applyAlignment="0" applyProtection="0">
      <alignment vertical="center"/>
    </xf>
    <xf numFmtId="0" fontId="51" fillId="42" borderId="0" applyNumberFormat="0" applyBorder="0" applyAlignment="0" applyProtection="0">
      <alignment vertical="center"/>
    </xf>
    <xf numFmtId="0" fontId="51" fillId="43" borderId="0" applyNumberFormat="0" applyBorder="0" applyAlignment="0" applyProtection="0">
      <alignment vertical="center"/>
    </xf>
    <xf numFmtId="0" fontId="52" fillId="44" borderId="0" applyNumberFormat="0" applyBorder="0" applyAlignment="0" applyProtection="0">
      <alignment vertical="center"/>
    </xf>
    <xf numFmtId="0" fontId="52" fillId="45" borderId="0" applyNumberFormat="0" applyBorder="0" applyAlignment="0" applyProtection="0">
      <alignment vertical="center"/>
    </xf>
    <xf numFmtId="0" fontId="51" fillId="46" borderId="0" applyNumberFormat="0" applyBorder="0" applyAlignment="0" applyProtection="0">
      <alignment vertical="center"/>
    </xf>
  </cellStyleXfs>
  <cellXfs count="421">
    <xf numFmtId="0" fontId="0" fillId="0" borderId="0" xfId="0" applyAlignment="1">
      <alignment vertical="center"/>
    </xf>
    <xf numFmtId="0" fontId="0" fillId="0" borderId="1" xfId="0" applyFill="1" applyBorder="1" applyAlignment="1">
      <alignment horizontal="center" vertical="center"/>
    </xf>
    <xf numFmtId="0" fontId="0" fillId="0" borderId="0" xfId="0" applyFill="1" applyAlignment="1">
      <alignment horizontal="center" vertical="center"/>
    </xf>
    <xf numFmtId="0" fontId="0" fillId="0" borderId="1" xfId="0" applyFill="1" applyBorder="1" applyAlignment="1">
      <alignment vertical="center"/>
    </xf>
    <xf numFmtId="0" fontId="0" fillId="0" borderId="0" xfId="0" applyFill="1" applyAlignment="1">
      <alignment vertical="center"/>
    </xf>
    <xf numFmtId="0" fontId="0" fillId="0" borderId="1" xfId="0" applyFill="1" applyBorder="1" applyAlignment="1">
      <alignment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0" fillId="0" borderId="0" xfId="0" applyFill="1" applyAlignment="1">
      <alignment vertical="center" wrapText="1"/>
    </xf>
    <xf numFmtId="0" fontId="3" fillId="0" borderId="0" xfId="0" applyFont="1" applyFill="1" applyAlignment="1">
      <alignment horizontal="left"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0" xfId="0" applyFill="1" applyAlignment="1">
      <alignment horizontal="center" vertical="center" wrapText="1"/>
    </xf>
    <xf numFmtId="0" fontId="3" fillId="0" borderId="0" xfId="0" applyFont="1" applyFill="1" applyAlignment="1">
      <alignment vertical="center" wrapText="1"/>
    </xf>
    <xf numFmtId="0" fontId="3" fillId="0" borderId="5"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2" borderId="1" xfId="0" applyFont="1" applyFill="1" applyBorder="1" applyAlignment="1">
      <alignment vertical="center" wrapText="1"/>
    </xf>
    <xf numFmtId="0" fontId="5"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7"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6"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5" fillId="0" borderId="0" xfId="0" applyFont="1" applyFill="1" applyAlignment="1">
      <alignment vertical="center" wrapText="1"/>
    </xf>
    <xf numFmtId="0" fontId="9" fillId="0" borderId="1" xfId="0" applyFont="1" applyFill="1" applyBorder="1" applyAlignment="1">
      <alignment horizontal="left" vertical="center" wrapText="1"/>
    </xf>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0" fillId="0" borderId="7" xfId="0" applyBorder="1" applyAlignment="1">
      <alignment vertical="center"/>
    </xf>
    <xf numFmtId="0" fontId="3" fillId="0" borderId="7" xfId="0" applyFont="1" applyBorder="1" applyAlignment="1">
      <alignment horizontal="left" vertical="center" wrapText="1"/>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left" vertical="center"/>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6" fillId="0" borderId="8" xfId="0" applyFont="1" applyBorder="1" applyAlignment="1">
      <alignment horizontal="center" vertical="center"/>
    </xf>
    <xf numFmtId="0" fontId="6" fillId="0" borderId="6" xfId="0" applyFont="1" applyBorder="1" applyAlignment="1">
      <alignment vertical="center"/>
    </xf>
    <xf numFmtId="0" fontId="6" fillId="0" borderId="6" xfId="0" applyFont="1" applyBorder="1" applyAlignment="1">
      <alignment horizontal="left" vertical="center" wrapText="1"/>
    </xf>
    <xf numFmtId="0" fontId="6" fillId="0" borderId="6" xfId="0" applyFont="1" applyBorder="1" applyAlignment="1">
      <alignment vertical="center" wrapText="1"/>
    </xf>
    <xf numFmtId="0" fontId="6" fillId="0" borderId="6"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vertical="center"/>
    </xf>
    <xf numFmtId="0" fontId="0" fillId="0" borderId="6" xfId="0" applyBorder="1" applyAlignment="1">
      <alignment vertical="center"/>
    </xf>
    <xf numFmtId="0" fontId="5" fillId="0" borderId="8" xfId="0" applyFont="1" applyBorder="1" applyAlignment="1">
      <alignment horizontal="center" vertical="center"/>
    </xf>
    <xf numFmtId="0" fontId="5" fillId="0" borderId="6" xfId="0" applyFont="1" applyBorder="1" applyAlignment="1">
      <alignment vertical="center"/>
    </xf>
    <xf numFmtId="0" fontId="5" fillId="0" borderId="6" xfId="0" applyFont="1" applyBorder="1" applyAlignment="1">
      <alignment horizontal="left" vertical="center"/>
    </xf>
    <xf numFmtId="0" fontId="5" fillId="0" borderId="6" xfId="0" applyFont="1" applyBorder="1" applyAlignment="1">
      <alignment vertical="center" wrapText="1"/>
    </xf>
    <xf numFmtId="0" fontId="5" fillId="0" borderId="6" xfId="0" applyFont="1" applyBorder="1" applyAlignment="1">
      <alignment horizontal="center" vertical="center"/>
    </xf>
    <xf numFmtId="0" fontId="5" fillId="0" borderId="9" xfId="0" applyFont="1" applyBorder="1" applyAlignment="1">
      <alignment vertical="center"/>
    </xf>
    <xf numFmtId="0" fontId="5" fillId="0" borderId="0" xfId="0" applyFont="1" applyAlignment="1">
      <alignment vertical="center"/>
    </xf>
    <xf numFmtId="0" fontId="6" fillId="0" borderId="6" xfId="0" applyFont="1" applyBorder="1" applyAlignment="1">
      <alignment horizontal="left" vertical="center"/>
    </xf>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vertical="center"/>
    </xf>
    <xf numFmtId="0" fontId="3" fillId="0" borderId="10" xfId="0" applyFont="1" applyBorder="1" applyAlignment="1">
      <alignment horizontal="center" vertical="center"/>
    </xf>
    <xf numFmtId="0" fontId="3" fillId="0" borderId="10" xfId="0" applyFont="1" applyBorder="1" applyAlignment="1">
      <alignment horizontal="left" vertical="center"/>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vertical="center" wrapText="1"/>
    </xf>
    <xf numFmtId="0" fontId="6" fillId="0" borderId="7" xfId="0" applyFont="1" applyBorder="1" applyAlignment="1">
      <alignment horizontal="center" vertical="center" wrapText="1"/>
    </xf>
    <xf numFmtId="0" fontId="7" fillId="0" borderId="7" xfId="0" applyFont="1" applyBorder="1" applyAlignment="1">
      <alignment horizontal="center" vertical="center"/>
    </xf>
    <xf numFmtId="0" fontId="6" fillId="0" borderId="6" xfId="0" applyFont="1" applyBorder="1" applyAlignment="1">
      <alignment horizontal="center" vertical="center" wrapText="1"/>
    </xf>
    <xf numFmtId="0" fontId="6" fillId="0" borderId="11" xfId="0" applyFont="1" applyBorder="1" applyAlignment="1">
      <alignment horizontal="center" vertical="center"/>
    </xf>
    <xf numFmtId="0" fontId="6" fillId="0" borderId="11" xfId="0" applyFont="1" applyBorder="1" applyAlignment="1">
      <alignment vertical="center" wrapText="1"/>
    </xf>
    <xf numFmtId="0" fontId="6" fillId="0" borderId="12" xfId="0" applyFont="1" applyBorder="1" applyAlignment="1">
      <alignment vertical="center"/>
    </xf>
    <xf numFmtId="0" fontId="6" fillId="0" borderId="13" xfId="0" applyFont="1" applyBorder="1" applyAlignment="1">
      <alignment horizontal="center" vertical="center"/>
    </xf>
    <xf numFmtId="0" fontId="6" fillId="0" borderId="13" xfId="0" applyFont="1" applyBorder="1" applyAlignment="1">
      <alignment vertical="center" wrapText="1"/>
    </xf>
    <xf numFmtId="0" fontId="0" fillId="0" borderId="0" xfId="0" applyAlignment="1">
      <alignment horizontal="left" vertical="center"/>
    </xf>
    <xf numFmtId="0" fontId="10" fillId="0" borderId="0" xfId="0" applyFont="1" applyFill="1" applyBorder="1" applyAlignment="1"/>
    <xf numFmtId="0" fontId="0" fillId="0" borderId="0" xfId="0" applyAlignment="1"/>
    <xf numFmtId="0" fontId="10" fillId="0" borderId="0" xfId="0" applyFont="1" applyAlignment="1"/>
    <xf numFmtId="0" fontId="4" fillId="0" borderId="10" xfId="0" applyFont="1" applyBorder="1" applyAlignment="1">
      <alignment horizontal="center" vertical="center"/>
    </xf>
    <xf numFmtId="0" fontId="6" fillId="3" borderId="6" xfId="0" applyFont="1" applyFill="1" applyBorder="1" applyAlignment="1">
      <alignment vertical="center"/>
    </xf>
    <xf numFmtId="0" fontId="0" fillId="0" borderId="6" xfId="0" applyBorder="1" applyAlignment="1">
      <alignment horizontal="center" vertical="center"/>
    </xf>
    <xf numFmtId="0" fontId="0" fillId="0" borderId="6" xfId="0" applyBorder="1" applyAlignment="1">
      <alignment vertical="center" wrapText="1"/>
    </xf>
    <xf numFmtId="0" fontId="6" fillId="3" borderId="6" xfId="0" applyFont="1" applyFill="1" applyBorder="1" applyAlignment="1">
      <alignment vertical="center" wrapText="1"/>
    </xf>
    <xf numFmtId="0" fontId="7" fillId="0" borderId="8" xfId="0" applyFont="1" applyBorder="1" applyAlignment="1">
      <alignment horizontal="center" vertical="center"/>
    </xf>
    <xf numFmtId="0" fontId="11" fillId="0" borderId="6" xfId="0" applyFont="1" applyFill="1" applyBorder="1" applyAlignment="1">
      <alignment horizontal="center" vertical="center" wrapText="1"/>
    </xf>
    <xf numFmtId="0" fontId="0" fillId="0" borderId="7" xfId="0" applyBorder="1" applyAlignment="1">
      <alignment horizontal="center" vertical="center"/>
    </xf>
    <xf numFmtId="0" fontId="6" fillId="3" borderId="7" xfId="0" applyFont="1" applyFill="1" applyBorder="1" applyAlignment="1">
      <alignment vertical="center"/>
    </xf>
    <xf numFmtId="0" fontId="6" fillId="0" borderId="7" xfId="0" applyFont="1" applyBorder="1" applyAlignment="1">
      <alignment horizontal="left" vertical="center"/>
    </xf>
    <xf numFmtId="0" fontId="7" fillId="0" borderId="7" xfId="0" applyFont="1" applyBorder="1" applyAlignment="1">
      <alignment vertical="center"/>
    </xf>
    <xf numFmtId="0" fontId="6" fillId="0" borderId="14" xfId="0" applyFont="1" applyBorder="1" applyAlignment="1">
      <alignment vertical="center" wrapText="1"/>
    </xf>
    <xf numFmtId="0" fontId="3" fillId="0" borderId="12" xfId="0" applyFont="1" applyBorder="1" applyAlignment="1">
      <alignment horizontal="center" vertical="center"/>
    </xf>
    <xf numFmtId="0" fontId="3" fillId="0" borderId="8" xfId="0" applyFont="1" applyBorder="1" applyAlignment="1">
      <alignment horizontal="center" vertical="center" wrapText="1"/>
    </xf>
    <xf numFmtId="0" fontId="3" fillId="0" borderId="12" xfId="0" applyFont="1" applyBorder="1" applyAlignment="1">
      <alignment horizontal="center" vertical="center" wrapText="1"/>
    </xf>
    <xf numFmtId="0" fontId="4" fillId="0" borderId="12" xfId="0" applyFont="1" applyBorder="1" applyAlignment="1">
      <alignment horizontal="center" vertical="center"/>
    </xf>
    <xf numFmtId="0" fontId="6" fillId="0" borderId="7" xfId="0" applyFont="1" applyBorder="1" applyAlignment="1">
      <alignment vertical="center"/>
    </xf>
    <xf numFmtId="0" fontId="6" fillId="0" borderId="8" xfId="0" applyFont="1" applyBorder="1" applyAlignment="1">
      <alignment vertical="center" wrapText="1"/>
    </xf>
    <xf numFmtId="0" fontId="0" fillId="4" borderId="0" xfId="0" applyFill="1" applyAlignment="1">
      <alignment vertical="center"/>
    </xf>
    <xf numFmtId="0" fontId="3" fillId="0" borderId="15" xfId="0" applyFont="1" applyBorder="1" applyAlignment="1">
      <alignment horizontal="center" vertical="center"/>
    </xf>
    <xf numFmtId="0" fontId="6" fillId="4" borderId="6" xfId="0" applyFont="1" applyFill="1" applyBorder="1" applyAlignment="1">
      <alignment horizontal="center" vertical="center"/>
    </xf>
    <xf numFmtId="0" fontId="6" fillId="4" borderId="6" xfId="0" applyFont="1" applyFill="1" applyBorder="1" applyAlignment="1">
      <alignment horizontal="left" vertical="center"/>
    </xf>
    <xf numFmtId="0" fontId="6" fillId="4" borderId="11" xfId="0" applyFont="1" applyFill="1" applyBorder="1" applyAlignment="1">
      <alignment vertical="center" wrapText="1"/>
    </xf>
    <xf numFmtId="0" fontId="7" fillId="4" borderId="6" xfId="0" applyFont="1" applyFill="1" applyBorder="1" applyAlignment="1">
      <alignment horizontal="center" vertical="center"/>
    </xf>
    <xf numFmtId="0" fontId="6" fillId="4" borderId="6" xfId="0" applyFont="1" applyFill="1" applyBorder="1" applyAlignment="1">
      <alignment horizontal="center" vertical="center" wrapText="1"/>
    </xf>
    <xf numFmtId="0" fontId="7" fillId="4" borderId="6" xfId="0" applyFont="1" applyFill="1" applyBorder="1" applyAlignment="1">
      <alignment vertical="center"/>
    </xf>
    <xf numFmtId="0" fontId="6" fillId="4" borderId="6" xfId="0" applyFont="1" applyFill="1" applyBorder="1" applyAlignment="1">
      <alignment vertical="center" wrapText="1"/>
    </xf>
    <xf numFmtId="0" fontId="0" fillId="4" borderId="6" xfId="0" applyFill="1" applyBorder="1" applyAlignment="1">
      <alignment vertical="center"/>
    </xf>
    <xf numFmtId="0" fontId="6" fillId="4" borderId="12" xfId="0" applyFont="1" applyFill="1" applyBorder="1" applyAlignment="1">
      <alignment horizontal="center" vertical="center"/>
    </xf>
    <xf numFmtId="0" fontId="6" fillId="4" borderId="12" xfId="0" applyFont="1" applyFill="1" applyBorder="1" applyAlignment="1">
      <alignment horizontal="left" vertical="center"/>
    </xf>
    <xf numFmtId="0" fontId="0" fillId="0" borderId="0" xfId="0"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6" xfId="0" applyFont="1" applyBorder="1" applyAlignment="1">
      <alignment horizontal="center" vertical="center" wrapText="1"/>
    </xf>
    <xf numFmtId="0" fontId="5" fillId="0" borderId="12" xfId="0" applyFont="1" applyBorder="1" applyAlignment="1">
      <alignment horizontal="left" vertical="center" wrapText="1"/>
    </xf>
    <xf numFmtId="0" fontId="6" fillId="0" borderId="12" xfId="0" applyFont="1" applyBorder="1" applyAlignment="1">
      <alignment horizontal="center" vertical="center"/>
    </xf>
    <xf numFmtId="0" fontId="5" fillId="0" borderId="13" xfId="0" applyFont="1" applyBorder="1" applyAlignment="1">
      <alignment horizontal="left" vertical="center"/>
    </xf>
    <xf numFmtId="0" fontId="5" fillId="0" borderId="12" xfId="0" applyFont="1" applyBorder="1" applyAlignment="1">
      <alignment horizontal="left" vertical="center"/>
    </xf>
    <xf numFmtId="0" fontId="5" fillId="0" borderId="12"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6" fillId="0" borderId="16" xfId="0" applyFont="1" applyBorder="1" applyAlignment="1">
      <alignment vertical="center" wrapText="1"/>
    </xf>
    <xf numFmtId="0" fontId="7" fillId="0" borderId="12" xfId="0" applyFont="1" applyBorder="1" applyAlignment="1">
      <alignment vertical="center"/>
    </xf>
    <xf numFmtId="0" fontId="0" fillId="0" borderId="12" xfId="0" applyBorder="1" applyAlignment="1">
      <alignment vertical="center"/>
    </xf>
    <xf numFmtId="0" fontId="5" fillId="0" borderId="11" xfId="0" applyFont="1" applyBorder="1" applyAlignment="1">
      <alignment horizontal="left" vertical="center"/>
    </xf>
    <xf numFmtId="0" fontId="0" fillId="0" borderId="10" xfId="0" applyBorder="1" applyAlignment="1">
      <alignment vertical="center"/>
    </xf>
    <xf numFmtId="0" fontId="6" fillId="0" borderId="11" xfId="0" applyFont="1" applyBorder="1" applyAlignment="1">
      <alignment vertical="center"/>
    </xf>
    <xf numFmtId="0" fontId="7" fillId="0" borderId="6" xfId="0" applyFont="1" applyFill="1" applyBorder="1" applyAlignment="1">
      <alignment horizontal="center" vertical="center"/>
    </xf>
    <xf numFmtId="0" fontId="7" fillId="0" borderId="6" xfId="0" applyFont="1" applyFill="1" applyBorder="1" applyAlignment="1">
      <alignment vertical="center"/>
    </xf>
    <xf numFmtId="0" fontId="6" fillId="0" borderId="6" xfId="0" applyFont="1" applyFill="1" applyBorder="1" applyAlignment="1">
      <alignment vertical="center" wrapText="1"/>
    </xf>
    <xf numFmtId="0" fontId="0" fillId="0" borderId="7" xfId="0" applyBorder="1" applyAlignment="1">
      <alignment vertical="center" wrapText="1"/>
    </xf>
    <xf numFmtId="0" fontId="0" fillId="0" borderId="10" xfId="0" applyBorder="1" applyAlignment="1">
      <alignment vertical="center" wrapText="1"/>
    </xf>
    <xf numFmtId="0" fontId="3" fillId="0" borderId="16" xfId="0" applyFont="1" applyBorder="1" applyAlignment="1">
      <alignment horizontal="center" vertical="center" wrapText="1"/>
    </xf>
    <xf numFmtId="0" fontId="4" fillId="0" borderId="13" xfId="0" applyFont="1" applyBorder="1" applyAlignment="1">
      <alignment horizontal="center" vertical="center"/>
    </xf>
    <xf numFmtId="0" fontId="0" fillId="0" borderId="11" xfId="0" applyBorder="1" applyAlignment="1">
      <alignment vertical="center"/>
    </xf>
    <xf numFmtId="0" fontId="0" fillId="0" borderId="11" xfId="0" applyBorder="1" applyAlignment="1">
      <alignment vertical="center" wrapText="1"/>
    </xf>
    <xf numFmtId="0" fontId="12" fillId="0" borderId="6" xfId="0" applyFont="1" applyBorder="1" applyAlignment="1">
      <alignment horizontal="left" vertical="center" wrapText="1"/>
    </xf>
    <xf numFmtId="0" fontId="10" fillId="0" borderId="6" xfId="0" applyFont="1" applyBorder="1" applyAlignment="1"/>
    <xf numFmtId="0" fontId="5" fillId="0" borderId="6" xfId="0" applyFont="1" applyFill="1" applyBorder="1" applyAlignment="1">
      <alignment vertical="center"/>
    </xf>
    <xf numFmtId="0" fontId="5" fillId="2" borderId="6" xfId="0" applyFont="1" applyFill="1" applyBorder="1" applyAlignment="1">
      <alignment vertical="center" wrapText="1"/>
    </xf>
    <xf numFmtId="0" fontId="13" fillId="0" borderId="6" xfId="0" applyFont="1" applyBorder="1" applyAlignment="1">
      <alignment vertical="center"/>
    </xf>
    <xf numFmtId="0" fontId="5" fillId="2" borderId="7" xfId="0" applyFont="1" applyFill="1" applyBorder="1" applyAlignment="1">
      <alignment vertical="center" wrapText="1"/>
    </xf>
    <xf numFmtId="0" fontId="5" fillId="2" borderId="6" xfId="0" applyFont="1" applyFill="1" applyBorder="1" applyAlignment="1">
      <alignment vertical="center"/>
    </xf>
    <xf numFmtId="0" fontId="5" fillId="0" borderId="11" xfId="0" applyFont="1" applyBorder="1" applyAlignment="1">
      <alignment vertical="center"/>
    </xf>
    <xf numFmtId="0" fontId="13" fillId="0" borderId="6" xfId="0" applyFont="1" applyBorder="1" applyAlignment="1">
      <alignment vertical="center" wrapText="1"/>
    </xf>
    <xf numFmtId="0" fontId="0" fillId="0" borderId="0" xfId="0" applyAlignment="1">
      <alignment vertical="center" wrapText="1"/>
    </xf>
    <xf numFmtId="0" fontId="10" fillId="0" borderId="6" xfId="0" applyFont="1" applyBorder="1" applyAlignment="1">
      <alignment horizontal="center" vertical="center"/>
    </xf>
    <xf numFmtId="0" fontId="10" fillId="0" borderId="6" xfId="0" applyFont="1" applyBorder="1" applyAlignment="1">
      <alignment vertical="center"/>
    </xf>
    <xf numFmtId="0" fontId="5" fillId="4" borderId="6" xfId="0" applyFont="1" applyFill="1" applyBorder="1" applyAlignment="1">
      <alignment horizontal="left" vertical="center"/>
    </xf>
    <xf numFmtId="0" fontId="6" fillId="0" borderId="10" xfId="0" applyFont="1" applyBorder="1" applyAlignment="1">
      <alignment horizontal="center" vertical="center"/>
    </xf>
    <xf numFmtId="0" fontId="6" fillId="0" borderId="10" xfId="0" applyFont="1" applyBorder="1" applyAlignment="1">
      <alignment vertical="center"/>
    </xf>
    <xf numFmtId="0" fontId="6" fillId="0" borderId="10" xfId="0" applyFont="1" applyBorder="1" applyAlignment="1">
      <alignment vertical="center" wrapText="1"/>
    </xf>
    <xf numFmtId="0" fontId="6" fillId="0" borderId="17" xfId="0" applyFont="1" applyBorder="1" applyAlignment="1">
      <alignment vertical="center" wrapText="1"/>
    </xf>
    <xf numFmtId="0" fontId="0" fillId="0" borderId="13" xfId="0" applyBorder="1" applyAlignment="1">
      <alignment vertical="center"/>
    </xf>
    <xf numFmtId="0" fontId="6" fillId="0" borderId="12" xfId="0" applyFont="1" applyBorder="1" applyAlignment="1">
      <alignment vertical="center" wrapText="1"/>
    </xf>
    <xf numFmtId="0" fontId="6" fillId="0" borderId="9" xfId="0" applyFont="1" applyBorder="1" applyAlignment="1">
      <alignment vertical="center" wrapText="1"/>
    </xf>
    <xf numFmtId="0" fontId="0" fillId="0" borderId="15" xfId="0" applyBorder="1" applyAlignment="1">
      <alignment vertical="center"/>
    </xf>
    <xf numFmtId="0" fontId="14" fillId="0" borderId="0" xfId="0" applyFont="1" applyAlignment="1">
      <alignment vertical="center"/>
    </xf>
    <xf numFmtId="0" fontId="15" fillId="0" borderId="6" xfId="0" applyFont="1" applyBorder="1" applyAlignment="1">
      <alignment horizontal="left" vertical="center" wrapText="1"/>
    </xf>
    <xf numFmtId="0" fontId="12" fillId="0" borderId="10"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2" xfId="0" applyFont="1" applyBorder="1" applyAlignment="1">
      <alignment horizontal="center" vertical="center"/>
    </xf>
    <xf numFmtId="0" fontId="5" fillId="0" borderId="8" xfId="0" applyFont="1" applyBorder="1" applyAlignment="1">
      <alignment vertical="center" wrapText="1"/>
    </xf>
    <xf numFmtId="0" fontId="7" fillId="2" borderId="6" xfId="0" applyFont="1" applyFill="1" applyBorder="1" applyAlignment="1">
      <alignment vertical="center"/>
    </xf>
    <xf numFmtId="0" fontId="0" fillId="0" borderId="8" xfId="0" applyBorder="1" applyAlignment="1">
      <alignment vertical="center"/>
    </xf>
    <xf numFmtId="0" fontId="5" fillId="0" borderId="7" xfId="0" applyFont="1" applyBorder="1" applyAlignment="1">
      <alignment horizontal="center"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5" fillId="0" borderId="7" xfId="0" applyFont="1" applyBorder="1" applyAlignment="1">
      <alignment vertical="center"/>
    </xf>
    <xf numFmtId="0" fontId="14" fillId="0" borderId="6" xfId="0" applyFont="1" applyBorder="1" applyAlignment="1">
      <alignment vertical="center"/>
    </xf>
    <xf numFmtId="0" fontId="5" fillId="0" borderId="11" xfId="0" applyFont="1" applyBorder="1" applyAlignment="1">
      <alignment horizontal="left" vertical="center" wrapText="1"/>
    </xf>
    <xf numFmtId="0" fontId="3" fillId="0" borderId="17" xfId="0" applyFont="1" applyBorder="1" applyAlignment="1">
      <alignment horizontal="center" vertical="center" wrapText="1"/>
    </xf>
    <xf numFmtId="0" fontId="10" fillId="0" borderId="0" xfId="0" applyFont="1" applyFill="1" applyBorder="1" applyAlignment="1">
      <alignment vertical="center"/>
    </xf>
    <xf numFmtId="0" fontId="10" fillId="0" borderId="6" xfId="0" applyFont="1" applyFill="1" applyBorder="1" applyAlignment="1">
      <alignment vertical="center"/>
    </xf>
    <xf numFmtId="0" fontId="10" fillId="0" borderId="0" xfId="0" applyFont="1" applyFill="1" applyAlignment="1">
      <alignment vertical="center"/>
    </xf>
    <xf numFmtId="0" fontId="6" fillId="0" borderId="16" xfId="0" applyFont="1" applyBorder="1" applyAlignment="1">
      <alignment vertical="center"/>
    </xf>
    <xf numFmtId="0" fontId="3" fillId="0" borderId="7" xfId="0" applyFont="1" applyBorder="1" applyAlignment="1">
      <alignment horizontal="center" vertical="center"/>
    </xf>
    <xf numFmtId="0" fontId="7" fillId="0" borderId="16" xfId="0" applyFont="1" applyBorder="1" applyAlignment="1">
      <alignment horizontal="center" vertical="center"/>
    </xf>
    <xf numFmtId="0" fontId="6" fillId="0" borderId="11" xfId="0" applyFont="1" applyBorder="1" applyAlignment="1">
      <alignment horizontal="center" vertical="center" wrapText="1"/>
    </xf>
    <xf numFmtId="0" fontId="6" fillId="0" borderId="8" xfId="0" applyFont="1" applyBorder="1" applyAlignment="1">
      <alignment horizontal="center" vertical="center" wrapText="1"/>
    </xf>
    <xf numFmtId="0" fontId="10" fillId="0" borderId="12" xfId="0" applyFont="1" applyBorder="1" applyAlignment="1"/>
    <xf numFmtId="0" fontId="16" fillId="0" borderId="0" xfId="0" applyFont="1" applyAlignment="1">
      <alignment vertical="center"/>
    </xf>
    <xf numFmtId="0" fontId="6" fillId="0" borderId="7" xfId="0" applyFont="1" applyBorder="1" applyAlignment="1">
      <alignment horizontal="left" vertical="center" wrapText="1"/>
    </xf>
    <xf numFmtId="0" fontId="10" fillId="0" borderId="7" xfId="0" applyFont="1" applyBorder="1" applyAlignment="1">
      <alignment vertical="center"/>
    </xf>
    <xf numFmtId="0" fontId="3" fillId="0" borderId="7" xfId="0" applyFont="1" applyFill="1" applyBorder="1" applyAlignment="1">
      <alignment horizontal="left"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xf>
    <xf numFmtId="0" fontId="7" fillId="0" borderId="8" xfId="0" applyFont="1" applyBorder="1" applyAlignment="1">
      <alignment vertical="center"/>
    </xf>
    <xf numFmtId="0" fontId="10" fillId="0" borderId="14" xfId="0" applyFont="1" applyBorder="1" applyAlignment="1">
      <alignment vertical="center" wrapText="1"/>
    </xf>
    <xf numFmtId="0" fontId="0" fillId="0" borderId="14" xfId="0" applyBorder="1" applyAlignment="1">
      <alignment vertical="center" wrapText="1"/>
    </xf>
    <xf numFmtId="0" fontId="0" fillId="0" borderId="6" xfId="0" applyBorder="1" applyAlignment="1">
      <alignment horizontal="left" vertical="center" wrapText="1"/>
    </xf>
    <xf numFmtId="0" fontId="10" fillId="0" borderId="6" xfId="0" applyFont="1" applyBorder="1" applyAlignment="1">
      <alignment vertical="center" wrapText="1"/>
    </xf>
    <xf numFmtId="0" fontId="17" fillId="0" borderId="8" xfId="0" applyFont="1" applyBorder="1" applyAlignment="1">
      <alignment vertical="center"/>
    </xf>
    <xf numFmtId="0" fontId="0" fillId="0" borderId="18" xfId="0" applyBorder="1" applyAlignment="1">
      <alignment vertical="center"/>
    </xf>
    <xf numFmtId="0" fontId="17" fillId="0" borderId="0" xfId="0" applyFont="1" applyAlignment="1">
      <alignment vertical="center"/>
    </xf>
    <xf numFmtId="0" fontId="0" fillId="0" borderId="9" xfId="0" applyBorder="1" applyAlignment="1">
      <alignment vertical="center"/>
    </xf>
    <xf numFmtId="0" fontId="6" fillId="0" borderId="12" xfId="0" applyFont="1" applyBorder="1" applyAlignment="1">
      <alignment horizontal="left" vertical="center"/>
    </xf>
    <xf numFmtId="0" fontId="0" fillId="0" borderId="6" xfId="0" applyFill="1" applyBorder="1" applyAlignment="1">
      <alignment vertical="center" wrapText="1"/>
    </xf>
    <xf numFmtId="0" fontId="0" fillId="0" borderId="12" xfId="0" applyFill="1" applyBorder="1" applyAlignment="1">
      <alignment vertical="center" wrapText="1"/>
    </xf>
    <xf numFmtId="0" fontId="17" fillId="0" borderId="6" xfId="0" applyFont="1" applyBorder="1" applyAlignment="1">
      <alignment horizontal="center" vertical="center"/>
    </xf>
    <xf numFmtId="0" fontId="18" fillId="0" borderId="6" xfId="0" applyFont="1" applyBorder="1" applyAlignment="1">
      <alignment horizontal="center" vertical="center"/>
    </xf>
    <xf numFmtId="0" fontId="13" fillId="0" borderId="6" xfId="0" applyFont="1" applyBorder="1" applyAlignment="1">
      <alignment horizontal="center" vertical="center" wrapText="1"/>
    </xf>
    <xf numFmtId="0" fontId="2" fillId="0" borderId="6" xfId="0" applyFont="1" applyFill="1" applyBorder="1" applyAlignment="1">
      <alignment horizontal="right" vertical="center"/>
    </xf>
    <xf numFmtId="0" fontId="5" fillId="0" borderId="6" xfId="0" applyFont="1" applyFill="1" applyBorder="1" applyAlignment="1">
      <alignment horizontal="right" vertical="center" wrapText="1"/>
    </xf>
    <xf numFmtId="0" fontId="3" fillId="0" borderId="18" xfId="0" applyFont="1" applyBorder="1" applyAlignment="1">
      <alignment horizontal="left" vertical="center" wrapText="1"/>
    </xf>
    <xf numFmtId="0" fontId="10" fillId="0" borderId="0" xfId="0" applyFont="1" applyAlignment="1">
      <alignment vertical="center" wrapText="1"/>
    </xf>
    <xf numFmtId="0" fontId="19" fillId="0" borderId="8" xfId="0" applyFont="1" applyFill="1" applyBorder="1" applyAlignment="1">
      <alignment horizontal="left" vertical="center"/>
    </xf>
    <xf numFmtId="0" fontId="19" fillId="0" borderId="18" xfId="0" applyFont="1" applyFill="1" applyBorder="1" applyAlignment="1">
      <alignment horizontal="left" vertical="center"/>
    </xf>
    <xf numFmtId="0" fontId="19" fillId="0" borderId="11" xfId="0" applyFont="1" applyFill="1" applyBorder="1" applyAlignment="1">
      <alignment horizontal="left" vertical="center"/>
    </xf>
    <xf numFmtId="0" fontId="12" fillId="0" borderId="10" xfId="0" applyFont="1" applyFill="1" applyBorder="1" applyAlignment="1">
      <alignment horizontal="center" vertical="center"/>
    </xf>
    <xf numFmtId="0" fontId="12" fillId="0" borderId="8"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0" fillId="0" borderId="6" xfId="0" applyFill="1" applyBorder="1" applyAlignment="1">
      <alignment horizontal="left" vertical="center" wrapText="1"/>
    </xf>
    <xf numFmtId="0" fontId="0" fillId="0" borderId="6" xfId="0" applyFill="1" applyBorder="1" applyAlignment="1">
      <alignment horizontal="left" vertical="center"/>
    </xf>
    <xf numFmtId="0" fontId="0" fillId="0" borderId="8" xfId="0" applyFill="1" applyBorder="1" applyAlignment="1">
      <alignment horizontal="left" vertical="center" wrapText="1"/>
    </xf>
    <xf numFmtId="0" fontId="0" fillId="0" borderId="8" xfId="0" applyFill="1" applyBorder="1" applyAlignment="1">
      <alignment horizontal="left" vertical="center"/>
    </xf>
    <xf numFmtId="0" fontId="5" fillId="0" borderId="7" xfId="0" applyFont="1" applyFill="1" applyBorder="1" applyAlignment="1">
      <alignment horizontal="center" vertical="center"/>
    </xf>
    <xf numFmtId="0" fontId="5" fillId="0" borderId="7" xfId="0" applyFont="1" applyFill="1" applyBorder="1" applyAlignment="1">
      <alignment horizontal="left" vertical="center" wrapText="1"/>
    </xf>
    <xf numFmtId="0" fontId="5" fillId="0" borderId="7" xfId="0" applyFont="1" applyFill="1" applyBorder="1" applyAlignment="1">
      <alignment horizontal="center" vertical="center" wrapText="1"/>
    </xf>
    <xf numFmtId="0" fontId="8" fillId="0" borderId="7" xfId="0" applyFont="1" applyFill="1" applyBorder="1" applyAlignment="1">
      <alignment horizontal="center" vertical="center"/>
    </xf>
    <xf numFmtId="0" fontId="8" fillId="0" borderId="7" xfId="0" applyFont="1" applyFill="1" applyBorder="1" applyAlignment="1">
      <alignment horizontal="left" vertical="center"/>
    </xf>
    <xf numFmtId="0" fontId="0" fillId="0" borderId="7" xfId="0" applyFill="1" applyBorder="1" applyAlignment="1">
      <alignment horizontal="left" vertical="center" wrapText="1"/>
    </xf>
    <xf numFmtId="0" fontId="5" fillId="0" borderId="9" xfId="0" applyFont="1" applyFill="1" applyBorder="1" applyAlignment="1">
      <alignment horizontal="right" vertical="center" wrapText="1"/>
    </xf>
    <xf numFmtId="0" fontId="5" fillId="0" borderId="9" xfId="0" applyFont="1" applyFill="1" applyBorder="1" applyAlignment="1">
      <alignment horizontal="left" vertical="center"/>
    </xf>
    <xf numFmtId="0" fontId="5" fillId="0" borderId="12" xfId="0" applyFont="1" applyFill="1" applyBorder="1" applyAlignment="1">
      <alignment horizontal="center" vertical="center"/>
    </xf>
    <xf numFmtId="0" fontId="5" fillId="0" borderId="12" xfId="0" applyFont="1" applyFill="1" applyBorder="1" applyAlignment="1">
      <alignment horizontal="left" vertical="center" wrapText="1"/>
    </xf>
    <xf numFmtId="0" fontId="5" fillId="0" borderId="12" xfId="0" applyFont="1" applyFill="1" applyBorder="1" applyAlignment="1">
      <alignment horizontal="center" vertical="center" wrapText="1"/>
    </xf>
    <xf numFmtId="0" fontId="8" fillId="0" borderId="12" xfId="0" applyFont="1" applyFill="1" applyBorder="1" applyAlignment="1">
      <alignment horizontal="center" vertical="center"/>
    </xf>
    <xf numFmtId="0" fontId="8" fillId="0" borderId="12" xfId="0" applyFont="1" applyFill="1" applyBorder="1" applyAlignment="1">
      <alignment horizontal="left" vertical="center"/>
    </xf>
    <xf numFmtId="0" fontId="0" fillId="0" borderId="12" xfId="0" applyFill="1" applyBorder="1" applyAlignment="1">
      <alignment horizontal="left" vertical="center" wrapText="1"/>
    </xf>
    <xf numFmtId="0" fontId="5" fillId="0" borderId="16" xfId="0" applyFont="1" applyFill="1" applyBorder="1" applyAlignment="1">
      <alignment horizontal="right" vertical="center" wrapText="1"/>
    </xf>
    <xf numFmtId="0" fontId="5" fillId="0" borderId="16" xfId="0" applyFont="1" applyFill="1" applyBorder="1" applyAlignment="1">
      <alignment horizontal="left" vertical="center"/>
    </xf>
    <xf numFmtId="0" fontId="5" fillId="0" borderId="7" xfId="0" applyFont="1" applyFill="1" applyBorder="1" applyAlignment="1">
      <alignment vertical="center" wrapText="1"/>
    </xf>
    <xf numFmtId="0" fontId="5" fillId="0" borderId="7" xfId="0" applyFont="1" applyFill="1" applyBorder="1" applyAlignment="1">
      <alignment vertical="center"/>
    </xf>
    <xf numFmtId="0" fontId="20" fillId="0" borderId="7" xfId="0" applyFont="1" applyFill="1" applyBorder="1" applyAlignment="1">
      <alignment horizontal="center" vertical="center"/>
    </xf>
    <xf numFmtId="0" fontId="21" fillId="0" borderId="7" xfId="0" applyFont="1" applyFill="1" applyBorder="1" applyAlignment="1">
      <alignment horizontal="center" vertical="center"/>
    </xf>
    <xf numFmtId="0" fontId="12" fillId="0" borderId="7" xfId="0" applyFont="1" applyFill="1" applyBorder="1" applyAlignment="1">
      <alignment vertical="center" wrapText="1"/>
    </xf>
    <xf numFmtId="0" fontId="8" fillId="0" borderId="7" xfId="0" applyFont="1" applyFill="1" applyBorder="1" applyAlignment="1">
      <alignment vertical="center"/>
    </xf>
    <xf numFmtId="0" fontId="0" fillId="0" borderId="7" xfId="0" applyFill="1" applyBorder="1" applyAlignment="1">
      <alignment vertical="center"/>
    </xf>
    <xf numFmtId="0" fontId="0" fillId="0" borderId="7" xfId="0" applyFill="1" applyBorder="1" applyAlignment="1">
      <alignment vertical="center" wrapText="1"/>
    </xf>
    <xf numFmtId="0" fontId="5" fillId="0" borderId="6" xfId="0" applyFont="1" applyFill="1" applyBorder="1" applyAlignment="1">
      <alignment horizontal="center" vertical="center"/>
    </xf>
    <xf numFmtId="0" fontId="5" fillId="0" borderId="6" xfId="0" applyFont="1" applyFill="1" applyBorder="1" applyAlignment="1">
      <alignment horizontal="left" vertical="center"/>
    </xf>
    <xf numFmtId="0" fontId="5" fillId="0" borderId="6" xfId="0" applyFont="1" applyFill="1" applyBorder="1" applyAlignment="1">
      <alignment horizontal="left" vertical="center" wrapText="1"/>
    </xf>
    <xf numFmtId="0" fontId="8" fillId="0" borderId="6" xfId="0" applyFont="1" applyFill="1" applyBorder="1" applyAlignment="1">
      <alignment horizontal="center" vertical="center"/>
    </xf>
    <xf numFmtId="0" fontId="8" fillId="0" borderId="6" xfId="0" applyFont="1" applyFill="1" applyBorder="1" applyAlignment="1">
      <alignment horizontal="left" vertical="center"/>
    </xf>
    <xf numFmtId="0" fontId="5" fillId="0" borderId="8" xfId="0" applyFont="1" applyFill="1" applyBorder="1" applyAlignment="1">
      <alignment horizontal="right" vertical="center" wrapText="1"/>
    </xf>
    <xf numFmtId="0" fontId="5" fillId="0" borderId="8" xfId="0" applyFont="1" applyFill="1" applyBorder="1" applyAlignment="1">
      <alignment horizontal="left" vertical="center" wrapText="1"/>
    </xf>
    <xf numFmtId="0" fontId="5" fillId="0" borderId="7" xfId="0" applyFont="1" applyFill="1" applyBorder="1" applyAlignment="1">
      <alignment horizontal="left" vertical="center"/>
    </xf>
    <xf numFmtId="0" fontId="0" fillId="0" borderId="7" xfId="0" applyFill="1" applyBorder="1" applyAlignment="1">
      <alignment horizontal="left" vertical="center"/>
    </xf>
    <xf numFmtId="0" fontId="0" fillId="0" borderId="9" xfId="0" applyFill="1" applyBorder="1" applyAlignment="1">
      <alignment horizontal="left" vertical="center" wrapText="1"/>
    </xf>
    <xf numFmtId="0" fontId="5" fillId="0" borderId="9" xfId="0" applyFont="1" applyFill="1" applyBorder="1" applyAlignment="1">
      <alignment horizontal="left" vertical="center" wrapText="1"/>
    </xf>
    <xf numFmtId="0" fontId="5" fillId="0" borderId="12" xfId="0" applyFont="1" applyFill="1" applyBorder="1" applyAlignment="1">
      <alignment horizontal="left" vertical="center"/>
    </xf>
    <xf numFmtId="0" fontId="5" fillId="0" borderId="10" xfId="0" applyFont="1" applyFill="1" applyBorder="1" applyAlignment="1">
      <alignment horizontal="left" vertical="center" wrapText="1"/>
    </xf>
    <xf numFmtId="0" fontId="0" fillId="0" borderId="12" xfId="0" applyFill="1" applyBorder="1" applyAlignment="1">
      <alignment horizontal="left" vertical="center"/>
    </xf>
    <xf numFmtId="0" fontId="0" fillId="0" borderId="16" xfId="0" applyFill="1" applyBorder="1" applyAlignment="1">
      <alignment horizontal="left" vertical="center" wrapText="1"/>
    </xf>
    <xf numFmtId="0" fontId="5" fillId="0" borderId="16" xfId="0" applyFont="1" applyFill="1" applyBorder="1" applyAlignment="1">
      <alignment horizontal="left" vertical="center" wrapText="1"/>
    </xf>
    <xf numFmtId="0" fontId="5" fillId="0" borderId="9" xfId="0" applyFont="1" applyFill="1" applyBorder="1" applyAlignment="1">
      <alignment horizontal="center" vertical="center"/>
    </xf>
    <xf numFmtId="0" fontId="5" fillId="0" borderId="14" xfId="0" applyFont="1" applyFill="1" applyBorder="1" applyAlignment="1">
      <alignment horizontal="center" vertical="center"/>
    </xf>
    <xf numFmtId="0" fontId="2" fillId="0" borderId="6" xfId="0" applyFont="1" applyFill="1" applyBorder="1" applyAlignment="1">
      <alignment horizontal="left" vertical="center"/>
    </xf>
    <xf numFmtId="0" fontId="19" fillId="0" borderId="16" xfId="0" applyFont="1" applyFill="1" applyBorder="1" applyAlignment="1">
      <alignment horizontal="left" vertical="center"/>
    </xf>
    <xf numFmtId="0" fontId="19" fillId="0" borderId="5" xfId="0" applyFont="1" applyFill="1" applyBorder="1" applyAlignment="1">
      <alignment horizontal="left" vertical="center"/>
    </xf>
    <xf numFmtId="0" fontId="19" fillId="0" borderId="13" xfId="0" applyFont="1" applyFill="1" applyBorder="1" applyAlignment="1">
      <alignment horizontal="left" vertical="center"/>
    </xf>
    <xf numFmtId="0" fontId="5" fillId="2" borderId="10" xfId="0" applyFont="1" applyFill="1" applyBorder="1" applyAlignment="1">
      <alignment horizontal="center" vertical="center"/>
    </xf>
    <xf numFmtId="0" fontId="5" fillId="2" borderId="10" xfId="0" applyFont="1" applyFill="1" applyBorder="1" applyAlignment="1">
      <alignment horizontal="left" vertical="center"/>
    </xf>
    <xf numFmtId="0" fontId="5" fillId="2" borderId="10" xfId="0" applyFont="1" applyFill="1" applyBorder="1" applyAlignment="1">
      <alignment horizontal="left" vertical="center" wrapText="1"/>
    </xf>
    <xf numFmtId="0" fontId="8" fillId="2" borderId="10" xfId="0" applyFont="1" applyFill="1" applyBorder="1" applyAlignment="1">
      <alignment horizontal="center" vertical="center"/>
    </xf>
    <xf numFmtId="0" fontId="8" fillId="2" borderId="7" xfId="0" applyFont="1" applyFill="1" applyBorder="1" applyAlignment="1">
      <alignment horizontal="center" vertical="center"/>
    </xf>
    <xf numFmtId="0" fontId="0" fillId="2" borderId="7" xfId="0" applyFill="1" applyBorder="1" applyAlignment="1">
      <alignment horizontal="left" vertical="center"/>
    </xf>
    <xf numFmtId="0" fontId="8" fillId="2" borderId="7" xfId="0" applyFont="1" applyFill="1" applyBorder="1" applyAlignment="1">
      <alignment horizontal="left" vertical="center"/>
    </xf>
    <xf numFmtId="0" fontId="2" fillId="2" borderId="7" xfId="0" applyFont="1" applyFill="1" applyBorder="1" applyAlignment="1">
      <alignment horizontal="left" vertical="center"/>
    </xf>
    <xf numFmtId="0" fontId="2" fillId="2" borderId="7"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0" fillId="2" borderId="10" xfId="0" applyFill="1" applyBorder="1" applyAlignment="1">
      <alignment horizontal="left" vertical="center"/>
    </xf>
    <xf numFmtId="0" fontId="5" fillId="2" borderId="12" xfId="0" applyFont="1" applyFill="1" applyBorder="1" applyAlignment="1">
      <alignment horizontal="center" vertical="center"/>
    </xf>
    <xf numFmtId="0" fontId="5" fillId="2" borderId="12" xfId="0" applyFont="1" applyFill="1" applyBorder="1" applyAlignment="1">
      <alignment horizontal="left" vertical="center"/>
    </xf>
    <xf numFmtId="0" fontId="5" fillId="2" borderId="12" xfId="0" applyFont="1" applyFill="1" applyBorder="1" applyAlignment="1">
      <alignment horizontal="left" vertical="center" wrapText="1"/>
    </xf>
    <xf numFmtId="0" fontId="8" fillId="2" borderId="12" xfId="0" applyFont="1" applyFill="1" applyBorder="1" applyAlignment="1">
      <alignment horizontal="center" vertical="center"/>
    </xf>
    <xf numFmtId="0" fontId="0" fillId="2" borderId="12" xfId="0" applyFill="1" applyBorder="1" applyAlignment="1">
      <alignment horizontal="left" vertical="center"/>
    </xf>
    <xf numFmtId="0" fontId="8" fillId="2" borderId="12" xfId="0" applyFont="1" applyFill="1" applyBorder="1" applyAlignment="1">
      <alignment horizontal="left" vertical="center"/>
    </xf>
    <xf numFmtId="0" fontId="2" fillId="2" borderId="12" xfId="0" applyFont="1" applyFill="1" applyBorder="1" applyAlignment="1">
      <alignment horizontal="left" vertical="center"/>
    </xf>
    <xf numFmtId="0" fontId="2" fillId="2" borderId="12" xfId="0" applyFont="1" applyFill="1" applyBorder="1" applyAlignment="1">
      <alignment horizontal="left" vertical="center" wrapText="1"/>
    </xf>
    <xf numFmtId="0" fontId="5" fillId="2" borderId="6" xfId="0" applyFont="1" applyFill="1" applyBorder="1" applyAlignment="1">
      <alignment horizontal="center" vertical="center"/>
    </xf>
    <xf numFmtId="0" fontId="5" fillId="2" borderId="6" xfId="0" applyFont="1" applyFill="1" applyBorder="1" applyAlignment="1">
      <alignment horizontal="left" vertical="center"/>
    </xf>
    <xf numFmtId="0" fontId="5" fillId="2" borderId="6" xfId="0" applyFont="1" applyFill="1" applyBorder="1" applyAlignment="1">
      <alignment horizontal="left" vertical="center" wrapText="1"/>
    </xf>
    <xf numFmtId="0" fontId="8" fillId="2" borderId="6" xfId="0" applyFont="1" applyFill="1" applyBorder="1" applyAlignment="1">
      <alignment horizontal="center" vertical="center"/>
    </xf>
    <xf numFmtId="0" fontId="8" fillId="2" borderId="6" xfId="0" applyFont="1" applyFill="1" applyBorder="1" applyAlignment="1">
      <alignment horizontal="left" vertical="center"/>
    </xf>
    <xf numFmtId="0" fontId="2" fillId="2" borderId="6" xfId="0" applyFont="1" applyFill="1" applyBorder="1" applyAlignment="1">
      <alignment horizontal="left" vertical="center"/>
    </xf>
    <xf numFmtId="0" fontId="0" fillId="2" borderId="6" xfId="0" applyFill="1" applyBorder="1" applyAlignment="1">
      <alignment horizontal="left" vertical="center"/>
    </xf>
    <xf numFmtId="0" fontId="5" fillId="2" borderId="7" xfId="0" applyFont="1" applyFill="1" applyBorder="1" applyAlignment="1">
      <alignment horizontal="center" vertical="center"/>
    </xf>
    <xf numFmtId="0" fontId="5" fillId="2" borderId="7" xfId="0" applyFont="1" applyFill="1" applyBorder="1" applyAlignment="1">
      <alignment horizontal="left" vertical="center"/>
    </xf>
    <xf numFmtId="0" fontId="5" fillId="2" borderId="7" xfId="0" applyFont="1" applyFill="1" applyBorder="1" applyAlignment="1">
      <alignment horizontal="left" vertical="center" wrapText="1"/>
    </xf>
    <xf numFmtId="0" fontId="20" fillId="2" borderId="7" xfId="0" applyFont="1" applyFill="1" applyBorder="1" applyAlignment="1">
      <alignment horizontal="center" vertical="center"/>
    </xf>
    <xf numFmtId="0" fontId="21" fillId="2" borderId="7" xfId="0" applyFont="1" applyFill="1" applyBorder="1" applyAlignment="1">
      <alignment horizontal="center" vertical="center"/>
    </xf>
    <xf numFmtId="0" fontId="22" fillId="2" borderId="7" xfId="0" applyFont="1" applyFill="1" applyBorder="1" applyAlignment="1">
      <alignment horizontal="center" vertical="center" wrapText="1"/>
    </xf>
    <xf numFmtId="0" fontId="20" fillId="2" borderId="10" xfId="0" applyFont="1" applyFill="1" applyBorder="1" applyAlignment="1">
      <alignment horizontal="center" vertical="center"/>
    </xf>
    <xf numFmtId="0" fontId="21" fillId="2" borderId="10" xfId="0" applyFont="1" applyFill="1" applyBorder="1" applyAlignment="1">
      <alignment horizontal="center" vertical="center"/>
    </xf>
    <xf numFmtId="0" fontId="22" fillId="2" borderId="10" xfId="0" applyFont="1" applyFill="1" applyBorder="1" applyAlignment="1">
      <alignment horizontal="center" vertical="center" wrapText="1"/>
    </xf>
    <xf numFmtId="0" fontId="8" fillId="2" borderId="10" xfId="0" applyFont="1" applyFill="1" applyBorder="1" applyAlignment="1">
      <alignment horizontal="left" vertical="center"/>
    </xf>
    <xf numFmtId="0" fontId="0" fillId="2" borderId="10" xfId="0" applyFill="1" applyBorder="1" applyAlignment="1">
      <alignment vertical="center"/>
    </xf>
    <xf numFmtId="0" fontId="20" fillId="2" borderId="12" xfId="0" applyFont="1" applyFill="1" applyBorder="1" applyAlignment="1">
      <alignment horizontal="center" vertical="center"/>
    </xf>
    <xf numFmtId="0" fontId="21" fillId="2" borderId="12" xfId="0" applyFont="1" applyFill="1" applyBorder="1" applyAlignment="1">
      <alignment horizontal="center" vertical="center"/>
    </xf>
    <xf numFmtId="0" fontId="22" fillId="2" borderId="12" xfId="0" applyFont="1" applyFill="1" applyBorder="1" applyAlignment="1">
      <alignment horizontal="center" vertical="center" wrapText="1"/>
    </xf>
    <xf numFmtId="0" fontId="0" fillId="2" borderId="12" xfId="0" applyFill="1" applyBorder="1" applyAlignment="1">
      <alignment vertical="center"/>
    </xf>
    <xf numFmtId="0" fontId="0" fillId="2" borderId="6" xfId="0" applyFill="1" applyBorder="1" applyAlignment="1">
      <alignment horizontal="left" vertical="center" wrapText="1"/>
    </xf>
    <xf numFmtId="0" fontId="2" fillId="2" borderId="6" xfId="0" applyFont="1" applyFill="1" applyBorder="1" applyAlignment="1">
      <alignment horizontal="right" vertical="center"/>
    </xf>
    <xf numFmtId="0" fontId="4" fillId="0" borderId="0" xfId="0" applyFont="1" applyAlignment="1">
      <alignment vertical="center"/>
    </xf>
    <xf numFmtId="0" fontId="23" fillId="0" borderId="6" xfId="0" applyFont="1" applyBorder="1" applyAlignment="1">
      <alignment horizontal="center" vertical="center"/>
    </xf>
    <xf numFmtId="0" fontId="24" fillId="0" borderId="6" xfId="0" applyFont="1" applyBorder="1" applyAlignment="1">
      <alignment vertical="center"/>
    </xf>
    <xf numFmtId="0" fontId="24" fillId="5" borderId="6" xfId="0" applyFont="1" applyFill="1" applyBorder="1" applyAlignment="1">
      <alignment horizontal="center" vertical="center"/>
    </xf>
    <xf numFmtId="0" fontId="24" fillId="0" borderId="6" xfId="0" applyFont="1" applyBorder="1" applyAlignment="1">
      <alignment horizontal="center" vertical="center"/>
    </xf>
    <xf numFmtId="0" fontId="24" fillId="0" borderId="6" xfId="0" applyFont="1" applyBorder="1" applyAlignment="1">
      <alignment vertical="center" wrapText="1"/>
    </xf>
    <xf numFmtId="0" fontId="4" fillId="0" borderId="6" xfId="0" applyFont="1" applyBorder="1" applyAlignment="1">
      <alignment vertical="center" wrapText="1"/>
    </xf>
    <xf numFmtId="0" fontId="4" fillId="0" borderId="8" xfId="0" applyFont="1" applyBorder="1" applyAlignment="1">
      <alignment horizontal="center" vertical="center"/>
    </xf>
    <xf numFmtId="0" fontId="0" fillId="0" borderId="8" xfId="0" applyBorder="1" applyAlignment="1">
      <alignment vertical="center" wrapText="1"/>
    </xf>
    <xf numFmtId="0" fontId="0" fillId="0" borderId="9" xfId="0" applyBorder="1" applyAlignment="1">
      <alignment vertical="center" wrapText="1"/>
    </xf>
    <xf numFmtId="0" fontId="0" fillId="0" borderId="14" xfId="0" applyBorder="1" applyAlignment="1">
      <alignment vertical="center"/>
    </xf>
    <xf numFmtId="0" fontId="23" fillId="0" borderId="7" xfId="0" applyFont="1" applyBorder="1" applyAlignment="1">
      <alignment horizontal="center" vertical="center"/>
    </xf>
    <xf numFmtId="0" fontId="24" fillId="2" borderId="6" xfId="0" applyFont="1" applyFill="1" applyBorder="1" applyAlignment="1">
      <alignment horizontal="right" vertical="center"/>
    </xf>
    <xf numFmtId="0" fontId="24" fillId="0" borderId="7" xfId="0" applyFont="1" applyBorder="1" applyAlignment="1">
      <alignment vertical="center"/>
    </xf>
    <xf numFmtId="0" fontId="24" fillId="2" borderId="7" xfId="0" applyFont="1" applyFill="1" applyBorder="1" applyAlignment="1">
      <alignment horizontal="right" vertical="center"/>
    </xf>
    <xf numFmtId="0" fontId="24" fillId="0" borderId="7" xfId="0" applyFont="1" applyBorder="1" applyAlignment="1">
      <alignment horizontal="center" vertical="center"/>
    </xf>
    <xf numFmtId="0" fontId="14" fillId="0" borderId="6" xfId="0" applyFont="1" applyBorder="1" applyAlignment="1">
      <alignment horizontal="right" vertical="center"/>
    </xf>
    <xf numFmtId="176" fontId="0" fillId="0" borderId="8" xfId="0" applyNumberFormat="1" applyBorder="1" applyAlignment="1">
      <alignment horizontal="center" vertical="center"/>
    </xf>
    <xf numFmtId="0" fontId="0" fillId="2" borderId="6" xfId="0" applyFill="1" applyBorder="1" applyAlignment="1">
      <alignment vertical="center" wrapText="1"/>
    </xf>
    <xf numFmtId="176" fontId="0" fillId="0" borderId="9" xfId="0" applyNumberFormat="1" applyBorder="1" applyAlignment="1">
      <alignment horizontal="center" vertical="center"/>
    </xf>
    <xf numFmtId="0" fontId="0" fillId="0" borderId="8" xfId="0" applyBorder="1" applyAlignment="1">
      <alignment horizontal="center" vertical="center"/>
    </xf>
    <xf numFmtId="176" fontId="0" fillId="0" borderId="6" xfId="0" applyNumberFormat="1" applyBorder="1" applyAlignment="1">
      <alignment horizontal="center" vertical="center"/>
    </xf>
    <xf numFmtId="0" fontId="0" fillId="0" borderId="12" xfId="0" applyBorder="1" applyAlignment="1">
      <alignment vertical="center" wrapText="1"/>
    </xf>
    <xf numFmtId="0" fontId="0" fillId="2" borderId="6" xfId="0" applyFill="1" applyBorder="1" applyAlignment="1">
      <alignment vertical="center"/>
    </xf>
    <xf numFmtId="176" fontId="0" fillId="0" borderId="7" xfId="0" applyNumberFormat="1" applyBorder="1" applyAlignment="1">
      <alignment horizontal="center" vertical="center"/>
    </xf>
    <xf numFmtId="0" fontId="0" fillId="2" borderId="7" xfId="0" applyFill="1" applyBorder="1" applyAlignment="1">
      <alignment vertical="center" wrapText="1"/>
    </xf>
    <xf numFmtId="0" fontId="24" fillId="5" borderId="6" xfId="0" applyFont="1" applyFill="1" applyBorder="1" applyAlignment="1">
      <alignment horizontal="right" vertical="center"/>
    </xf>
    <xf numFmtId="0" fontId="24" fillId="0" borderId="7" xfId="0" applyFont="1" applyBorder="1" applyAlignment="1">
      <alignment vertical="center" wrapText="1"/>
    </xf>
    <xf numFmtId="0" fontId="25" fillId="0" borderId="6" xfId="0" applyFont="1" applyBorder="1" applyAlignment="1">
      <alignment horizontal="center" vertical="center"/>
    </xf>
    <xf numFmtId="0" fontId="25" fillId="0" borderId="8" xfId="0" applyFont="1" applyBorder="1" applyAlignment="1">
      <alignment horizontal="center" vertical="center"/>
    </xf>
    <xf numFmtId="0" fontId="24" fillId="0" borderId="6" xfId="0" applyFont="1" applyBorder="1" applyAlignment="1">
      <alignment horizontal="center" vertical="center" wrapText="1"/>
    </xf>
    <xf numFmtId="0" fontId="24" fillId="0" borderId="6" xfId="0" applyFont="1" applyBorder="1" applyAlignment="1">
      <alignment vertical="top" wrapText="1"/>
    </xf>
    <xf numFmtId="0" fontId="23" fillId="0" borderId="6" xfId="0" applyFont="1" applyBorder="1" applyAlignment="1">
      <alignment vertical="center" wrapText="1"/>
    </xf>
    <xf numFmtId="0" fontId="14" fillId="0" borderId="7" xfId="0" applyFont="1" applyFill="1" applyBorder="1" applyAlignment="1">
      <alignment horizontal="center" vertical="center" wrapText="1"/>
    </xf>
    <xf numFmtId="0" fontId="15" fillId="0" borderId="7" xfId="0" applyFont="1" applyFill="1" applyBorder="1" applyAlignment="1">
      <alignment vertical="center" wrapText="1"/>
    </xf>
    <xf numFmtId="0" fontId="23" fillId="0" borderId="6" xfId="0" applyFont="1" applyFill="1" applyBorder="1" applyAlignment="1">
      <alignment vertical="center" wrapText="1"/>
    </xf>
    <xf numFmtId="0" fontId="24" fillId="0" borderId="0" xfId="0" applyFont="1" applyAlignment="1">
      <alignment vertical="center" wrapText="1"/>
    </xf>
    <xf numFmtId="0" fontId="15" fillId="6" borderId="19" xfId="0" applyFont="1" applyFill="1" applyBorder="1" applyAlignment="1">
      <alignment horizontal="center" vertical="center"/>
    </xf>
    <xf numFmtId="0" fontId="14" fillId="0" borderId="19" xfId="0" applyFont="1" applyFill="1" applyBorder="1" applyAlignment="1">
      <alignment horizontal="center" vertical="center"/>
    </xf>
    <xf numFmtId="0" fontId="5" fillId="0" borderId="19" xfId="0" applyFont="1" applyFill="1" applyBorder="1" applyAlignment="1">
      <alignment horizontal="center" vertical="center"/>
    </xf>
    <xf numFmtId="0" fontId="14" fillId="0" borderId="19" xfId="0" applyFont="1" applyFill="1" applyBorder="1" applyAlignment="1">
      <alignment horizontal="right" vertical="center"/>
    </xf>
    <xf numFmtId="0" fontId="14" fillId="7" borderId="19" xfId="0" applyFont="1" applyFill="1" applyBorder="1" applyAlignment="1">
      <alignment horizontal="center" vertical="center"/>
    </xf>
    <xf numFmtId="0" fontId="14" fillId="7" borderId="19" xfId="0" applyFont="1" applyFill="1" applyBorder="1" applyAlignment="1">
      <alignment horizontal="right" vertical="center"/>
    </xf>
    <xf numFmtId="0" fontId="0" fillId="0" borderId="20" xfId="0" applyBorder="1" applyAlignment="1">
      <alignment vertical="center"/>
    </xf>
    <xf numFmtId="0" fontId="26" fillId="8" borderId="0" xfId="0" applyFont="1" applyFill="1" applyAlignment="1">
      <alignment horizontal="center" vertical="center"/>
    </xf>
    <xf numFmtId="0" fontId="26" fillId="8" borderId="0" xfId="0" applyFont="1" applyFill="1" applyAlignment="1">
      <alignment horizontal="center" vertical="center" wrapText="1"/>
    </xf>
    <xf numFmtId="0" fontId="27" fillId="2" borderId="1" xfId="0" applyFont="1" applyFill="1" applyBorder="1" applyAlignment="1">
      <alignment horizontal="left" vertical="center"/>
    </xf>
    <xf numFmtId="0" fontId="2" fillId="0" borderId="7" xfId="0" applyFont="1" applyFill="1" applyBorder="1" applyAlignment="1">
      <alignment horizontal="center" vertical="center"/>
    </xf>
    <xf numFmtId="0" fontId="2" fillId="9" borderId="7" xfId="0" applyFont="1" applyFill="1" applyBorder="1" applyAlignment="1">
      <alignment horizontal="left" vertical="center" wrapText="1"/>
    </xf>
    <xf numFmtId="0" fontId="2" fillId="0" borderId="8" xfId="0" applyFont="1" applyFill="1" applyBorder="1" applyAlignment="1">
      <alignment horizontal="left" vertical="center"/>
    </xf>
    <xf numFmtId="0" fontId="1" fillId="0" borderId="6" xfId="0" applyFont="1" applyFill="1" applyBorder="1" applyAlignment="1">
      <alignment horizontal="left" vertical="center"/>
    </xf>
    <xf numFmtId="0" fontId="2" fillId="0" borderId="11"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left" vertical="center" wrapText="1"/>
    </xf>
    <xf numFmtId="0" fontId="2" fillId="0" borderId="10" xfId="0" applyFont="1" applyFill="1" applyBorder="1" applyAlignment="1">
      <alignment horizontal="left" vertical="top" wrapText="1"/>
    </xf>
    <xf numFmtId="0" fontId="2" fillId="9" borderId="10" xfId="0" applyFont="1" applyFill="1" applyBorder="1" applyAlignment="1">
      <alignment horizontal="left" vertical="top" wrapText="1"/>
    </xf>
    <xf numFmtId="0" fontId="2" fillId="0" borderId="12" xfId="0" applyFont="1" applyFill="1" applyBorder="1" applyAlignment="1">
      <alignment horizontal="left" vertical="center"/>
    </xf>
    <xf numFmtId="0" fontId="2" fillId="0" borderId="7" xfId="0" applyFont="1" applyFill="1" applyBorder="1" applyAlignment="1">
      <alignment horizontal="left" vertical="center"/>
    </xf>
    <xf numFmtId="0" fontId="0" fillId="0" borderId="10" xfId="0" applyFill="1" applyBorder="1" applyAlignment="1">
      <alignment horizontal="left" vertical="top" wrapText="1"/>
    </xf>
    <xf numFmtId="0" fontId="2" fillId="0" borderId="12" xfId="0" applyFont="1" applyFill="1" applyBorder="1" applyAlignment="1">
      <alignment horizontal="left" vertical="top" wrapText="1"/>
    </xf>
    <xf numFmtId="0" fontId="2" fillId="9" borderId="12" xfId="0" applyFont="1" applyFill="1" applyBorder="1" applyAlignment="1">
      <alignment horizontal="left" vertical="top" wrapText="1"/>
    </xf>
    <xf numFmtId="0" fontId="0" fillId="0" borderId="12" xfId="0" applyFill="1" applyBorder="1" applyAlignment="1">
      <alignment horizontal="left" vertical="top" wrapText="1"/>
    </xf>
    <xf numFmtId="0" fontId="1" fillId="0" borderId="0" xfId="0" applyFont="1" applyFill="1" applyAlignment="1">
      <alignment horizontal="left" vertical="center"/>
    </xf>
    <xf numFmtId="0" fontId="2" fillId="0" borderId="11" xfId="0" applyFont="1" applyFill="1" applyBorder="1" applyAlignment="1">
      <alignment horizontal="left" vertical="center"/>
    </xf>
    <xf numFmtId="0" fontId="2" fillId="0" borderId="12"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17" xfId="0" applyFont="1" applyFill="1" applyBorder="1" applyAlignment="1">
      <alignment horizontal="left" vertical="top" wrapText="1"/>
    </xf>
    <xf numFmtId="0" fontId="2" fillId="0" borderId="14" xfId="0" applyFont="1" applyFill="1" applyBorder="1" applyAlignment="1">
      <alignment horizontal="left" vertical="center"/>
    </xf>
    <xf numFmtId="0" fontId="2" fillId="10" borderId="7" xfId="0" applyFont="1" applyFill="1" applyBorder="1" applyAlignment="1">
      <alignment horizontal="left" vertical="center"/>
    </xf>
    <xf numFmtId="0" fontId="2" fillId="10" borderId="10" xfId="0" applyFont="1" applyFill="1" applyBorder="1" applyAlignment="1">
      <alignment horizontal="left" vertical="top" wrapText="1"/>
    </xf>
    <xf numFmtId="0" fontId="2" fillId="0" borderId="12" xfId="0" applyFont="1" applyFill="1" applyBorder="1" applyAlignment="1">
      <alignment horizontal="left" vertical="center" wrapText="1"/>
    </xf>
    <xf numFmtId="0" fontId="2" fillId="11" borderId="7" xfId="0" applyFont="1" applyFill="1" applyBorder="1" applyAlignment="1">
      <alignment horizontal="left" vertical="center"/>
    </xf>
    <xf numFmtId="0" fontId="2" fillId="11" borderId="10" xfId="0" applyFont="1" applyFill="1" applyBorder="1" applyAlignment="1">
      <alignment horizontal="left" vertical="top" wrapText="1"/>
    </xf>
    <xf numFmtId="0" fontId="2" fillId="0" borderId="6" xfId="0" applyFont="1" applyFill="1" applyBorder="1" applyAlignment="1">
      <alignment horizontal="left" vertical="center" wrapText="1"/>
    </xf>
    <xf numFmtId="0" fontId="2" fillId="11" borderId="12" xfId="0" applyFont="1" applyFill="1" applyBorder="1" applyAlignment="1">
      <alignment horizontal="left" vertical="top" wrapText="1"/>
    </xf>
    <xf numFmtId="0" fontId="2" fillId="0" borderId="1" xfId="0" applyFont="1" applyFill="1" applyBorder="1" applyAlignment="1">
      <alignment horizontal="center" vertical="center"/>
    </xf>
    <xf numFmtId="0" fontId="2" fillId="12" borderId="1" xfId="0" applyFont="1" applyFill="1" applyBorder="1" applyAlignment="1">
      <alignment vertical="center"/>
    </xf>
    <xf numFmtId="0" fontId="2" fillId="0" borderId="7" xfId="0" applyFont="1" applyFill="1" applyBorder="1" applyAlignment="1">
      <alignment vertical="center"/>
    </xf>
    <xf numFmtId="0" fontId="2" fillId="0" borderId="7" xfId="0" applyFont="1" applyFill="1" applyBorder="1" applyAlignment="1">
      <alignment vertical="center" wrapText="1"/>
    </xf>
    <xf numFmtId="0" fontId="0" fillId="0" borderId="10" xfId="0" applyFill="1" applyBorder="1" applyAlignment="1">
      <alignment horizontal="left" vertical="center" wrapText="1"/>
    </xf>
    <xf numFmtId="0" fontId="2" fillId="0" borderId="10" xfId="0" applyFont="1" applyFill="1" applyBorder="1" applyAlignment="1">
      <alignment horizontal="center" vertical="center"/>
    </xf>
    <xf numFmtId="0" fontId="2" fillId="0" borderId="10" xfId="0" applyFont="1" applyFill="1" applyBorder="1" applyAlignment="1">
      <alignment horizontal="left" vertical="center"/>
    </xf>
    <xf numFmtId="0" fontId="2" fillId="0" borderId="10" xfId="0" applyFont="1" applyFill="1" applyBorder="1" applyAlignment="1">
      <alignment vertical="center"/>
    </xf>
    <xf numFmtId="0" fontId="2" fillId="0" borderId="10" xfId="0" applyFont="1" applyFill="1" applyBorder="1" applyAlignment="1">
      <alignment vertical="center" wrapText="1"/>
    </xf>
    <xf numFmtId="0" fontId="2" fillId="0" borderId="10" xfId="0" applyFont="1" applyFill="1" applyBorder="1" applyAlignment="1">
      <alignment horizontal="left" vertical="center" wrapText="1"/>
    </xf>
    <xf numFmtId="0" fontId="2" fillId="13" borderId="6" xfId="0" applyFont="1" applyFill="1" applyBorder="1" applyAlignment="1">
      <alignment horizontal="left" vertical="center"/>
    </xf>
    <xf numFmtId="0" fontId="2" fillId="0" borderId="0" xfId="0" applyFont="1" applyFill="1" applyAlignment="1">
      <alignment horizontal="left" vertical="center"/>
    </xf>
    <xf numFmtId="0" fontId="12" fillId="0" borderId="6" xfId="0" applyFont="1" applyBorder="1" applyAlignment="1">
      <alignment horizontal="center" vertical="center" wrapText="1"/>
    </xf>
    <xf numFmtId="0" fontId="12" fillId="0" borderId="6" xfId="0" applyFont="1" applyBorder="1" applyAlignment="1">
      <alignment horizontal="center" vertical="center"/>
    </xf>
    <xf numFmtId="0" fontId="28" fillId="0" borderId="6" xfId="0" applyFont="1" applyBorder="1" applyAlignment="1">
      <alignment horizontal="center" vertical="center"/>
    </xf>
    <xf numFmtId="0" fontId="5" fillId="2" borderId="6" xfId="0" applyFont="1" applyFill="1" applyBorder="1" applyAlignment="1">
      <alignment horizontal="right" vertical="center"/>
    </xf>
    <xf numFmtId="0" fontId="5" fillId="0" borderId="6" xfId="0" applyFont="1" applyBorder="1" applyAlignment="1">
      <alignment horizontal="right" vertical="center"/>
    </xf>
    <xf numFmtId="0" fontId="5" fillId="5" borderId="6" xfId="0" applyFont="1" applyFill="1" applyBorder="1" applyAlignment="1">
      <alignment horizontal="right" vertical="center"/>
    </xf>
    <xf numFmtId="9" fontId="5" fillId="2" borderId="6" xfId="0" applyNumberFormat="1" applyFont="1" applyFill="1" applyBorder="1" applyAlignment="1">
      <alignment vertical="center"/>
    </xf>
    <xf numFmtId="9" fontId="5" fillId="2" borderId="6" xfId="0" applyNumberFormat="1" applyFont="1" applyFill="1" applyBorder="1" applyAlignment="1">
      <alignment horizontal="right" vertical="center"/>
    </xf>
    <xf numFmtId="0" fontId="5" fillId="0" borderId="10" xfId="0" applyFont="1" applyBorder="1" applyAlignment="1">
      <alignment vertical="center"/>
    </xf>
    <xf numFmtId="0" fontId="4" fillId="0" borderId="8" xfId="0" applyFont="1" applyBorder="1" applyAlignment="1">
      <alignment vertical="center"/>
    </xf>
    <xf numFmtId="0" fontId="10" fillId="0" borderId="6" xfId="0" applyFont="1" applyFill="1" applyBorder="1" applyAlignment="1">
      <alignment horizontal="center" vertical="center"/>
    </xf>
    <xf numFmtId="0" fontId="0" fillId="14" borderId="6" xfId="0" applyFill="1" applyBorder="1" applyAlignment="1">
      <alignment vertical="center"/>
    </xf>
    <xf numFmtId="0" fontId="0" fillId="15" borderId="6" xfId="0" applyFill="1" applyBorder="1" applyAlignment="1">
      <alignment vertical="center"/>
    </xf>
    <xf numFmtId="0" fontId="29" fillId="0" borderId="0" xfId="0" applyFont="1" applyAlignment="1">
      <alignment horizontal="center" vertical="center"/>
    </xf>
    <xf numFmtId="0" fontId="30" fillId="0" borderId="0" xfId="0" applyFont="1" applyAlignment="1">
      <alignment horizontal="center" vertical="center"/>
    </xf>
    <xf numFmtId="0" fontId="30" fillId="0" borderId="0" xfId="0" applyFont="1" applyFill="1" applyAlignment="1">
      <alignment horizontal="center" vertical="center"/>
    </xf>
    <xf numFmtId="0" fontId="30" fillId="0" borderId="0" xfId="0" applyFont="1" applyAlignment="1">
      <alignment vertical="center"/>
    </xf>
    <xf numFmtId="0" fontId="30" fillId="0" borderId="6" xfId="0" applyFont="1" applyBorder="1" applyAlignment="1">
      <alignment horizontal="center" vertical="center"/>
    </xf>
    <xf numFmtId="0" fontId="30" fillId="0" borderId="6" xfId="0" applyFont="1" applyFill="1" applyBorder="1" applyAlignment="1">
      <alignment horizontal="center" vertical="center"/>
    </xf>
    <xf numFmtId="0" fontId="31" fillId="0" borderId="6" xfId="0" applyFont="1" applyFill="1" applyBorder="1" applyAlignment="1">
      <alignment horizontal="center" vertical="center"/>
    </xf>
    <xf numFmtId="0" fontId="31" fillId="0" borderId="0" xfId="0" applyFont="1" applyFill="1" applyAlignment="1">
      <alignment vertical="center"/>
    </xf>
    <xf numFmtId="0" fontId="30" fillId="0" borderId="7" xfId="0" applyFont="1" applyFill="1" applyBorder="1" applyAlignment="1">
      <alignment horizontal="center" vertical="center"/>
    </xf>
    <xf numFmtId="0" fontId="32" fillId="0" borderId="1" xfId="0" applyFont="1" applyFill="1" applyBorder="1" applyAlignment="1">
      <alignment horizontal="center" vertical="center"/>
    </xf>
    <xf numFmtId="0" fontId="31" fillId="0" borderId="11" xfId="0" applyFont="1" applyFill="1" applyBorder="1" applyAlignment="1">
      <alignment horizontal="center" vertical="center"/>
    </xf>
    <xf numFmtId="0" fontId="3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3">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rgb="FFFFF3EB"/>
          <bgColor rgb="FFFFF3EB"/>
        </patternFill>
      </fill>
    </dxf>
    <dxf>
      <fill>
        <patternFill patternType="solid">
          <fgColor rgb="FFFFF3EB"/>
          <bgColor rgb="FFFFF3EB"/>
        </patternFill>
      </fill>
    </dxf>
    <dxf>
      <font>
        <b val="1"/>
        <color indexed="65"/>
      </font>
      <fill>
        <patternFill patternType="solid">
          <fgColor rgb="FFF88825"/>
          <bgColor rgb="FFF88825"/>
        </patternFill>
      </fill>
    </dxf>
    <dxf>
      <font>
        <b val="1"/>
        <color indexed="65"/>
      </font>
      <fill>
        <patternFill patternType="solid">
          <fgColor rgb="FFF88825"/>
          <bgColor rgb="FFF88825"/>
        </patternFill>
      </fill>
    </dxf>
  </dxfs>
  <tableStyles count="1" defaultTableStyle="TableStyleMedium2" defaultPivotStyle="PivotStyleLight16">
    <tableStyle name="TENCENT_DOCS_BUILD_IN_TABLE_STYLE_ROW_normal_#F88825" count="4" xr9:uid="{06F172B6-30FD-4EC0-92E9-7CA9682608C7}">
      <tableStyleElement type="headerRow" dxfId="12"/>
      <tableStyleElement type="firstColumn" dxfId="11"/>
      <tableStyleElement type="secondRowStripe" dxfId="10"/>
      <tableStyleElement type="firstColumnStripe"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17</xdr:row>
      <xdr:rowOff>58033</xdr:rowOff>
    </xdr:from>
    <xdr:ext cx="828675" cy="87130"/>
    <xdr:pic>
      <xdr:nvPicPr>
        <xdr:cNvPr id="2" name="1"/>
        <xdr:cNvPicPr/>
      </xdr:nvPicPr>
      <xdr:blipFill>
        <a:blip r:embed="rId1"/>
        <a:stretch>
          <a:fillRect/>
        </a:stretch>
      </xdr:blipFill>
      <xdr:spPr>
        <a:xfrm>
          <a:off x="6958965" y="4005580"/>
          <a:ext cx="828675" cy="86995"/>
        </a:xfrm>
        <a:prstGeom prst="rect">
          <a:avLst/>
        </a:prstGeom>
      </xdr:spPr>
    </xdr:pic>
    <xdr:clientData/>
  </xdr:oneCellAnchor>
  <xdr:oneCellAnchor>
    <xdr:from>
      <xdr:col>2</xdr:col>
      <xdr:colOff>0</xdr:colOff>
      <xdr:row>20</xdr:row>
      <xdr:rowOff>34743</xdr:rowOff>
    </xdr:from>
    <xdr:ext cx="828675" cy="133714"/>
    <xdr:pic>
      <xdr:nvPicPr>
        <xdr:cNvPr id="3" name="2"/>
        <xdr:cNvPicPr/>
      </xdr:nvPicPr>
      <xdr:blipFill>
        <a:blip r:embed="rId2"/>
        <a:stretch>
          <a:fillRect/>
        </a:stretch>
      </xdr:blipFill>
      <xdr:spPr>
        <a:xfrm>
          <a:off x="6958965" y="4613275"/>
          <a:ext cx="828675" cy="133985"/>
        </a:xfrm>
        <a:prstGeom prst="rect">
          <a:avLst/>
        </a:prstGeom>
      </xdr:spPr>
    </xdr:pic>
    <xdr:clientData/>
  </xdr:oneCellAnchor>
  <xdr:oneCellAnchor>
    <xdr:from>
      <xdr:col>2</xdr:col>
      <xdr:colOff>294395</xdr:colOff>
      <xdr:row>21</xdr:row>
      <xdr:rowOff>0</xdr:rowOff>
    </xdr:from>
    <xdr:ext cx="239884" cy="203200"/>
    <xdr:pic>
      <xdr:nvPicPr>
        <xdr:cNvPr id="4" name="3"/>
        <xdr:cNvPicPr/>
      </xdr:nvPicPr>
      <xdr:blipFill>
        <a:blip r:embed="rId3"/>
        <a:stretch>
          <a:fillRect/>
        </a:stretch>
      </xdr:blipFill>
      <xdr:spPr>
        <a:xfrm>
          <a:off x="7252970" y="4736465"/>
          <a:ext cx="240030" cy="203200"/>
        </a:xfrm>
        <a:prstGeom prst="rect">
          <a:avLst/>
        </a:prstGeom>
      </xdr:spPr>
    </xdr:pic>
    <xdr:clientData/>
  </xdr:oneCellAnchor>
  <xdr:oneCellAnchor>
    <xdr:from>
      <xdr:col>2</xdr:col>
      <xdr:colOff>0</xdr:colOff>
      <xdr:row>26</xdr:row>
      <xdr:rowOff>15723</xdr:rowOff>
    </xdr:from>
    <xdr:ext cx="828675" cy="171751"/>
    <xdr:pic>
      <xdr:nvPicPr>
        <xdr:cNvPr id="5" name="4"/>
        <xdr:cNvPicPr/>
      </xdr:nvPicPr>
      <xdr:blipFill>
        <a:blip r:embed="rId4"/>
        <a:stretch>
          <a:fillRect/>
        </a:stretch>
      </xdr:blipFill>
      <xdr:spPr>
        <a:xfrm>
          <a:off x="6958965" y="6014720"/>
          <a:ext cx="828675" cy="172085"/>
        </a:xfrm>
        <a:prstGeom prst="rect">
          <a:avLst/>
        </a:prstGeom>
      </xdr:spPr>
    </xdr:pic>
    <xdr:clientData/>
  </xdr:oneCellAnchor>
  <xdr:oneCellAnchor>
    <xdr:from>
      <xdr:col>2</xdr:col>
      <xdr:colOff>238757</xdr:colOff>
      <xdr:row>29</xdr:row>
      <xdr:rowOff>0</xdr:rowOff>
    </xdr:from>
    <xdr:ext cx="351161" cy="203200"/>
    <xdr:pic>
      <xdr:nvPicPr>
        <xdr:cNvPr id="6" name="5"/>
        <xdr:cNvPicPr/>
      </xdr:nvPicPr>
      <xdr:blipFill>
        <a:blip r:embed="rId5"/>
        <a:stretch>
          <a:fillRect/>
        </a:stretch>
      </xdr:blipFill>
      <xdr:spPr>
        <a:xfrm>
          <a:off x="7197090" y="7105015"/>
          <a:ext cx="351790" cy="203200"/>
        </a:xfrm>
        <a:prstGeom prst="rect">
          <a:avLst/>
        </a:prstGeom>
      </xdr:spPr>
    </xdr:pic>
    <xdr:clientData/>
  </xdr:oneCellAnchor>
  <xdr:oneCellAnchor>
    <xdr:from>
      <xdr:col>2</xdr:col>
      <xdr:colOff>0</xdr:colOff>
      <xdr:row>30</xdr:row>
      <xdr:rowOff>563</xdr:rowOff>
    </xdr:from>
    <xdr:ext cx="828675" cy="202074"/>
    <xdr:pic>
      <xdr:nvPicPr>
        <xdr:cNvPr id="7" name="6"/>
        <xdr:cNvPicPr/>
      </xdr:nvPicPr>
      <xdr:blipFill>
        <a:blip r:embed="rId6"/>
        <a:stretch>
          <a:fillRect/>
        </a:stretch>
      </xdr:blipFill>
      <xdr:spPr>
        <a:xfrm>
          <a:off x="6958965" y="7578725"/>
          <a:ext cx="828675" cy="202565"/>
        </a:xfrm>
        <a:prstGeom prst="rect">
          <a:avLst/>
        </a:prstGeom>
      </xdr:spPr>
    </xdr:pic>
    <xdr:clientData/>
  </xdr:oneCellAnchor>
  <xdr:oneCellAnchor>
    <xdr:from>
      <xdr:col>2</xdr:col>
      <xdr:colOff>0</xdr:colOff>
      <xdr:row>31</xdr:row>
      <xdr:rowOff>14738</xdr:rowOff>
    </xdr:from>
    <xdr:ext cx="828675" cy="173723"/>
    <xdr:pic>
      <xdr:nvPicPr>
        <xdr:cNvPr id="8" name="7"/>
        <xdr:cNvPicPr/>
      </xdr:nvPicPr>
      <xdr:blipFill>
        <a:blip r:embed="rId7"/>
        <a:stretch>
          <a:fillRect/>
        </a:stretch>
      </xdr:blipFill>
      <xdr:spPr>
        <a:xfrm>
          <a:off x="6958965" y="8224520"/>
          <a:ext cx="828675" cy="173355"/>
        </a:xfrm>
        <a:prstGeom prst="rect">
          <a:avLst/>
        </a:prstGeom>
      </xdr:spPr>
    </xdr:pic>
    <xdr:clientData/>
  </xdr:oneCellAnchor>
  <xdr:oneCellAnchor>
    <xdr:from>
      <xdr:col>2</xdr:col>
      <xdr:colOff>157997</xdr:colOff>
      <xdr:row>32</xdr:row>
      <xdr:rowOff>0</xdr:rowOff>
    </xdr:from>
    <xdr:ext cx="512680" cy="203200"/>
    <xdr:pic>
      <xdr:nvPicPr>
        <xdr:cNvPr id="9" name="8"/>
        <xdr:cNvPicPr/>
      </xdr:nvPicPr>
      <xdr:blipFill>
        <a:blip r:embed="rId8"/>
        <a:stretch>
          <a:fillRect/>
        </a:stretch>
      </xdr:blipFill>
      <xdr:spPr>
        <a:xfrm>
          <a:off x="7116445" y="8525510"/>
          <a:ext cx="513080" cy="203200"/>
        </a:xfrm>
        <a:prstGeom prst="rect">
          <a:avLst/>
        </a:prstGeom>
      </xdr:spPr>
    </xdr:pic>
    <xdr:clientData/>
  </xdr:oneCellAnchor>
  <xdr:oneCellAnchor>
    <xdr:from>
      <xdr:col>2</xdr:col>
      <xdr:colOff>298223</xdr:colOff>
      <xdr:row>35</xdr:row>
      <xdr:rowOff>0</xdr:rowOff>
    </xdr:from>
    <xdr:ext cx="232228" cy="203200"/>
    <xdr:pic>
      <xdr:nvPicPr>
        <xdr:cNvPr id="10" name="9"/>
        <xdr:cNvPicPr/>
      </xdr:nvPicPr>
      <xdr:blipFill>
        <a:blip r:embed="rId9"/>
        <a:stretch>
          <a:fillRect/>
        </a:stretch>
      </xdr:blipFill>
      <xdr:spPr>
        <a:xfrm>
          <a:off x="7256780" y="9788525"/>
          <a:ext cx="232410" cy="203200"/>
        </a:xfrm>
        <a:prstGeom prst="rect">
          <a:avLst/>
        </a:prstGeom>
      </xdr:spPr>
    </xdr:pic>
    <xdr:clientData/>
  </xdr:oneCellAnchor>
  <xdr:oneCellAnchor>
    <xdr:from>
      <xdr:col>2</xdr:col>
      <xdr:colOff>0</xdr:colOff>
      <xdr:row>36</xdr:row>
      <xdr:rowOff>31997</xdr:rowOff>
    </xdr:from>
    <xdr:ext cx="828675" cy="139205"/>
    <xdr:pic>
      <xdr:nvPicPr>
        <xdr:cNvPr id="11" name="10"/>
        <xdr:cNvPicPr/>
      </xdr:nvPicPr>
      <xdr:blipFill>
        <a:blip r:embed="rId10"/>
        <a:stretch>
          <a:fillRect/>
        </a:stretch>
      </xdr:blipFill>
      <xdr:spPr>
        <a:xfrm>
          <a:off x="6958965" y="9978390"/>
          <a:ext cx="828675" cy="139065"/>
        </a:xfrm>
        <a:prstGeom prst="rect">
          <a:avLst/>
        </a:prstGeom>
      </xdr:spPr>
    </xdr:pic>
    <xdr:clientData/>
  </xdr:oneCellAnchor>
  <xdr:oneCellAnchor>
    <xdr:from>
      <xdr:col>2</xdr:col>
      <xdr:colOff>115494</xdr:colOff>
      <xdr:row>37</xdr:row>
      <xdr:rowOff>0</xdr:rowOff>
    </xdr:from>
    <xdr:ext cx="597685" cy="203200"/>
    <xdr:pic>
      <xdr:nvPicPr>
        <xdr:cNvPr id="12" name="11"/>
        <xdr:cNvPicPr/>
      </xdr:nvPicPr>
      <xdr:blipFill>
        <a:blip r:embed="rId11"/>
        <a:stretch>
          <a:fillRect/>
        </a:stretch>
      </xdr:blipFill>
      <xdr:spPr>
        <a:xfrm>
          <a:off x="7073900" y="10104755"/>
          <a:ext cx="598170"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898603</xdr:colOff>
      <xdr:row>14</xdr:row>
      <xdr:rowOff>0</xdr:rowOff>
    </xdr:from>
    <xdr:ext cx="631668" cy="633729"/>
    <xdr:pic>
      <xdr:nvPicPr>
        <xdr:cNvPr id="12" name="12"/>
        <xdr:cNvPicPr/>
      </xdr:nvPicPr>
      <xdr:blipFill>
        <a:blip r:embed="rId1"/>
        <a:stretch>
          <a:fillRect/>
        </a:stretch>
      </xdr:blipFill>
      <xdr:spPr>
        <a:xfrm>
          <a:off x="1250315" y="7108825"/>
          <a:ext cx="631190" cy="633095"/>
        </a:xfrm>
        <a:prstGeom prst="rect">
          <a:avLst/>
        </a:prstGeom>
      </xdr:spPr>
    </xdr:pic>
    <xdr:clientData/>
  </xdr:oneCellAnchor>
</xdr:wsDr>
</file>

<file path=xl/tables/table1.xml><?xml version="1.0" encoding="utf-8"?>
<table xmlns="http://schemas.openxmlformats.org/spreadsheetml/2006/main" id="1" displayName="表_7287094924" ref="A9:I13">
  <tableColumns count="9">
    <tableColumn id="1" name="峰值单位数X" dataDxfId="0"/>
    <tableColumn id="2" name="评分点数Y" dataDxfId="1"/>
    <tableColumn id="3" name="请求含评分点数K" dataDxfId="2"/>
    <tableColumn id="4" name="最优并发数N" dataDxfId="3"/>
    <tableColumn id="5" name="投标材料页数M" dataDxfId="4"/>
    <tableColumn id="6" name="轮次C" dataDxfId="5"/>
    <tableColumn id="7" name="请求平均耗时P" dataDxfId="6"/>
    <tableColumn id="8" name="冗余系数R" dataDxfId="7"/>
    <tableColumn id="9" name="评审测算总时长T(分钟)" dataDxfId="8"/>
  </tableColumns>
  <tableStyleInfo name="TENCENT_DOCS_BUILD_IN_TABLE_STYLE_ROW_normal_#F88825"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Arial"/>
        <a:cs typeface="Arial"/>
      </a:majorFont>
      <a:minorFont>
        <a:latin typeface="等线"/>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s://fdoc.epoint.com.cn/onlinedoc/rest/d/AnUbIv"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hyperlink" Target="https://fdoc.epoint.com.cn/onlinedoc/rest/d/UnIzya" TargetMode="Externa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s://fdoc.epoint.com.cn/onlinedoc/rest/d/FJBv6v"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1" Type="http://schemas.openxmlformats.org/officeDocument/2006/relationships/hyperlink" Target="https://fdoc.epoint.com.cn/onlinedoc/rest/d/BF3qA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首页导航"/>
  <dimension ref="A1:C200"/>
  <sheetViews>
    <sheetView topLeftCell="A10" workbookViewId="0">
      <selection activeCell="A1" sqref="A1"/>
    </sheetView>
  </sheetViews>
  <sheetFormatPr defaultColWidth="14" defaultRowHeight="18" customHeight="1" outlineLevelCol="2"/>
  <cols>
    <col min="1" max="1" width="7.27927927927928" style="410" customWidth="1"/>
    <col min="2" max="2" width="31.5585585585586" style="411" customWidth="1"/>
    <col min="3" max="26" width="13.6756756756757" style="412"/>
  </cols>
  <sheetData>
    <row r="1" ht="22.5" customHeight="1" spans="1:3">
      <c r="A1" s="413" t="s">
        <v>0</v>
      </c>
      <c r="B1" s="414" t="s">
        <v>1</v>
      </c>
    </row>
    <row r="2" ht="22.5" customHeight="1" spans="1:3">
      <c r="A2" s="413">
        <v>1</v>
      </c>
      <c r="B2" s="415" t="s">
        <v>2</v>
      </c>
      <c r="C2" s="416"/>
    </row>
    <row r="3" ht="22.5" customHeight="1" spans="1:3">
      <c r="A3" s="413">
        <v>2</v>
      </c>
      <c r="B3" s="415" t="s">
        <v>3</v>
      </c>
      <c r="C3" s="416"/>
    </row>
    <row r="4" ht="22.5" customHeight="1" spans="1:3">
      <c r="A4" s="413">
        <v>3</v>
      </c>
      <c r="B4" s="415" t="s">
        <v>4</v>
      </c>
      <c r="C4" s="416"/>
    </row>
    <row r="5" ht="22.5" customHeight="1" spans="1:3">
      <c r="A5" s="413">
        <v>4</v>
      </c>
      <c r="B5" s="415" t="s">
        <v>5</v>
      </c>
      <c r="C5" s="416"/>
    </row>
    <row r="6" ht="22.5" customHeight="1" spans="1:3">
      <c r="A6" s="413">
        <v>5</v>
      </c>
      <c r="B6" s="415" t="s">
        <v>6</v>
      </c>
      <c r="C6" s="416"/>
    </row>
    <row r="7" ht="22.5" customHeight="1" spans="1:3">
      <c r="A7" s="413">
        <v>6</v>
      </c>
      <c r="B7" s="415" t="s">
        <v>7</v>
      </c>
      <c r="C7" s="416"/>
    </row>
    <row r="8" ht="22.5" customHeight="1" spans="1:3">
      <c r="A8" s="413">
        <v>7</v>
      </c>
      <c r="B8" s="415" t="s">
        <v>8</v>
      </c>
      <c r="C8" s="416"/>
    </row>
    <row r="9" ht="22.5" customHeight="1" spans="1:3">
      <c r="A9" s="413">
        <v>8</v>
      </c>
      <c r="B9" s="415" t="s">
        <v>9</v>
      </c>
      <c r="C9" s="416"/>
    </row>
    <row r="10" ht="22.5" customHeight="1" spans="1:3">
      <c r="A10" s="413">
        <v>9</v>
      </c>
      <c r="B10" s="415" t="s">
        <v>10</v>
      </c>
      <c r="C10" s="416"/>
    </row>
    <row r="11" ht="22.5" customHeight="1" spans="1:3">
      <c r="A11" s="413">
        <v>10</v>
      </c>
      <c r="B11" s="415" t="s">
        <v>11</v>
      </c>
      <c r="C11" s="416"/>
    </row>
    <row r="12" ht="22.5" customHeight="1" spans="1:3">
      <c r="A12" s="413">
        <v>11</v>
      </c>
      <c r="B12" s="415" t="s">
        <v>12</v>
      </c>
      <c r="C12" s="416"/>
    </row>
    <row r="13" ht="22.5" customHeight="1" spans="1:3">
      <c r="A13" s="413">
        <v>12</v>
      </c>
      <c r="B13" s="415" t="s">
        <v>13</v>
      </c>
      <c r="C13" s="416"/>
    </row>
    <row r="14" ht="22.5" customHeight="1" spans="1:3">
      <c r="A14" s="413">
        <v>13</v>
      </c>
      <c r="B14" s="415" t="s">
        <v>14</v>
      </c>
      <c r="C14" s="416"/>
    </row>
    <row r="15" ht="22.5" customHeight="1" spans="1:3">
      <c r="A15" s="413">
        <v>14</v>
      </c>
      <c r="B15" s="415" t="s">
        <v>15</v>
      </c>
      <c r="C15" s="416"/>
    </row>
    <row r="16" ht="22.5" customHeight="1" spans="1:3">
      <c r="A16" s="413">
        <v>15</v>
      </c>
      <c r="B16" s="415" t="s">
        <v>16</v>
      </c>
      <c r="C16" s="416"/>
    </row>
    <row r="17" ht="22.5" customHeight="1" spans="1:3">
      <c r="A17" s="413">
        <v>16</v>
      </c>
      <c r="B17" s="415" t="s">
        <v>17</v>
      </c>
      <c r="C17" s="416"/>
    </row>
    <row r="18" ht="22.5" customHeight="1" spans="1:3">
      <c r="A18" s="413">
        <v>17</v>
      </c>
      <c r="B18" s="415" t="s">
        <v>18</v>
      </c>
      <c r="C18" s="416"/>
    </row>
    <row r="19" ht="22.5" customHeight="1" spans="1:3">
      <c r="A19" s="413">
        <v>18</v>
      </c>
      <c r="B19" s="415" t="s">
        <v>19</v>
      </c>
      <c r="C19" s="416"/>
    </row>
    <row r="20" ht="22.5" customHeight="1" spans="1:3">
      <c r="A20" s="413">
        <v>19</v>
      </c>
      <c r="B20" s="415" t="s">
        <v>20</v>
      </c>
      <c r="C20" s="416"/>
    </row>
    <row r="21" ht="22.5" customHeight="1" spans="1:3">
      <c r="A21" s="413">
        <v>20</v>
      </c>
      <c r="B21" s="415" t="s">
        <v>21</v>
      </c>
      <c r="C21" s="416"/>
    </row>
    <row r="22" ht="22.5" customHeight="1" spans="1:3">
      <c r="A22" s="413">
        <v>21</v>
      </c>
      <c r="B22" s="415" t="s">
        <v>22</v>
      </c>
      <c r="C22" s="416"/>
    </row>
    <row r="23" ht="22.5" customHeight="1" spans="1:3">
      <c r="A23" s="413">
        <v>22</v>
      </c>
      <c r="B23" s="415" t="s">
        <v>23</v>
      </c>
      <c r="C23" s="416"/>
    </row>
    <row r="24" ht="22.5" customHeight="1" spans="1:3">
      <c r="A24" s="413">
        <v>23</v>
      </c>
      <c r="B24" s="415" t="s">
        <v>24</v>
      </c>
      <c r="C24" s="416"/>
    </row>
    <row r="25" ht="22.5" customHeight="1" spans="1:3">
      <c r="A25" s="413">
        <v>24</v>
      </c>
      <c r="B25" s="415" t="s">
        <v>25</v>
      </c>
      <c r="C25" s="416"/>
    </row>
    <row r="26" ht="22.5" customHeight="1" spans="1:3">
      <c r="A26" s="413">
        <v>25</v>
      </c>
      <c r="B26" s="415" t="s">
        <v>26</v>
      </c>
      <c r="C26" s="416"/>
    </row>
    <row r="27" ht="22.5" customHeight="1" spans="1:3">
      <c r="A27" s="417">
        <v>26</v>
      </c>
      <c r="B27" s="415" t="s">
        <v>27</v>
      </c>
      <c r="C27" s="416"/>
    </row>
    <row r="28" ht="22.5" customHeight="1" spans="1:3">
      <c r="A28" s="418">
        <v>27</v>
      </c>
      <c r="B28" s="419" t="s">
        <v>28</v>
      </c>
      <c r="C28" s="420"/>
    </row>
    <row r="29" ht="22.5" customHeight="1" spans="1:3">
      <c r="A29" s="418">
        <v>28</v>
      </c>
      <c r="B29" s="419" t="s">
        <v>29</v>
      </c>
      <c r="C29" s="420"/>
    </row>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sheetData>
  <hyperlinks>
    <hyperlink ref="B2" location="竞价系统!A1" display="竞价系统"/>
    <hyperlink ref="B3" location="公共资源电子交易系统!A1" display="公共资源电子交易系统"/>
    <hyperlink ref="B4" location="企业招标采购平台!A1" display="企业招标采购平台"/>
    <hyperlink ref="B5" location="评标系统!A1" display="评标系统"/>
    <hyperlink ref="B6" location="不见面开标大厅!A1" display="不见面开标大厅"/>
    <hyperlink ref="B7" location="智能评标!A1" display="智能评标"/>
    <hyperlink ref="B8" location="电子服务系统!A1" display="电子服务系统"/>
    <hyperlink ref="B9" location="电子监督系统!A1" display="电子监督系统"/>
    <hyperlink ref="B10" location="数据交换智能管理系统!A1" display="数据交换智能管理系统"/>
    <hyperlink ref="B11" location="电子档案系统!A1" display="电子档案系统"/>
    <hyperlink ref="B12" location="招标文件检查服务!A1" display="招标文件检查服务"/>
    <hyperlink ref="B13" location="数字见证系统!A1" display="数字见证系统"/>
    <hyperlink ref="B14" location="公共资源大数据!A1" display="公共资源大数据"/>
    <hyperlink ref="B15" location="交易门户网站!A1" display="交易门户网站"/>
    <hyperlink ref="B16" location="电子投标保函!A1" display="电子投标保函"/>
    <hyperlink ref="B17" location="保证金!A1" display="保证金"/>
    <hyperlink ref="B18" location="串通投标分析系统!A1" display="串通投标分析系统"/>
    <hyperlink ref="B19" location="招标文件制作软件!A1" display="招标文件制作软件"/>
    <hyperlink ref="B20" location="移动端!A1" display="移动端"/>
    <hyperlink ref="B21" location="专家云签!A1" display="专家云签"/>
    <hyperlink ref="B22" location="电子商城!A1" display="电子商城"/>
    <hyperlink ref="B23" location="CA网办平台!A1" display="CA网办平台"/>
    <hyperlink ref="B24" location="电子合同!A1" display="电子合同"/>
    <hyperlink ref="B25" location="网关!A1" display="网关"/>
    <hyperlink ref="B26" location="电子交易智能化总控平台!A1" display="电子交易智能化总控平台"/>
    <hyperlink ref="B27" location="不见面评标席位管控系统!A1" display="不见面评标席位管控系统"/>
    <hyperlink ref="B28" location="预警平台!A1" display="预警平台"/>
    <hyperlink ref="B29" location="企业采购监管!A1" display="企业采购监管"/>
  </hyperlinks>
  <pageMargins left="0.700787401574803" right="0.700787401574803" top="0.751968503937008" bottom="0.751968503937008" header="0.3" footer="0.3"/>
  <pageSetup paperSize="9"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工作指南"/>
  <dimension ref="A1:A3"/>
  <sheetViews>
    <sheetView workbookViewId="0">
      <selection activeCell="A1" sqref="A1"/>
    </sheetView>
  </sheetViews>
  <sheetFormatPr defaultColWidth="14" defaultRowHeight="18" customHeight="1" outlineLevelRow="2"/>
  <cols>
    <col min="1" max="1" width="163.081081081081" customWidth="1"/>
  </cols>
  <sheetData>
    <row r="1" ht="60.75" customHeight="1" spans="1:1">
      <c r="A1" s="409" t="s">
        <v>30</v>
      </c>
    </row>
    <row r="2" ht="234" customHeight="1" spans="1:1">
      <c r="A2" s="209" t="s">
        <v>31</v>
      </c>
    </row>
    <row r="3" ht="163.5" customHeight="1" spans="1:1">
      <c r="A3" s="209" t="s">
        <v>32</v>
      </c>
    </row>
  </sheetData>
  <pageMargins left="0.700787401574803" right="0.700787401574803" top="0.751968503937008" bottom="0.751968503937008"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服务器标准资源要求"/>
  <dimension ref="A1:Q34"/>
  <sheetViews>
    <sheetView workbookViewId="0">
      <pane xSplit="1" ySplit="3" topLeftCell="B4" activePane="bottomRight" state="frozen"/>
      <selection/>
      <selection pane="topRight"/>
      <selection pane="bottomLeft"/>
      <selection pane="bottomRight" activeCell="A1" sqref="A1:P1"/>
    </sheetView>
  </sheetViews>
  <sheetFormatPr defaultColWidth="14" defaultRowHeight="18" customHeight="1"/>
  <cols>
    <col min="1" max="1" width="16.0540540540541" customWidth="1"/>
    <col min="2" max="2" width="23.2072072072072" customWidth="1"/>
    <col min="3" max="3" width="20.0900900900901" customWidth="1"/>
    <col min="4" max="4" width="10.7117117117117" customWidth="1"/>
    <col min="5" max="7" width="9.71171171171171" customWidth="1"/>
    <col min="8" max="8" width="18.2072072072072" customWidth="1"/>
    <col min="9" max="10" width="19.7117117117117" customWidth="1"/>
    <col min="11" max="11" width="16.3243243243243" customWidth="1"/>
    <col min="12" max="12" width="14.972972972973" customWidth="1"/>
    <col min="13" max="13" width="11.7117117117117" customWidth="1"/>
    <col min="14" max="14" width="10.7117117117117" customWidth="1"/>
    <col min="15" max="15" width="11.7117117117117" customWidth="1"/>
    <col min="16" max="16" width="51.1171171171171" customWidth="1"/>
    <col min="17" max="17" width="24.5495495495495" style="149" customWidth="1"/>
  </cols>
  <sheetData>
    <row r="1" ht="54.75" customHeight="1" spans="1:17">
      <c r="A1" s="396" t="s">
        <v>33</v>
      </c>
      <c r="B1" s="50"/>
      <c r="C1" s="396"/>
      <c r="D1" s="50"/>
      <c r="E1" s="50"/>
      <c r="F1" s="50"/>
      <c r="G1" s="50"/>
      <c r="H1" s="50"/>
      <c r="I1" s="50"/>
      <c r="J1" s="50"/>
      <c r="K1" s="50"/>
      <c r="L1" s="50"/>
      <c r="M1" s="50"/>
      <c r="N1" s="50"/>
      <c r="O1" s="50"/>
      <c r="P1" s="50"/>
      <c r="Q1" s="87"/>
    </row>
    <row r="2" ht="54.75" customHeight="1" spans="1:17">
      <c r="A2" s="397" t="s">
        <v>34</v>
      </c>
      <c r="B2" s="397" t="s">
        <v>35</v>
      </c>
      <c r="C2" s="397" t="s">
        <v>36</v>
      </c>
      <c r="D2" s="397" t="s">
        <v>37</v>
      </c>
      <c r="E2" s="50"/>
      <c r="F2" s="50"/>
      <c r="G2" s="50"/>
      <c r="H2" s="397" t="s">
        <v>38</v>
      </c>
      <c r="I2" s="50"/>
      <c r="J2" s="50"/>
      <c r="K2" s="50"/>
      <c r="L2" s="397" t="s">
        <v>39</v>
      </c>
      <c r="M2" s="396" t="s">
        <v>40</v>
      </c>
      <c r="N2" s="396" t="s">
        <v>41</v>
      </c>
      <c r="O2" s="396" t="s">
        <v>42</v>
      </c>
      <c r="P2" s="397" t="s">
        <v>43</v>
      </c>
      <c r="Q2" s="87"/>
    </row>
    <row r="3" ht="12.45" spans="1:17">
      <c r="A3" s="50"/>
      <c r="B3" s="50"/>
      <c r="C3" s="50"/>
      <c r="D3" s="397" t="s">
        <v>44</v>
      </c>
      <c r="E3" s="397" t="s">
        <v>45</v>
      </c>
      <c r="F3" s="397" t="s">
        <v>46</v>
      </c>
      <c r="G3" s="397" t="s">
        <v>47</v>
      </c>
      <c r="H3" s="398" t="s">
        <v>48</v>
      </c>
      <c r="I3" s="397" t="s">
        <v>49</v>
      </c>
      <c r="J3" s="397" t="s">
        <v>50</v>
      </c>
      <c r="K3" s="397" t="s">
        <v>51</v>
      </c>
      <c r="L3" s="50"/>
      <c r="M3" s="50"/>
      <c r="N3" s="50"/>
      <c r="O3" s="50"/>
      <c r="P3" s="50"/>
      <c r="Q3" s="87"/>
    </row>
    <row r="4" ht="27.75" customHeight="1" spans="1:17">
      <c r="A4" s="170" t="s">
        <v>52</v>
      </c>
      <c r="B4" s="52" t="s">
        <v>53</v>
      </c>
      <c r="C4" s="245" t="s">
        <v>54</v>
      </c>
      <c r="D4" s="399" t="s">
        <v>55</v>
      </c>
      <c r="E4" s="399" t="s">
        <v>56</v>
      </c>
      <c r="F4" s="399" t="s">
        <v>57</v>
      </c>
      <c r="G4" s="399" t="s">
        <v>58</v>
      </c>
      <c r="H4" s="400">
        <v>10000</v>
      </c>
      <c r="I4" s="400">
        <v>50</v>
      </c>
      <c r="J4" s="400">
        <v>50</v>
      </c>
      <c r="K4" s="400" t="s">
        <v>59</v>
      </c>
      <c r="L4" s="401">
        <f>ROUNDUP(H4/2500,0)</f>
        <v>4</v>
      </c>
      <c r="M4" s="402">
        <v>0.1</v>
      </c>
      <c r="N4" s="402">
        <v>0.1</v>
      </c>
      <c r="O4" s="402">
        <v>0.3</v>
      </c>
      <c r="P4" s="52" t="s">
        <v>60</v>
      </c>
      <c r="Q4" s="87"/>
    </row>
    <row r="5" ht="27.75" customHeight="1" spans="1:17">
      <c r="A5" s="129"/>
      <c r="B5" s="52" t="s">
        <v>61</v>
      </c>
      <c r="C5" s="245" t="s">
        <v>62</v>
      </c>
      <c r="D5" s="399" t="s">
        <v>55</v>
      </c>
      <c r="E5" s="399" t="s">
        <v>56</v>
      </c>
      <c r="F5" s="399" t="s">
        <v>57</v>
      </c>
      <c r="G5" s="399" t="s">
        <v>58</v>
      </c>
      <c r="H5" s="400">
        <v>100</v>
      </c>
      <c r="I5" s="400" t="s">
        <v>59</v>
      </c>
      <c r="J5" s="400" t="s">
        <v>59</v>
      </c>
      <c r="K5" s="400" t="s">
        <v>59</v>
      </c>
      <c r="L5" s="401">
        <f>ROUNDUP(H5/1000,0)</f>
        <v>1</v>
      </c>
      <c r="M5" s="402">
        <v>0.1</v>
      </c>
      <c r="N5" s="402">
        <v>0.1</v>
      </c>
      <c r="O5" s="146">
        <v>0</v>
      </c>
      <c r="P5" s="52" t="s">
        <v>63</v>
      </c>
      <c r="Q5" s="87"/>
    </row>
    <row r="6" ht="27.75" customHeight="1" spans="1:17">
      <c r="A6" s="129"/>
      <c r="B6" s="52" t="s">
        <v>64</v>
      </c>
      <c r="C6" s="245" t="s">
        <v>65</v>
      </c>
      <c r="D6" s="399" t="s">
        <v>55</v>
      </c>
      <c r="E6" s="399" t="s">
        <v>56</v>
      </c>
      <c r="F6" s="399" t="s">
        <v>57</v>
      </c>
      <c r="G6" s="399" t="s">
        <v>58</v>
      </c>
      <c r="H6" s="400" t="s">
        <v>59</v>
      </c>
      <c r="I6" s="400">
        <v>15</v>
      </c>
      <c r="J6" s="400" t="s">
        <v>59</v>
      </c>
      <c r="K6" s="400" t="s">
        <v>59</v>
      </c>
      <c r="L6" s="401">
        <f>ROUNDUP(I6/20,0)</f>
        <v>1</v>
      </c>
      <c r="M6" s="403" t="s">
        <v>59</v>
      </c>
      <c r="N6" s="402">
        <v>0.1</v>
      </c>
      <c r="O6" s="399" t="s">
        <v>59</v>
      </c>
      <c r="P6" s="54" t="s">
        <v>66</v>
      </c>
      <c r="Q6" s="87"/>
    </row>
    <row r="7" ht="27.75" customHeight="1" spans="1:17">
      <c r="A7" s="127"/>
      <c r="B7" s="52" t="s">
        <v>67</v>
      </c>
      <c r="C7" s="245" t="s">
        <v>68</v>
      </c>
      <c r="D7" s="399" t="s">
        <v>55</v>
      </c>
      <c r="E7" s="399" t="s">
        <v>56</v>
      </c>
      <c r="F7" s="399" t="s">
        <v>57</v>
      </c>
      <c r="G7" s="399" t="s">
        <v>58</v>
      </c>
      <c r="H7" s="400">
        <v>200</v>
      </c>
      <c r="I7" s="400" t="s">
        <v>59</v>
      </c>
      <c r="J7" s="400" t="s">
        <v>59</v>
      </c>
      <c r="K7" s="400" t="s">
        <v>59</v>
      </c>
      <c r="L7" s="401">
        <f>ROUNDUP(H7/2500,0)</f>
        <v>1</v>
      </c>
      <c r="M7" s="402">
        <v>0.1</v>
      </c>
      <c r="N7" s="402">
        <v>0.1</v>
      </c>
      <c r="O7" s="402" t="s">
        <v>59</v>
      </c>
      <c r="P7" s="54" t="s">
        <v>69</v>
      </c>
      <c r="Q7" s="87"/>
    </row>
    <row r="8" ht="12.4" spans="1:17">
      <c r="A8" s="172" t="s">
        <v>5</v>
      </c>
      <c r="B8" s="52" t="s">
        <v>5</v>
      </c>
      <c r="C8" s="245" t="s">
        <v>70</v>
      </c>
      <c r="D8" s="399" t="s">
        <v>55</v>
      </c>
      <c r="E8" s="399" t="s">
        <v>56</v>
      </c>
      <c r="F8" s="399" t="s">
        <v>57</v>
      </c>
      <c r="G8" s="399" t="s">
        <v>58</v>
      </c>
      <c r="H8" s="400" t="s">
        <v>59</v>
      </c>
      <c r="I8" s="400">
        <v>15</v>
      </c>
      <c r="J8" s="400" t="s">
        <v>59</v>
      </c>
      <c r="K8" s="400" t="s">
        <v>59</v>
      </c>
      <c r="L8" s="401">
        <f>ROUNDUP(I8/15,0)</f>
        <v>1</v>
      </c>
      <c r="M8" s="402">
        <v>0.15</v>
      </c>
      <c r="N8" s="402">
        <v>0.1</v>
      </c>
      <c r="O8" s="402">
        <v>0.3</v>
      </c>
      <c r="P8" s="52" t="s">
        <v>71</v>
      </c>
      <c r="Q8" s="87"/>
    </row>
    <row r="9" customHeight="1" spans="1:17">
      <c r="A9" s="127"/>
      <c r="B9" s="52" t="s">
        <v>72</v>
      </c>
      <c r="C9" s="245" t="s">
        <v>73</v>
      </c>
      <c r="D9" s="399" t="s">
        <v>55</v>
      </c>
      <c r="E9" s="399" t="s">
        <v>56</v>
      </c>
      <c r="F9" s="399" t="s">
        <v>57</v>
      </c>
      <c r="G9" s="399" t="s">
        <v>58</v>
      </c>
      <c r="H9" s="400" t="s">
        <v>59</v>
      </c>
      <c r="I9" s="400" t="s">
        <v>59</v>
      </c>
      <c r="J9" s="400">
        <v>300</v>
      </c>
      <c r="K9" s="400">
        <v>200</v>
      </c>
      <c r="L9" s="401">
        <f>ROUNDUP(J9/1000*K9/100,0)</f>
        <v>1</v>
      </c>
      <c r="M9" s="402">
        <v>1</v>
      </c>
      <c r="N9" s="146">
        <v>0</v>
      </c>
      <c r="O9" s="146"/>
      <c r="P9" s="52" t="s">
        <v>74</v>
      </c>
      <c r="Q9" s="87"/>
    </row>
    <row r="10" ht="12.4" spans="1:17">
      <c r="A10" s="404" t="s">
        <v>75</v>
      </c>
      <c r="B10" s="52" t="s">
        <v>75</v>
      </c>
      <c r="C10" s="245" t="s">
        <v>76</v>
      </c>
      <c r="D10" s="399" t="s">
        <v>55</v>
      </c>
      <c r="E10" s="399" t="s">
        <v>56</v>
      </c>
      <c r="F10" s="399" t="s">
        <v>57</v>
      </c>
      <c r="G10" s="399"/>
      <c r="H10" s="400" t="s">
        <v>59</v>
      </c>
      <c r="I10" s="400">
        <v>0</v>
      </c>
      <c r="J10" s="400" t="s">
        <v>59</v>
      </c>
      <c r="K10" s="400" t="s">
        <v>59</v>
      </c>
      <c r="L10" s="401">
        <f>ROUNDUP(I10/15,0)</f>
        <v>0</v>
      </c>
      <c r="M10" s="402">
        <v>0.15</v>
      </c>
      <c r="N10" s="402">
        <v>0.1</v>
      </c>
      <c r="O10" s="402">
        <v>0.3</v>
      </c>
      <c r="P10" s="52" t="s">
        <v>71</v>
      </c>
      <c r="Q10" s="87"/>
    </row>
    <row r="11" ht="12.4" spans="1:17">
      <c r="A11" s="52" t="s">
        <v>6</v>
      </c>
      <c r="B11" s="52" t="s">
        <v>6</v>
      </c>
      <c r="C11" s="245" t="s">
        <v>77</v>
      </c>
      <c r="D11" s="399" t="s">
        <v>78</v>
      </c>
      <c r="E11" s="399" t="s">
        <v>79</v>
      </c>
      <c r="F11" s="399" t="s">
        <v>57</v>
      </c>
      <c r="G11" s="399" t="s">
        <v>58</v>
      </c>
      <c r="H11" s="400">
        <v>200</v>
      </c>
      <c r="I11" s="400" t="s">
        <v>59</v>
      </c>
      <c r="J11" s="400" t="s">
        <v>59</v>
      </c>
      <c r="K11" s="400" t="s">
        <v>59</v>
      </c>
      <c r="L11" s="401">
        <f>ROUNDUP(H11/1000,0)</f>
        <v>1</v>
      </c>
      <c r="M11" s="402">
        <v>0.1</v>
      </c>
      <c r="N11" s="402">
        <v>0.2</v>
      </c>
      <c r="O11" s="402">
        <v>0.5</v>
      </c>
      <c r="P11" s="52" t="s">
        <v>80</v>
      </c>
      <c r="Q11" s="87"/>
    </row>
    <row r="12" ht="12.45" spans="1:17">
      <c r="A12" s="54" t="s">
        <v>19</v>
      </c>
      <c r="B12" s="52" t="s">
        <v>19</v>
      </c>
      <c r="C12" s="245" t="s">
        <v>81</v>
      </c>
      <c r="D12" s="399" t="s">
        <v>55</v>
      </c>
      <c r="E12" s="399" t="s">
        <v>56</v>
      </c>
      <c r="F12" s="399" t="s">
        <v>57</v>
      </c>
      <c r="G12" s="399" t="s">
        <v>58</v>
      </c>
      <c r="H12" s="400">
        <v>15</v>
      </c>
      <c r="I12" s="400" t="s">
        <v>59</v>
      </c>
      <c r="J12" s="400" t="s">
        <v>59</v>
      </c>
      <c r="K12" s="400" t="s">
        <v>59</v>
      </c>
      <c r="L12" s="401">
        <f>ROUNDUP(H12/100,0)</f>
        <v>1</v>
      </c>
      <c r="M12" s="402">
        <v>0.1</v>
      </c>
      <c r="N12" s="402">
        <v>0.3</v>
      </c>
      <c r="O12" s="146">
        <v>0</v>
      </c>
      <c r="P12" s="52" t="s">
        <v>82</v>
      </c>
      <c r="Q12" s="87"/>
    </row>
    <row r="13" ht="12.4" spans="1:17">
      <c r="A13" s="52" t="s">
        <v>8</v>
      </c>
      <c r="B13" s="52" t="s">
        <v>83</v>
      </c>
      <c r="C13" s="245" t="s">
        <v>84</v>
      </c>
      <c r="D13" s="399" t="s">
        <v>78</v>
      </c>
      <c r="E13" s="399" t="s">
        <v>79</v>
      </c>
      <c r="F13" s="399" t="s">
        <v>57</v>
      </c>
      <c r="G13" s="399" t="s">
        <v>58</v>
      </c>
      <c r="H13" s="400">
        <v>0</v>
      </c>
      <c r="I13" s="52"/>
      <c r="J13" s="52"/>
      <c r="K13" s="52"/>
      <c r="L13" s="401">
        <f>ROUNDUP(H13/1000,0)</f>
        <v>0</v>
      </c>
      <c r="M13" s="402">
        <v>0.2</v>
      </c>
      <c r="N13" s="402">
        <v>0.3</v>
      </c>
      <c r="O13" s="146">
        <v>0</v>
      </c>
      <c r="P13" s="52" t="s">
        <v>85</v>
      </c>
      <c r="Q13" s="87"/>
    </row>
    <row r="14" ht="12.4" spans="1:17">
      <c r="A14" s="50"/>
      <c r="B14" s="52" t="s">
        <v>86</v>
      </c>
      <c r="C14" s="245" t="s">
        <v>87</v>
      </c>
      <c r="D14" s="399" t="s">
        <v>78</v>
      </c>
      <c r="E14" s="399" t="s">
        <v>79</v>
      </c>
      <c r="F14" s="399" t="s">
        <v>57</v>
      </c>
      <c r="G14" s="399" t="s">
        <v>58</v>
      </c>
      <c r="H14" s="400">
        <v>0</v>
      </c>
      <c r="I14" s="52"/>
      <c r="J14" s="52"/>
      <c r="K14" s="52"/>
      <c r="L14" s="401">
        <f>ROUNDUP(H14/1000,0)</f>
        <v>0</v>
      </c>
      <c r="M14" s="402">
        <v>0.1</v>
      </c>
      <c r="N14" s="402">
        <v>0.07</v>
      </c>
      <c r="O14" s="402">
        <v>0.3</v>
      </c>
      <c r="P14" s="52" t="s">
        <v>80</v>
      </c>
      <c r="Q14" s="87"/>
    </row>
    <row r="15" ht="12.4" spans="1:17">
      <c r="A15" s="52" t="s">
        <v>22</v>
      </c>
      <c r="B15" s="52" t="s">
        <v>88</v>
      </c>
      <c r="C15" s="245" t="s">
        <v>89</v>
      </c>
      <c r="D15" s="399" t="s">
        <v>55</v>
      </c>
      <c r="E15" s="399" t="s">
        <v>56</v>
      </c>
      <c r="F15" s="399" t="s">
        <v>57</v>
      </c>
      <c r="G15" s="399" t="s">
        <v>58</v>
      </c>
      <c r="H15" s="400">
        <v>0</v>
      </c>
      <c r="I15" s="400" t="s">
        <v>59</v>
      </c>
      <c r="J15" s="400" t="s">
        <v>59</v>
      </c>
      <c r="K15" s="400" t="s">
        <v>59</v>
      </c>
      <c r="L15" s="401">
        <f>ROUNDUP(H15/2000,0)</f>
        <v>0</v>
      </c>
      <c r="M15" s="402">
        <v>0.1</v>
      </c>
      <c r="N15" s="402">
        <v>0.1</v>
      </c>
      <c r="O15" s="402">
        <v>0.3</v>
      </c>
      <c r="P15" s="52" t="s">
        <v>90</v>
      </c>
      <c r="Q15" s="87"/>
    </row>
    <row r="16" ht="24.85" spans="1:17">
      <c r="A16" s="52" t="s">
        <v>2</v>
      </c>
      <c r="B16" s="52" t="s">
        <v>91</v>
      </c>
      <c r="C16" s="246" t="s">
        <v>92</v>
      </c>
      <c r="D16" s="399" t="s">
        <v>55</v>
      </c>
      <c r="E16" s="399" t="s">
        <v>56</v>
      </c>
      <c r="F16" s="399" t="s">
        <v>57</v>
      </c>
      <c r="G16" s="399" t="s">
        <v>58</v>
      </c>
      <c r="H16" s="400">
        <v>2000</v>
      </c>
      <c r="I16" s="400">
        <v>0</v>
      </c>
      <c r="J16" s="400">
        <v>2000</v>
      </c>
      <c r="K16" s="400" t="s">
        <v>59</v>
      </c>
      <c r="L16" s="401">
        <f>MAX(ROUNDUP(H16/300,0),ROUNDUP(J16/300,0))</f>
        <v>7</v>
      </c>
      <c r="M16" s="402">
        <v>0.1</v>
      </c>
      <c r="N16" s="402">
        <v>0.1</v>
      </c>
      <c r="O16" s="402">
        <v>0.3</v>
      </c>
      <c r="P16" s="52" t="s">
        <v>93</v>
      </c>
      <c r="Q16" s="87"/>
    </row>
    <row r="19" ht="12.4" spans="1:11">
      <c r="A19" s="309" t="s">
        <v>94</v>
      </c>
    </row>
    <row r="20" ht="27" customHeight="1" spans="1:11">
      <c r="A20" s="115" t="s">
        <v>95</v>
      </c>
      <c r="B20" s="115" t="s">
        <v>96</v>
      </c>
      <c r="C20" s="115" t="s">
        <v>97</v>
      </c>
      <c r="D20" s="50"/>
      <c r="E20" s="115" t="s">
        <v>51</v>
      </c>
      <c r="F20" s="50"/>
      <c r="G20" s="50"/>
      <c r="H20" s="115" t="s">
        <v>98</v>
      </c>
      <c r="I20" s="115" t="s">
        <v>99</v>
      </c>
      <c r="J20" s="50"/>
      <c r="K20" s="50"/>
    </row>
    <row r="21" ht="27" customHeight="1" spans="1:11">
      <c r="A21" s="405" t="s">
        <v>100</v>
      </c>
      <c r="B21" s="197"/>
      <c r="C21" s="197"/>
      <c r="D21" s="197"/>
      <c r="E21" s="197"/>
      <c r="F21" s="197"/>
      <c r="G21" s="197"/>
      <c r="H21" s="197"/>
      <c r="I21" s="197"/>
      <c r="J21" s="197"/>
      <c r="K21" s="138"/>
    </row>
    <row r="22" ht="27" customHeight="1" spans="1:11">
      <c r="A22" s="50" t="s">
        <v>101</v>
      </c>
      <c r="B22" s="50" t="s">
        <v>53</v>
      </c>
      <c r="C22" s="86">
        <v>300</v>
      </c>
      <c r="D22" s="50"/>
      <c r="E22" s="406">
        <v>200</v>
      </c>
      <c r="F22" s="50"/>
      <c r="G22" s="50"/>
      <c r="H22" s="407">
        <f>ROUNDUP(E22/60*C22*8,0)</f>
        <v>8000</v>
      </c>
      <c r="I22" s="50" t="s">
        <v>102</v>
      </c>
      <c r="J22" s="50"/>
      <c r="K22" s="50"/>
    </row>
    <row r="23" ht="27" customHeight="1" spans="1:11">
      <c r="A23" s="405" t="s">
        <v>103</v>
      </c>
      <c r="B23" s="197"/>
      <c r="C23" s="197"/>
      <c r="D23" s="197"/>
      <c r="E23" s="197"/>
      <c r="F23" s="197"/>
      <c r="G23" s="197"/>
      <c r="H23" s="197"/>
      <c r="I23" s="197"/>
      <c r="J23" s="197"/>
      <c r="K23" s="138"/>
    </row>
    <row r="24" ht="27" customHeight="1" spans="1:11">
      <c r="A24" s="50" t="s">
        <v>104</v>
      </c>
      <c r="B24" s="50" t="s">
        <v>6</v>
      </c>
      <c r="C24" s="86">
        <v>3000</v>
      </c>
      <c r="D24" s="50"/>
      <c r="E24" s="406" t="s">
        <v>59</v>
      </c>
      <c r="F24" s="50"/>
      <c r="G24" s="50"/>
      <c r="H24" s="407">
        <f>ROUNDUP(C24*12*8/1024,0)</f>
        <v>282</v>
      </c>
      <c r="I24" s="50" t="s">
        <v>105</v>
      </c>
      <c r="J24" s="50"/>
      <c r="K24" s="50"/>
    </row>
    <row r="25" ht="27" customHeight="1" spans="1:11">
      <c r="A25" s="50" t="s">
        <v>106</v>
      </c>
      <c r="B25" s="50" t="s">
        <v>107</v>
      </c>
      <c r="C25" s="86">
        <v>16</v>
      </c>
      <c r="D25" s="50"/>
      <c r="E25" s="406" t="s">
        <v>59</v>
      </c>
      <c r="F25" s="50"/>
      <c r="G25" s="50"/>
      <c r="H25" s="407">
        <f>C25*5</f>
        <v>80</v>
      </c>
      <c r="I25" s="50" t="s">
        <v>108</v>
      </c>
      <c r="J25" s="50"/>
      <c r="K25" s="50"/>
    </row>
    <row r="26" ht="27" customHeight="1" spans="1:11">
      <c r="A26" s="115" t="s">
        <v>109</v>
      </c>
      <c r="B26" s="50"/>
      <c r="C26" s="86"/>
      <c r="D26" s="50"/>
      <c r="E26" s="406"/>
      <c r="F26" s="50"/>
      <c r="G26" s="50"/>
      <c r="H26" s="408">
        <f>MAX(H22,H24+H25)</f>
        <v>8000</v>
      </c>
      <c r="I26" s="50" t="s">
        <v>110</v>
      </c>
      <c r="J26" s="50"/>
      <c r="K26" s="50"/>
    </row>
    <row r="27" ht="12.4" spans="1:11">
      <c r="E27" s="178"/>
      <c r="F27" s="178"/>
      <c r="G27" s="178"/>
    </row>
    <row r="28" ht="12.4" spans="1:11">
      <c r="E28" s="178"/>
      <c r="F28" s="178"/>
      <c r="G28" s="178"/>
    </row>
    <row r="29" ht="12.4" spans="1:11">
      <c r="E29" s="178"/>
      <c r="F29" s="178"/>
      <c r="G29" s="178"/>
    </row>
    <row r="30" ht="12.4" spans="1:11">
      <c r="E30" s="178"/>
      <c r="F30" s="178"/>
      <c r="G30" s="178"/>
    </row>
    <row r="31" ht="12.4" spans="1:11">
      <c r="E31" s="178"/>
      <c r="F31" s="178"/>
      <c r="G31" s="178"/>
    </row>
    <row r="32" ht="12.4" spans="1:11">
      <c r="E32" s="178"/>
      <c r="F32" s="178"/>
      <c r="G32" s="178"/>
    </row>
    <row r="33" ht="12.4" spans="5:7">
      <c r="E33" s="178"/>
      <c r="F33" s="178"/>
      <c r="G33" s="178"/>
    </row>
    <row r="34" ht="12.4" spans="5:7">
      <c r="E34" s="178"/>
      <c r="F34" s="178"/>
      <c r="G34" s="178"/>
    </row>
  </sheetData>
  <mergeCells count="32">
    <mergeCell ref="A1:P1"/>
    <mergeCell ref="D2:G2"/>
    <mergeCell ref="H2:K2"/>
    <mergeCell ref="A19:P19"/>
    <mergeCell ref="C20:D20"/>
    <mergeCell ref="E20:G20"/>
    <mergeCell ref="I20:K20"/>
    <mergeCell ref="A21:K21"/>
    <mergeCell ref="C22:D22"/>
    <mergeCell ref="E22:G22"/>
    <mergeCell ref="I22:K22"/>
    <mergeCell ref="A23:K23"/>
    <mergeCell ref="C24:D24"/>
    <mergeCell ref="E24:G24"/>
    <mergeCell ref="I24:K24"/>
    <mergeCell ref="C25:D25"/>
    <mergeCell ref="E25:G25"/>
    <mergeCell ref="I25:K25"/>
    <mergeCell ref="C26:D26"/>
    <mergeCell ref="E26:G26"/>
    <mergeCell ref="I26:K26"/>
    <mergeCell ref="A2:A3"/>
    <mergeCell ref="A4:A7"/>
    <mergeCell ref="A8:A9"/>
    <mergeCell ref="A13:A14"/>
    <mergeCell ref="B2:B3"/>
    <mergeCell ref="C2:C3"/>
    <mergeCell ref="L2:L3"/>
    <mergeCell ref="M2:M3"/>
    <mergeCell ref="N2:N3"/>
    <mergeCell ref="O2:O3"/>
    <mergeCell ref="P2:P3"/>
  </mergeCells>
  <hyperlinks>
    <hyperlink ref="A1" r:id="rId1" display=" 本页为资源测算，未出性能基线的产品无法动态测算，具体应用清单参见各产品详情描述，项目间横向比对预估&#10;客户申请服务器资源要求提供佐证材料的，参见https://fdoc.epoint.com.cn/onlinedoc/rest/d/AnUbIv&#10;各产品最新性能测试见https://fdoc.epoint.com.cn/onlinedoc/rest/d/ARbIBf"/>
  </hyperlinks>
  <pageMargins left="0.700787401574803" right="0.700787401574803" top="0.751968503937008" bottom="0.751968503937008" header="0.3" footer="0.3"/>
  <pageSetup paperSize="9" orientation="portrait" horizontalDpi="600" vertic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各产品AI大模型资源清单"/>
  <dimension ref="A1:K40"/>
  <sheetViews>
    <sheetView workbookViewId="0">
      <pane ySplit="1" topLeftCell="A2" activePane="bottomLeft" state="frozen"/>
      <selection/>
      <selection pane="bottomLeft" activeCell="A1" sqref="A1"/>
    </sheetView>
  </sheetViews>
  <sheetFormatPr defaultColWidth="14" defaultRowHeight="18" customHeight="1"/>
  <cols>
    <col min="1" max="1" width="9.2972972972973" customWidth="1"/>
    <col min="2" max="2" width="25.4954954954955" customWidth="1"/>
    <col min="3" max="3" width="30.4864864864865" customWidth="1"/>
    <col min="4" max="4" width="32.3693693693694" customWidth="1"/>
    <col min="5" max="5" width="17.7117117117117" customWidth="1"/>
    <col min="6" max="6" width="21.7117117117117" customWidth="1"/>
    <col min="7" max="7" width="20.7117117117117" customWidth="1"/>
    <col min="8" max="8" width="18.4864864864865" customWidth="1"/>
    <col min="9" max="9" width="22.7927927927928" customWidth="1"/>
    <col min="10" max="10" width="24.6846846846847" customWidth="1"/>
    <col min="11" max="11" width="28.0540540540541" customWidth="1"/>
  </cols>
  <sheetData>
    <row r="1" ht="24.85" spans="1:11">
      <c r="A1" s="353" t="s">
        <v>0</v>
      </c>
      <c r="B1" s="353" t="s">
        <v>36</v>
      </c>
      <c r="C1" s="354" t="s">
        <v>111</v>
      </c>
      <c r="D1" s="354" t="s">
        <v>112</v>
      </c>
      <c r="E1" s="353" t="s">
        <v>113</v>
      </c>
      <c r="F1" s="354" t="s">
        <v>114</v>
      </c>
      <c r="G1" s="354" t="s">
        <v>115</v>
      </c>
      <c r="H1" s="354" t="s">
        <v>116</v>
      </c>
      <c r="I1" s="353" t="s">
        <v>113</v>
      </c>
      <c r="J1" s="353" t="s">
        <v>117</v>
      </c>
      <c r="K1" s="353" t="s">
        <v>118</v>
      </c>
    </row>
    <row r="2" ht="12.4" spans="1:11">
      <c r="A2" s="355" t="s">
        <v>119</v>
      </c>
      <c r="B2" s="355"/>
      <c r="C2" s="355"/>
      <c r="D2" s="355"/>
      <c r="E2" s="355"/>
      <c r="F2" s="355"/>
      <c r="G2" s="355"/>
      <c r="H2" s="355"/>
      <c r="I2" s="355"/>
      <c r="J2" s="355"/>
      <c r="K2" s="355"/>
    </row>
    <row r="3" ht="12.4" spans="1:11">
      <c r="A3" s="356">
        <v>1</v>
      </c>
      <c r="B3" s="357" t="s">
        <v>120</v>
      </c>
      <c r="C3" s="358" t="s">
        <v>121</v>
      </c>
      <c r="D3" s="359" t="s">
        <v>122</v>
      </c>
      <c r="E3" s="360" t="s">
        <v>123</v>
      </c>
      <c r="F3" s="262" t="s">
        <v>124</v>
      </c>
      <c r="G3" s="262" t="s">
        <v>125</v>
      </c>
      <c r="H3" s="361" t="s">
        <v>59</v>
      </c>
      <c r="I3" s="361" t="s">
        <v>59</v>
      </c>
      <c r="J3" s="362" t="s">
        <v>126</v>
      </c>
      <c r="K3" s="225"/>
    </row>
    <row r="4" ht="12.4" spans="1:11">
      <c r="A4" s="363"/>
      <c r="B4" s="364"/>
      <c r="C4" s="262" t="s">
        <v>127</v>
      </c>
      <c r="D4" s="365" t="s">
        <v>128</v>
      </c>
      <c r="E4" s="361" t="s">
        <v>79</v>
      </c>
      <c r="F4" s="366" t="s">
        <v>129</v>
      </c>
      <c r="G4" s="366" t="s">
        <v>130</v>
      </c>
      <c r="H4" s="361" t="s">
        <v>59</v>
      </c>
      <c r="I4" s="361" t="s">
        <v>59</v>
      </c>
      <c r="J4" s="363"/>
      <c r="K4" s="367"/>
    </row>
    <row r="5" ht="12.4" spans="1:11">
      <c r="A5" s="368"/>
      <c r="B5" s="369"/>
      <c r="C5" s="262" t="s">
        <v>131</v>
      </c>
      <c r="D5" s="262" t="s">
        <v>132</v>
      </c>
      <c r="E5" s="361" t="s">
        <v>79</v>
      </c>
      <c r="F5" s="368"/>
      <c r="G5" s="368"/>
      <c r="H5" s="361" t="s">
        <v>59</v>
      </c>
      <c r="I5" s="361" t="s">
        <v>59</v>
      </c>
      <c r="J5" s="368"/>
      <c r="K5" s="370"/>
    </row>
    <row r="6" ht="12.4" spans="1:11">
      <c r="A6" s="356">
        <v>2</v>
      </c>
      <c r="B6" s="357" t="s">
        <v>133</v>
      </c>
      <c r="C6" s="262" t="s">
        <v>121</v>
      </c>
      <c r="D6" s="371" t="s">
        <v>122</v>
      </c>
      <c r="E6" s="361" t="s">
        <v>123</v>
      </c>
      <c r="F6" s="262" t="s">
        <v>124</v>
      </c>
      <c r="G6" s="262" t="s">
        <v>125</v>
      </c>
      <c r="H6" s="361" t="s">
        <v>59</v>
      </c>
      <c r="I6" s="361" t="s">
        <v>59</v>
      </c>
      <c r="J6" s="362" t="s">
        <v>126</v>
      </c>
      <c r="K6" s="225"/>
    </row>
    <row r="7" ht="12.4" spans="1:11">
      <c r="A7" s="363"/>
      <c r="B7" s="364"/>
      <c r="C7" s="262" t="s">
        <v>127</v>
      </c>
      <c r="D7" s="262" t="s">
        <v>128</v>
      </c>
      <c r="E7" s="361" t="s">
        <v>79</v>
      </c>
      <c r="F7" s="366" t="s">
        <v>129</v>
      </c>
      <c r="G7" s="366" t="s">
        <v>130</v>
      </c>
      <c r="H7" s="361" t="s">
        <v>59</v>
      </c>
      <c r="I7" s="361" t="s">
        <v>59</v>
      </c>
      <c r="J7" s="363"/>
      <c r="K7" s="367"/>
    </row>
    <row r="8" ht="12.4" spans="1:11">
      <c r="A8" s="363"/>
      <c r="B8" s="364"/>
      <c r="C8" s="262" t="s">
        <v>131</v>
      </c>
      <c r="D8" s="262" t="s">
        <v>132</v>
      </c>
      <c r="E8" s="356" t="s">
        <v>79</v>
      </c>
      <c r="F8" s="368"/>
      <c r="G8" s="368"/>
      <c r="H8" s="361" t="s">
        <v>59</v>
      </c>
      <c r="I8" s="361" t="s">
        <v>59</v>
      </c>
      <c r="J8" s="368"/>
      <c r="K8" s="370"/>
    </row>
    <row r="9" ht="12.4" spans="1:11">
      <c r="A9" s="356">
        <v>3</v>
      </c>
      <c r="B9" s="357" t="s">
        <v>134</v>
      </c>
      <c r="C9" s="262" t="s">
        <v>121</v>
      </c>
      <c r="D9" s="371" t="s">
        <v>122</v>
      </c>
      <c r="E9" s="361" t="s">
        <v>123</v>
      </c>
      <c r="F9" s="372" t="s">
        <v>124</v>
      </c>
      <c r="G9" s="262" t="s">
        <v>125</v>
      </c>
      <c r="H9" s="361" t="s">
        <v>59</v>
      </c>
      <c r="I9" s="361" t="s">
        <v>59</v>
      </c>
      <c r="J9" s="362" t="s">
        <v>126</v>
      </c>
      <c r="K9" s="225"/>
    </row>
    <row r="10" ht="12.4" spans="1:11">
      <c r="A10" s="363"/>
      <c r="B10" s="364"/>
      <c r="C10" s="262" t="s">
        <v>127</v>
      </c>
      <c r="D10" s="262" t="s">
        <v>128</v>
      </c>
      <c r="E10" s="373" t="s">
        <v>79</v>
      </c>
      <c r="F10" s="366" t="s">
        <v>129</v>
      </c>
      <c r="G10" s="366" t="s">
        <v>130</v>
      </c>
      <c r="H10" s="361" t="s">
        <v>59</v>
      </c>
      <c r="I10" s="361" t="s">
        <v>59</v>
      </c>
      <c r="J10" s="363"/>
      <c r="K10" s="367"/>
    </row>
    <row r="11" ht="12.4" spans="1:11">
      <c r="A11" s="363"/>
      <c r="B11" s="364"/>
      <c r="C11" s="262" t="s">
        <v>131</v>
      </c>
      <c r="D11" s="262" t="s">
        <v>132</v>
      </c>
      <c r="E11" s="356" t="s">
        <v>79</v>
      </c>
      <c r="F11" s="368"/>
      <c r="G11" s="368"/>
      <c r="H11" s="361" t="s">
        <v>59</v>
      </c>
      <c r="I11" s="361" t="s">
        <v>59</v>
      </c>
      <c r="J11" s="368"/>
      <c r="K11" s="370"/>
    </row>
    <row r="12" ht="12.4" spans="1:11">
      <c r="A12" s="356">
        <v>4</v>
      </c>
      <c r="B12" s="357" t="s">
        <v>135</v>
      </c>
      <c r="C12" s="262" t="s">
        <v>121</v>
      </c>
      <c r="D12" s="371" t="s">
        <v>122</v>
      </c>
      <c r="E12" s="361" t="s">
        <v>123</v>
      </c>
      <c r="F12" s="372" t="s">
        <v>124</v>
      </c>
      <c r="G12" s="262" t="s">
        <v>125</v>
      </c>
      <c r="H12" s="361" t="s">
        <v>59</v>
      </c>
      <c r="I12" s="361" t="s">
        <v>59</v>
      </c>
      <c r="J12" s="362" t="s">
        <v>126</v>
      </c>
      <c r="K12" s="225"/>
    </row>
    <row r="13" ht="12.4" spans="1:11">
      <c r="A13" s="363"/>
      <c r="B13" s="364"/>
      <c r="C13" s="262" t="s">
        <v>127</v>
      </c>
      <c r="D13" s="262" t="s">
        <v>128</v>
      </c>
      <c r="E13" s="373" t="s">
        <v>79</v>
      </c>
      <c r="F13" s="366" t="s">
        <v>129</v>
      </c>
      <c r="G13" s="366" t="s">
        <v>130</v>
      </c>
      <c r="H13" s="361" t="s">
        <v>59</v>
      </c>
      <c r="I13" s="361" t="s">
        <v>59</v>
      </c>
      <c r="J13" s="363"/>
      <c r="K13" s="367"/>
    </row>
    <row r="14" ht="12.4" spans="1:11">
      <c r="A14" s="363"/>
      <c r="B14" s="364"/>
      <c r="C14" s="262" t="s">
        <v>131</v>
      </c>
      <c r="D14" s="262" t="s">
        <v>132</v>
      </c>
      <c r="E14" s="356" t="s">
        <v>79</v>
      </c>
      <c r="F14" s="368"/>
      <c r="G14" s="368"/>
      <c r="H14" s="361" t="s">
        <v>59</v>
      </c>
      <c r="I14" s="361" t="s">
        <v>59</v>
      </c>
      <c r="J14" s="368"/>
      <c r="K14" s="370"/>
    </row>
    <row r="15" ht="12.4" spans="1:11">
      <c r="A15" s="374">
        <v>5</v>
      </c>
      <c r="B15" s="357" t="s">
        <v>136</v>
      </c>
      <c r="C15" s="372" t="s">
        <v>121</v>
      </c>
      <c r="D15" s="371" t="s">
        <v>122</v>
      </c>
      <c r="E15" s="361" t="s">
        <v>123</v>
      </c>
      <c r="F15" s="372" t="s">
        <v>124</v>
      </c>
      <c r="G15" s="262" t="s">
        <v>125</v>
      </c>
      <c r="H15" s="361" t="s">
        <v>59</v>
      </c>
      <c r="I15" s="361" t="s">
        <v>59</v>
      </c>
      <c r="J15" s="362" t="s">
        <v>126</v>
      </c>
      <c r="K15" s="225"/>
    </row>
    <row r="16" ht="12.4" spans="1:11">
      <c r="A16" s="375"/>
      <c r="B16" s="364"/>
      <c r="C16" s="372" t="s">
        <v>127</v>
      </c>
      <c r="D16" s="262" t="s">
        <v>128</v>
      </c>
      <c r="E16" s="373" t="s">
        <v>79</v>
      </c>
      <c r="F16" s="366" t="s">
        <v>129</v>
      </c>
      <c r="G16" s="366" t="s">
        <v>130</v>
      </c>
      <c r="H16" s="361" t="s">
        <v>59</v>
      </c>
      <c r="I16" s="361" t="s">
        <v>59</v>
      </c>
      <c r="J16" s="363"/>
      <c r="K16" s="367"/>
    </row>
    <row r="17" ht="12.4" spans="1:11">
      <c r="A17" s="375"/>
      <c r="B17" s="369"/>
      <c r="C17" s="376" t="s">
        <v>131</v>
      </c>
      <c r="D17" s="366" t="s">
        <v>132</v>
      </c>
      <c r="E17" s="361" t="s">
        <v>79</v>
      </c>
      <c r="F17" s="368"/>
      <c r="G17" s="368"/>
      <c r="H17" s="361" t="s">
        <v>59</v>
      </c>
      <c r="I17" s="361" t="s">
        <v>59</v>
      </c>
      <c r="J17" s="368"/>
      <c r="K17" s="370"/>
    </row>
    <row r="18" ht="12.4" spans="1:11">
      <c r="A18" s="356">
        <v>2</v>
      </c>
      <c r="B18" s="377" t="s">
        <v>137</v>
      </c>
      <c r="C18" s="262" t="s">
        <v>138</v>
      </c>
      <c r="D18" s="359" t="s">
        <v>122</v>
      </c>
      <c r="E18" s="360" t="s">
        <v>123</v>
      </c>
      <c r="F18" s="262" t="s">
        <v>124</v>
      </c>
      <c r="G18" s="262" t="s">
        <v>125</v>
      </c>
      <c r="H18" s="361" t="s">
        <v>59</v>
      </c>
      <c r="I18" s="361" t="s">
        <v>59</v>
      </c>
      <c r="J18" s="262" t="s">
        <v>139</v>
      </c>
      <c r="K18" s="216"/>
    </row>
    <row r="19" ht="24.85" spans="1:11">
      <c r="A19" s="363"/>
      <c r="B19" s="378"/>
      <c r="C19" s="365" t="s">
        <v>140</v>
      </c>
      <c r="D19" s="379" t="s">
        <v>141</v>
      </c>
      <c r="E19" s="361" t="s">
        <v>142</v>
      </c>
      <c r="F19" s="262" t="s">
        <v>143</v>
      </c>
      <c r="G19" s="262" t="s">
        <v>130</v>
      </c>
      <c r="H19" s="217"/>
      <c r="I19" s="217"/>
      <c r="J19" s="217"/>
      <c r="K19" s="216"/>
    </row>
    <row r="20" ht="12.4" spans="1:11">
      <c r="A20" s="356">
        <v>3</v>
      </c>
      <c r="B20" s="380" t="s">
        <v>144</v>
      </c>
      <c r="C20" s="262" t="s">
        <v>145</v>
      </c>
      <c r="D20" s="262" t="s">
        <v>146</v>
      </c>
      <c r="E20" s="361" t="s">
        <v>147</v>
      </c>
      <c r="F20" s="262" t="s">
        <v>143</v>
      </c>
      <c r="G20" s="262" t="s">
        <v>148</v>
      </c>
      <c r="H20" s="262" t="s">
        <v>122</v>
      </c>
      <c r="I20" s="361" t="s">
        <v>123</v>
      </c>
      <c r="J20" s="366" t="s">
        <v>139</v>
      </c>
      <c r="K20" s="225"/>
    </row>
    <row r="21" ht="12.4" spans="1:11">
      <c r="A21" s="363"/>
      <c r="B21" s="381"/>
      <c r="C21" s="366" t="s">
        <v>149</v>
      </c>
      <c r="D21" s="262" t="s">
        <v>150</v>
      </c>
      <c r="E21" s="361" t="s">
        <v>123</v>
      </c>
      <c r="F21" s="262" t="s">
        <v>124</v>
      </c>
      <c r="G21" s="262" t="s">
        <v>148</v>
      </c>
      <c r="H21" s="356" t="s">
        <v>59</v>
      </c>
      <c r="I21" s="361" t="s">
        <v>59</v>
      </c>
      <c r="J21" s="368"/>
      <c r="K21" s="370"/>
    </row>
    <row r="22" ht="24.85" spans="1:11">
      <c r="A22" s="363"/>
      <c r="B22" s="381"/>
      <c r="C22" s="366" t="s">
        <v>151</v>
      </c>
      <c r="D22" s="262" t="s">
        <v>152</v>
      </c>
      <c r="E22" s="356" t="s">
        <v>142</v>
      </c>
      <c r="F22" s="366" t="s">
        <v>143</v>
      </c>
      <c r="G22" s="366" t="s">
        <v>130</v>
      </c>
      <c r="H22" s="356" t="s">
        <v>59</v>
      </c>
      <c r="I22" s="356" t="s">
        <v>59</v>
      </c>
      <c r="J22" s="216"/>
      <c r="K22" s="382" t="s">
        <v>153</v>
      </c>
    </row>
    <row r="23" ht="12.4" spans="1:11">
      <c r="A23" s="368"/>
      <c r="B23" s="383"/>
      <c r="C23" s="366" t="s">
        <v>154</v>
      </c>
      <c r="D23" s="262" t="s">
        <v>155</v>
      </c>
      <c r="E23" s="368"/>
      <c r="F23" s="368"/>
      <c r="G23" s="368"/>
      <c r="H23" s="368"/>
      <c r="I23" s="368"/>
      <c r="J23" s="216"/>
      <c r="K23" s="216"/>
    </row>
    <row r="24" ht="36.75" customHeight="1" spans="1:11">
      <c r="A24" s="384">
        <v>4</v>
      </c>
      <c r="B24" s="385" t="s">
        <v>156</v>
      </c>
      <c r="C24" s="386" t="s">
        <v>157</v>
      </c>
      <c r="D24" s="386" t="s">
        <v>158</v>
      </c>
      <c r="E24" s="356" t="s">
        <v>159</v>
      </c>
      <c r="F24" s="386" t="s">
        <v>160</v>
      </c>
      <c r="G24" s="386" t="s">
        <v>125</v>
      </c>
      <c r="H24" s="386" t="s">
        <v>161</v>
      </c>
      <c r="I24" s="356" t="s">
        <v>57</v>
      </c>
      <c r="J24" s="387" t="s">
        <v>139</v>
      </c>
      <c r="K24" s="362" t="s">
        <v>162</v>
      </c>
    </row>
    <row r="25" customHeight="1" spans="1:11">
      <c r="A25" s="384"/>
      <c r="B25" s="385"/>
      <c r="C25" s="386" t="s">
        <v>163</v>
      </c>
      <c r="D25" s="225" t="s">
        <v>122</v>
      </c>
      <c r="E25" s="356" t="s">
        <v>164</v>
      </c>
      <c r="F25" s="366" t="s">
        <v>124</v>
      </c>
      <c r="G25" s="386" t="s">
        <v>125</v>
      </c>
      <c r="H25" s="386" t="s">
        <v>165</v>
      </c>
      <c r="I25" s="356" t="s">
        <v>166</v>
      </c>
      <c r="J25" s="387" t="s">
        <v>139</v>
      </c>
      <c r="K25" s="362" t="s">
        <v>167</v>
      </c>
    </row>
    <row r="26" customHeight="1" spans="1:11">
      <c r="A26" s="384"/>
      <c r="B26" s="385"/>
      <c r="C26" s="262" t="s">
        <v>168</v>
      </c>
      <c r="D26" s="388"/>
      <c r="E26" s="389"/>
      <c r="F26" s="390"/>
      <c r="G26" s="391"/>
      <c r="H26" s="391"/>
      <c r="I26" s="389"/>
      <c r="J26" s="392"/>
      <c r="K26" s="393"/>
    </row>
    <row r="27" customHeight="1" spans="1:11">
      <c r="A27" s="384"/>
      <c r="B27" s="385"/>
      <c r="C27" s="262" t="s">
        <v>169</v>
      </c>
      <c r="D27" s="388"/>
      <c r="E27" s="389"/>
      <c r="F27" s="390"/>
      <c r="G27" s="391"/>
      <c r="H27" s="391"/>
      <c r="I27" s="389"/>
      <c r="J27" s="392"/>
      <c r="K27" s="393"/>
    </row>
    <row r="28" customHeight="1" spans="1:11">
      <c r="A28" s="384"/>
      <c r="B28" s="385"/>
      <c r="C28" s="366" t="s">
        <v>170</v>
      </c>
      <c r="D28" s="388"/>
      <c r="E28" s="389"/>
      <c r="F28" s="390"/>
      <c r="G28" s="391"/>
      <c r="H28" s="391"/>
      <c r="I28" s="389"/>
      <c r="J28" s="392"/>
      <c r="K28" s="393"/>
    </row>
    <row r="29" ht="27.75" customHeight="1" spans="1:11">
      <c r="A29" s="361">
        <v>5</v>
      </c>
      <c r="B29" s="394" t="s">
        <v>171</v>
      </c>
      <c r="C29" s="262" t="s">
        <v>172</v>
      </c>
      <c r="D29" s="382" t="s">
        <v>173</v>
      </c>
      <c r="E29" s="361" t="s">
        <v>79</v>
      </c>
      <c r="F29" s="262" t="s">
        <v>143</v>
      </c>
      <c r="G29" s="262" t="s">
        <v>130</v>
      </c>
      <c r="H29" s="217"/>
      <c r="I29" s="217"/>
      <c r="J29" s="382" t="s">
        <v>139</v>
      </c>
      <c r="K29" s="217"/>
    </row>
    <row r="31" customHeight="1" spans="1:11">
      <c r="B31" s="9" t="s">
        <v>174</v>
      </c>
      <c r="C31" s="9"/>
      <c r="D31" s="9"/>
      <c r="E31" s="395" t="s">
        <v>175</v>
      </c>
    </row>
    <row r="32" customHeight="1" spans="1:11">
      <c r="B32" s="9"/>
      <c r="C32" s="9"/>
      <c r="D32" s="9"/>
    </row>
    <row r="33" customHeight="1" spans="2:5">
      <c r="B33" s="9"/>
      <c r="C33" s="9"/>
      <c r="D33" s="9"/>
      <c r="E33" s="395" t="s">
        <v>176</v>
      </c>
    </row>
    <row r="34" customHeight="1" spans="2:5">
      <c r="B34" s="9"/>
      <c r="C34" s="9"/>
      <c r="D34" s="9"/>
    </row>
    <row r="35" customHeight="1" spans="2:5">
      <c r="B35" s="9"/>
      <c r="C35" s="9"/>
      <c r="D35" s="9"/>
    </row>
    <row r="36" customHeight="1" spans="2:5">
      <c r="B36" s="9"/>
      <c r="C36" s="9"/>
      <c r="D36" s="9"/>
    </row>
    <row r="37" customHeight="1" spans="2:5">
      <c r="B37" s="9"/>
      <c r="C37" s="9"/>
      <c r="D37" s="9"/>
    </row>
    <row r="38" customHeight="1" spans="2:5">
      <c r="B38" s="9"/>
      <c r="C38" s="9"/>
      <c r="D38" s="9"/>
    </row>
    <row r="39" customHeight="1" spans="2:5">
      <c r="B39" s="9"/>
      <c r="C39" s="9"/>
      <c r="D39" s="9"/>
    </row>
    <row r="40" customHeight="1" spans="2:5">
      <c r="B40" s="9"/>
      <c r="C40" s="9"/>
      <c r="D40" s="9"/>
    </row>
  </sheetData>
  <mergeCells count="53">
    <mergeCell ref="A2:K2"/>
    <mergeCell ref="A3:A5"/>
    <mergeCell ref="A6:A8"/>
    <mergeCell ref="A9:A11"/>
    <mergeCell ref="A12:A14"/>
    <mergeCell ref="A15:A17"/>
    <mergeCell ref="A18:A19"/>
    <mergeCell ref="A20:A23"/>
    <mergeCell ref="A24:A28"/>
    <mergeCell ref="B3:B5"/>
    <mergeCell ref="B6:B8"/>
    <mergeCell ref="B9:B11"/>
    <mergeCell ref="B12:B14"/>
    <mergeCell ref="B15:B17"/>
    <mergeCell ref="B18:B19"/>
    <mergeCell ref="B20:B23"/>
    <mergeCell ref="B24:B28"/>
    <mergeCell ref="D25:D28"/>
    <mergeCell ref="E22:E23"/>
    <mergeCell ref="E25:E28"/>
    <mergeCell ref="F4:F5"/>
    <mergeCell ref="F7:F8"/>
    <mergeCell ref="F10:F11"/>
    <mergeCell ref="F13:F14"/>
    <mergeCell ref="F16:F17"/>
    <mergeCell ref="F22:F23"/>
    <mergeCell ref="F25:F28"/>
    <mergeCell ref="G4:G5"/>
    <mergeCell ref="G7:G8"/>
    <mergeCell ref="G10:G11"/>
    <mergeCell ref="G13:G14"/>
    <mergeCell ref="G16:G17"/>
    <mergeCell ref="G22:G23"/>
    <mergeCell ref="G25:G28"/>
    <mergeCell ref="H22:H23"/>
    <mergeCell ref="H25:H28"/>
    <mergeCell ref="I22:I23"/>
    <mergeCell ref="I25:I28"/>
    <mergeCell ref="J3:J5"/>
    <mergeCell ref="J6:J8"/>
    <mergeCell ref="J9:J11"/>
    <mergeCell ref="J12:J14"/>
    <mergeCell ref="J15:J17"/>
    <mergeCell ref="J20:J21"/>
    <mergeCell ref="J25:J28"/>
    <mergeCell ref="K3:K5"/>
    <mergeCell ref="K6:K8"/>
    <mergeCell ref="K9:K11"/>
    <mergeCell ref="K12:K14"/>
    <mergeCell ref="K15:K17"/>
    <mergeCell ref="K20:K21"/>
    <mergeCell ref="K25:K28"/>
    <mergeCell ref="B31:D40"/>
  </mergeCells>
  <pageMargins left="0.700787401574803" right="0.700787401574803" top="0.751968503937008" bottom="0.751968503937008" header="0.3" footer="0.3"/>
  <pageSetup paperSize="9" orientation="portrait" horizontalDpi="600" vertic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AI智能评标算力性能测算"/>
  <dimension ref="A1:J16"/>
  <sheetViews>
    <sheetView workbookViewId="0">
      <selection activeCell="A1" sqref="A1"/>
    </sheetView>
  </sheetViews>
  <sheetFormatPr defaultColWidth="14" defaultRowHeight="18" customHeight="1"/>
  <cols>
    <col min="1" max="1" width="23.7117117117117" customWidth="1"/>
    <col min="2" max="2" width="14.7117117117117" customWidth="1"/>
    <col min="3" max="3" width="18.7117117117117" customWidth="1"/>
    <col min="4" max="4" width="19.7117117117117" customWidth="1"/>
    <col min="5" max="5" width="17.7117117117117" customWidth="1"/>
    <col min="6" max="6" width="18.7117117117117" customWidth="1"/>
    <col min="7" max="7" width="20.7117117117117" customWidth="1"/>
    <col min="8" max="8" width="16.7117117117117" customWidth="1"/>
    <col min="9" max="9" width="67.7117117117117" customWidth="1"/>
  </cols>
  <sheetData>
    <row r="1" ht="15" spans="1:10">
      <c r="A1" s="337" t="s">
        <v>177</v>
      </c>
      <c r="B1" s="337" t="s">
        <v>178</v>
      </c>
      <c r="C1" s="338" t="s">
        <v>179</v>
      </c>
      <c r="D1" s="310" t="s">
        <v>180</v>
      </c>
      <c r="E1" s="338" t="s">
        <v>181</v>
      </c>
      <c r="F1" s="338" t="s">
        <v>182</v>
      </c>
      <c r="G1" s="337" t="s">
        <v>183</v>
      </c>
      <c r="H1" s="337" t="s">
        <v>184</v>
      </c>
      <c r="I1" s="310" t="s">
        <v>185</v>
      </c>
    </row>
    <row r="2" ht="28.3" spans="1:10">
      <c r="A2" s="339" t="s">
        <v>186</v>
      </c>
      <c r="B2" s="313">
        <v>19</v>
      </c>
      <c r="C2" s="313">
        <v>20</v>
      </c>
      <c r="D2" s="313">
        <v>7</v>
      </c>
      <c r="E2" s="313">
        <v>3</v>
      </c>
      <c r="F2" s="339">
        <v>12</v>
      </c>
      <c r="G2" s="313" t="s">
        <v>187</v>
      </c>
      <c r="H2" s="313" t="s">
        <v>188</v>
      </c>
      <c r="I2" s="340" t="s">
        <v>189</v>
      </c>
    </row>
    <row r="3" ht="28.3" spans="1:10">
      <c r="A3" s="339" t="s">
        <v>190</v>
      </c>
      <c r="B3" s="313">
        <v>19</v>
      </c>
      <c r="C3" s="313">
        <v>20</v>
      </c>
      <c r="D3" s="313">
        <v>7</v>
      </c>
      <c r="E3" s="313">
        <v>3</v>
      </c>
      <c r="F3" s="313">
        <v>18</v>
      </c>
      <c r="G3" s="313" t="s">
        <v>191</v>
      </c>
      <c r="H3" s="313" t="s">
        <v>192</v>
      </c>
      <c r="I3" s="50"/>
    </row>
    <row r="4" ht="28.3" spans="1:10">
      <c r="A4" s="339" t="s">
        <v>193</v>
      </c>
      <c r="B4" s="313">
        <v>19</v>
      </c>
      <c r="C4" s="313">
        <v>20</v>
      </c>
      <c r="D4" s="313">
        <v>7</v>
      </c>
      <c r="E4" s="313">
        <v>3</v>
      </c>
      <c r="F4" s="313">
        <v>18</v>
      </c>
      <c r="G4" s="313" t="s">
        <v>194</v>
      </c>
      <c r="H4" s="313" t="s">
        <v>195</v>
      </c>
      <c r="I4" s="50"/>
    </row>
    <row r="5" ht="42.45" spans="1:10">
      <c r="A5" s="339" t="s">
        <v>196</v>
      </c>
      <c r="B5" s="339">
        <v>5</v>
      </c>
      <c r="C5" s="339">
        <v>63</v>
      </c>
      <c r="D5" s="339">
        <v>63</v>
      </c>
      <c r="E5" s="339">
        <v>5</v>
      </c>
      <c r="F5" s="339">
        <v>20</v>
      </c>
      <c r="G5" s="339" t="s">
        <v>197</v>
      </c>
      <c r="H5" s="339" t="s">
        <v>198</v>
      </c>
      <c r="I5" s="341" t="s">
        <v>199</v>
      </c>
      <c r="J5" s="4" t="s">
        <v>200</v>
      </c>
    </row>
    <row r="6" ht="29.25" customHeight="1" spans="1:10">
      <c r="A6" s="342" t="s">
        <v>201</v>
      </c>
      <c r="B6" s="342">
        <v>20</v>
      </c>
      <c r="C6" s="342">
        <v>20</v>
      </c>
      <c r="D6" s="342" t="s">
        <v>202</v>
      </c>
      <c r="E6" s="342" t="s">
        <v>203</v>
      </c>
      <c r="F6" s="342">
        <v>12</v>
      </c>
      <c r="G6" s="342" t="s">
        <v>204</v>
      </c>
      <c r="H6" s="342" t="s">
        <v>205</v>
      </c>
      <c r="I6" s="343" t="s">
        <v>206</v>
      </c>
      <c r="J6" s="4" t="s">
        <v>207</v>
      </c>
    </row>
    <row r="7" ht="116.25" customHeight="1" spans="1:10">
      <c r="A7" s="344" t="s">
        <v>208</v>
      </c>
      <c r="B7" s="50"/>
      <c r="C7" s="50"/>
      <c r="D7" s="50"/>
      <c r="E7" s="50"/>
      <c r="F7" s="50"/>
      <c r="G7" s="50"/>
      <c r="H7" s="50"/>
      <c r="I7" s="50"/>
    </row>
    <row r="8" ht="25.5" customHeight="1" spans="1:10">
      <c r="A8" s="345" t="s">
        <v>209</v>
      </c>
    </row>
    <row r="9" ht="14.1" spans="1:10">
      <c r="A9" s="346" t="s">
        <v>210</v>
      </c>
      <c r="B9" s="346" t="s">
        <v>211</v>
      </c>
      <c r="C9" s="346" t="s">
        <v>212</v>
      </c>
      <c r="D9" s="346" t="s">
        <v>213</v>
      </c>
      <c r="E9" s="346" t="s">
        <v>214</v>
      </c>
      <c r="F9" s="346" t="s">
        <v>215</v>
      </c>
      <c r="G9" s="346" t="s">
        <v>216</v>
      </c>
      <c r="H9" s="346" t="s">
        <v>217</v>
      </c>
      <c r="I9" s="346" t="s">
        <v>218</v>
      </c>
    </row>
    <row r="10" ht="30" customHeight="1" spans="1:10">
      <c r="A10" s="347">
        <v>20</v>
      </c>
      <c r="B10" s="347">
        <v>20</v>
      </c>
      <c r="C10" s="347">
        <v>1</v>
      </c>
      <c r="D10" s="347">
        <v>6</v>
      </c>
      <c r="E10" s="347">
        <v>120</v>
      </c>
      <c r="F10" s="348">
        <v>0.3</v>
      </c>
      <c r="G10" s="347">
        <v>60</v>
      </c>
      <c r="H10" s="347">
        <v>0.2</v>
      </c>
      <c r="I10" s="349">
        <v>24</v>
      </c>
    </row>
    <row r="11" ht="30" customHeight="1" spans="1:10">
      <c r="A11" s="350">
        <v>30</v>
      </c>
      <c r="B11" s="350">
        <v>51</v>
      </c>
      <c r="C11" s="350">
        <v>1</v>
      </c>
      <c r="D11" s="350">
        <v>3</v>
      </c>
      <c r="E11" s="350">
        <v>300</v>
      </c>
      <c r="F11" s="350">
        <v>0.3</v>
      </c>
      <c r="G11" s="350">
        <v>70</v>
      </c>
      <c r="H11" s="350">
        <v>0.2</v>
      </c>
      <c r="I11" s="351">
        <v>214.2</v>
      </c>
    </row>
    <row r="12" ht="30" customHeight="1" spans="1:10">
      <c r="A12" s="347">
        <v>5</v>
      </c>
      <c r="B12" s="347">
        <v>63</v>
      </c>
      <c r="C12" s="347">
        <v>1</v>
      </c>
      <c r="D12" s="347">
        <v>6</v>
      </c>
      <c r="E12" s="347">
        <v>800</v>
      </c>
      <c r="F12" s="347">
        <v>0.64</v>
      </c>
      <c r="G12" s="347">
        <v>60</v>
      </c>
      <c r="H12" s="347">
        <v>1</v>
      </c>
      <c r="I12" s="349">
        <v>67.2</v>
      </c>
    </row>
    <row r="13" ht="30" customHeight="1" spans="1:10">
      <c r="A13" s="350">
        <v>40</v>
      </c>
      <c r="B13" s="350">
        <v>24</v>
      </c>
      <c r="C13" s="350">
        <v>1</v>
      </c>
      <c r="D13" s="350">
        <v>6</v>
      </c>
      <c r="E13" s="350">
        <v>300</v>
      </c>
      <c r="F13" s="350">
        <v>0.63</v>
      </c>
      <c r="G13" s="350">
        <v>60</v>
      </c>
      <c r="H13" s="350">
        <v>0.2</v>
      </c>
      <c r="I13" s="351">
        <v>120.96</v>
      </c>
    </row>
    <row r="16" ht="12.4" spans="1:10">
      <c r="D16" s="352"/>
    </row>
  </sheetData>
  <mergeCells count="3">
    <mergeCell ref="A7:I7"/>
    <mergeCell ref="A8:I8"/>
    <mergeCell ref="I2:I4"/>
  </mergeCells>
  <pageMargins left="0.700787401574803" right="0.700787401574803" top="0.751968503937008" bottom="0.751968503937008" header="0.3" footer="0.3"/>
  <pageSetup paperSize="9" orientation="portrait" horizontalDpi="600" verticalDpi="600"/>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数据库服务器"/>
  <dimension ref="A1:J18"/>
  <sheetViews>
    <sheetView workbookViewId="0">
      <selection activeCell="A1" sqref="A1:A2"/>
    </sheetView>
  </sheetViews>
  <sheetFormatPr defaultColWidth="14" defaultRowHeight="18" customHeight="1"/>
  <cols>
    <col min="1" max="1" width="18.7117117117117" customWidth="1"/>
    <col min="2" max="4" width="13.7117117117117" customWidth="1"/>
    <col min="5" max="5" width="25.6216216216216" customWidth="1"/>
    <col min="6" max="6" width="33.7117117117117" customWidth="1"/>
    <col min="7" max="7" width="24.8198198198198" customWidth="1"/>
    <col min="8" max="8" width="44.0990990990991" customWidth="1"/>
    <col min="9" max="9" width="33.045045045045" customWidth="1"/>
    <col min="10" max="10" width="29.7117117117117" customWidth="1"/>
  </cols>
  <sheetData>
    <row r="1" ht="14.1" spans="1:10">
      <c r="A1" s="310" t="s">
        <v>36</v>
      </c>
      <c r="B1" s="310" t="s">
        <v>219</v>
      </c>
      <c r="C1" s="50"/>
      <c r="D1" s="50"/>
      <c r="E1" s="50"/>
      <c r="F1" s="310" t="s">
        <v>220</v>
      </c>
      <c r="G1" s="320" t="s">
        <v>221</v>
      </c>
      <c r="H1" s="310" t="s">
        <v>222</v>
      </c>
      <c r="I1" s="310" t="s">
        <v>223</v>
      </c>
      <c r="J1" s="310" t="s">
        <v>224</v>
      </c>
    </row>
    <row r="2" ht="14.1" spans="1:10">
      <c r="A2" s="50"/>
      <c r="B2" s="310" t="s">
        <v>44</v>
      </c>
      <c r="C2" s="310" t="s">
        <v>45</v>
      </c>
      <c r="D2" s="310" t="s">
        <v>46</v>
      </c>
      <c r="E2" s="310" t="s">
        <v>47</v>
      </c>
      <c r="F2" s="50"/>
      <c r="G2" s="127"/>
      <c r="H2" s="50"/>
      <c r="I2" s="50"/>
      <c r="J2" s="50"/>
    </row>
    <row r="3" ht="14.1" spans="1:10">
      <c r="A3" s="311" t="s">
        <v>225</v>
      </c>
      <c r="B3" s="321" t="s">
        <v>226</v>
      </c>
      <c r="C3" s="321" t="s">
        <v>227</v>
      </c>
      <c r="D3" s="321" t="s">
        <v>228</v>
      </c>
      <c r="E3" s="321" t="s">
        <v>58</v>
      </c>
      <c r="F3" s="335">
        <f>ROUND(服务器标准资源要求!H4/2000,0)*16</f>
        <v>80</v>
      </c>
      <c r="G3" s="336" t="s">
        <v>229</v>
      </c>
      <c r="H3" s="311" t="s">
        <v>230</v>
      </c>
      <c r="I3" s="311"/>
      <c r="J3" s="311" t="s">
        <v>231</v>
      </c>
    </row>
    <row r="4" ht="14.1" spans="1:10">
      <c r="A4" s="311" t="s">
        <v>232</v>
      </c>
      <c r="B4" s="321" t="s">
        <v>226</v>
      </c>
      <c r="C4" s="321" t="s">
        <v>227</v>
      </c>
      <c r="D4" s="321" t="s">
        <v>233</v>
      </c>
      <c r="E4" s="321" t="s">
        <v>58</v>
      </c>
      <c r="F4" s="335">
        <f>ROUND(服务器标准资源要求!I8/15,0)*16</f>
        <v>16</v>
      </c>
      <c r="G4" s="129"/>
      <c r="H4" s="311" t="s">
        <v>234</v>
      </c>
      <c r="I4" s="311" t="s">
        <v>235</v>
      </c>
      <c r="J4" s="311" t="s">
        <v>231</v>
      </c>
    </row>
    <row r="5" ht="23.25" customHeight="1" spans="1:10">
      <c r="A5" s="311" t="s">
        <v>6</v>
      </c>
      <c r="B5" s="321" t="s">
        <v>226</v>
      </c>
      <c r="C5" s="321" t="s">
        <v>227</v>
      </c>
      <c r="D5" s="321" t="s">
        <v>236</v>
      </c>
      <c r="E5" s="321" t="s">
        <v>58</v>
      </c>
      <c r="F5" s="335">
        <f>ROUND(服务器标准资源要求!H11/3000,0)*16</f>
        <v>0</v>
      </c>
      <c r="G5" s="127"/>
      <c r="H5" s="311" t="s">
        <v>237</v>
      </c>
      <c r="I5" s="311"/>
      <c r="J5" s="311" t="s">
        <v>231</v>
      </c>
    </row>
    <row r="8" ht="101.25" customHeight="1" spans="1:10">
      <c r="A8" s="209" t="s">
        <v>238</v>
      </c>
      <c r="G8" s="149"/>
    </row>
    <row r="11" ht="12.4" spans="1:10">
      <c r="A11" s="149" t="s">
        <v>239</v>
      </c>
    </row>
    <row r="12" ht="12.4"/>
    <row r="13" ht="12.4"/>
    <row r="14" ht="12.4"/>
    <row r="18" ht="12.4" spans="7:7">
      <c r="G18">
        <v>300</v>
      </c>
    </row>
  </sheetData>
  <mergeCells count="10">
    <mergeCell ref="B1:E1"/>
    <mergeCell ref="A8:H8"/>
    <mergeCell ref="A1:A2"/>
    <mergeCell ref="F1:F2"/>
    <mergeCell ref="G1:G2"/>
    <mergeCell ref="G3:G5"/>
    <mergeCell ref="H1:H2"/>
    <mergeCell ref="I1:I2"/>
    <mergeCell ref="J1:J2"/>
    <mergeCell ref="A11:H14"/>
  </mergeCells>
  <pageMargins left="0.700787401574803" right="0.700787401574803" top="0.751968503937008" bottom="0.751968503937008" header="0.3" footer="0.3"/>
  <pageSetup paperSize="9" orientation="portrait" horizontalDpi="600" vertic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问题登记列表"/>
  <dimension ref="A1:F38"/>
  <sheetViews>
    <sheetView workbookViewId="0">
      <selection activeCell="A1" sqref="A1"/>
    </sheetView>
  </sheetViews>
  <sheetFormatPr defaultColWidth="14" defaultRowHeight="18" customHeight="1" outlineLevelCol="5"/>
  <cols>
    <col min="1" max="1" width="8.9009009009009" style="114" customWidth="1"/>
    <col min="2" max="2" width="89.8288288288288" customWidth="1"/>
    <col min="3" max="3" width="12.4144144144144" customWidth="1"/>
    <col min="4" max="4" width="12.5405405405405" style="114" customWidth="1"/>
    <col min="5" max="5" width="13.2072072072072" style="114" customWidth="1"/>
    <col min="6" max="6" width="83.3603603603604" customWidth="1"/>
  </cols>
  <sheetData>
    <row r="1" ht="12.45" spans="1:6">
      <c r="A1" s="115" t="s">
        <v>0</v>
      </c>
      <c r="B1" s="42" t="s">
        <v>240</v>
      </c>
      <c r="C1" s="115" t="s">
        <v>241</v>
      </c>
      <c r="D1" s="115" t="s">
        <v>242</v>
      </c>
      <c r="E1" s="316" t="s">
        <v>243</v>
      </c>
      <c r="F1" s="115" t="s">
        <v>244</v>
      </c>
    </row>
    <row r="2" ht="12.45" spans="1:6">
      <c r="A2" s="86">
        <v>1</v>
      </c>
      <c r="B2" s="87" t="s">
        <v>245</v>
      </c>
      <c r="C2" s="87"/>
      <c r="D2" s="86" t="s">
        <v>246</v>
      </c>
      <c r="E2" s="326">
        <v>45519</v>
      </c>
      <c r="F2" s="87" t="s">
        <v>247</v>
      </c>
    </row>
    <row r="3" ht="24.85" spans="1:6">
      <c r="A3" s="86">
        <v>2</v>
      </c>
      <c r="B3" s="87" t="s">
        <v>248</v>
      </c>
      <c r="C3" s="87"/>
      <c r="D3" s="86" t="s">
        <v>249</v>
      </c>
      <c r="E3" s="326">
        <v>45524</v>
      </c>
      <c r="F3" s="87" t="s">
        <v>250</v>
      </c>
    </row>
    <row r="4" ht="12.45" spans="1:6">
      <c r="A4" s="86">
        <v>3</v>
      </c>
      <c r="B4" s="87" t="s">
        <v>251</v>
      </c>
      <c r="C4" s="87"/>
      <c r="D4" s="86" t="s">
        <v>249</v>
      </c>
      <c r="E4" s="326">
        <v>45524</v>
      </c>
      <c r="F4" s="87" t="s">
        <v>252</v>
      </c>
    </row>
    <row r="5" ht="24.85" spans="1:6">
      <c r="A5" s="86">
        <v>4</v>
      </c>
      <c r="B5" s="87" t="s">
        <v>253</v>
      </c>
      <c r="C5" s="87"/>
      <c r="D5" s="86" t="s">
        <v>254</v>
      </c>
      <c r="E5" s="326">
        <v>45525</v>
      </c>
      <c r="F5" s="327" t="s">
        <v>255</v>
      </c>
    </row>
    <row r="6" ht="12.45" spans="1:6">
      <c r="A6" s="86">
        <v>5</v>
      </c>
      <c r="B6" s="87" t="s">
        <v>256</v>
      </c>
      <c r="C6" s="87"/>
      <c r="D6" s="86" t="s">
        <v>254</v>
      </c>
      <c r="E6" s="326">
        <v>45525</v>
      </c>
      <c r="F6" s="87" t="s">
        <v>257</v>
      </c>
    </row>
    <row r="7" ht="24.85" spans="1:6">
      <c r="A7" s="86">
        <v>6</v>
      </c>
      <c r="B7" s="87" t="s">
        <v>258</v>
      </c>
      <c r="C7" s="87"/>
      <c r="D7" s="86" t="s">
        <v>254</v>
      </c>
      <c r="E7" s="326">
        <v>45525</v>
      </c>
      <c r="F7" s="87" t="s">
        <v>259</v>
      </c>
    </row>
    <row r="8" ht="24.85" spans="1:6">
      <c r="A8" s="91">
        <v>7</v>
      </c>
      <c r="B8" s="134" t="s">
        <v>260</v>
      </c>
      <c r="C8" s="134"/>
      <c r="D8" s="91" t="s">
        <v>254</v>
      </c>
      <c r="E8" s="328">
        <v>45525</v>
      </c>
      <c r="F8" s="134" t="s">
        <v>261</v>
      </c>
    </row>
    <row r="9" ht="24.85" spans="1:6">
      <c r="A9" s="329">
        <v>8</v>
      </c>
      <c r="B9" s="87" t="s">
        <v>262</v>
      </c>
      <c r="C9" s="87"/>
      <c r="D9" s="86" t="s">
        <v>263</v>
      </c>
      <c r="E9" s="330">
        <v>45538</v>
      </c>
      <c r="F9" s="87" t="s">
        <v>264</v>
      </c>
    </row>
    <row r="10" ht="12.45" spans="1:6">
      <c r="A10" s="329">
        <v>9</v>
      </c>
      <c r="B10" s="87" t="s">
        <v>265</v>
      </c>
      <c r="C10" s="50"/>
      <c r="D10" s="86" t="s">
        <v>263</v>
      </c>
      <c r="E10" s="330">
        <v>45538</v>
      </c>
      <c r="F10" s="50" t="s">
        <v>266</v>
      </c>
    </row>
    <row r="11" ht="24.85" spans="1:6">
      <c r="A11" s="329">
        <v>10</v>
      </c>
      <c r="B11" s="87" t="s">
        <v>267</v>
      </c>
      <c r="C11" s="87"/>
      <c r="D11" s="86" t="s">
        <v>263</v>
      </c>
      <c r="E11" s="330">
        <v>45538</v>
      </c>
      <c r="F11" s="50" t="s">
        <v>268</v>
      </c>
    </row>
    <row r="12" ht="24.85" spans="1:6">
      <c r="A12" s="329">
        <v>11</v>
      </c>
      <c r="B12" s="87" t="s">
        <v>269</v>
      </c>
      <c r="C12" s="50"/>
      <c r="D12" s="86" t="s">
        <v>263</v>
      </c>
      <c r="E12" s="330">
        <v>45538</v>
      </c>
      <c r="F12" s="327" t="s">
        <v>255</v>
      </c>
    </row>
    <row r="13" ht="12.45" spans="1:6">
      <c r="A13" s="329">
        <v>12</v>
      </c>
      <c r="B13" s="87" t="s">
        <v>270</v>
      </c>
      <c r="C13" s="87"/>
      <c r="D13" s="86" t="s">
        <v>246</v>
      </c>
      <c r="E13" s="330">
        <v>45541</v>
      </c>
      <c r="F13" s="50" t="s">
        <v>271</v>
      </c>
    </row>
    <row r="14" ht="12.45" spans="1:6">
      <c r="A14" s="329">
        <v>13</v>
      </c>
      <c r="B14" s="87" t="s">
        <v>272</v>
      </c>
      <c r="C14" s="87"/>
      <c r="D14" s="86" t="s">
        <v>246</v>
      </c>
      <c r="E14" s="330">
        <v>45541</v>
      </c>
      <c r="F14" s="50" t="s">
        <v>273</v>
      </c>
    </row>
    <row r="15" ht="12.45" spans="1:6">
      <c r="A15" s="329">
        <v>14</v>
      </c>
      <c r="B15" s="87" t="s">
        <v>274</v>
      </c>
      <c r="C15" s="87"/>
      <c r="D15" s="86" t="s">
        <v>246</v>
      </c>
      <c r="E15" s="330">
        <v>45541</v>
      </c>
      <c r="F15" s="50" t="s">
        <v>275</v>
      </c>
    </row>
    <row r="16" ht="12.45" spans="1:6">
      <c r="A16" s="86">
        <v>15</v>
      </c>
      <c r="B16" s="331" t="s">
        <v>276</v>
      </c>
      <c r="C16" s="127"/>
      <c r="D16" s="86" t="s">
        <v>246</v>
      </c>
      <c r="E16" s="330">
        <v>45541</v>
      </c>
      <c r="F16" s="327" t="s">
        <v>277</v>
      </c>
    </row>
    <row r="17" ht="24.85" spans="1:6">
      <c r="A17" s="86">
        <v>16</v>
      </c>
      <c r="B17" s="87" t="s">
        <v>278</v>
      </c>
      <c r="C17" s="50"/>
      <c r="D17" s="86" t="s">
        <v>279</v>
      </c>
      <c r="E17" s="330">
        <v>45544</v>
      </c>
      <c r="F17" s="332" t="s">
        <v>280</v>
      </c>
    </row>
    <row r="18" ht="12.45" spans="1:6">
      <c r="A18" s="86">
        <v>17</v>
      </c>
      <c r="B18" s="87" t="s">
        <v>281</v>
      </c>
      <c r="C18" s="50"/>
      <c r="D18" s="86" t="s">
        <v>246</v>
      </c>
      <c r="E18" s="330">
        <v>45541</v>
      </c>
      <c r="F18" s="50" t="s">
        <v>282</v>
      </c>
    </row>
    <row r="19" ht="12.4" spans="1:6">
      <c r="A19" s="86">
        <v>18</v>
      </c>
      <c r="B19" s="50" t="s">
        <v>283</v>
      </c>
      <c r="C19" s="50"/>
      <c r="D19" s="86" t="s">
        <v>246</v>
      </c>
      <c r="E19" s="330">
        <v>45547</v>
      </c>
      <c r="F19" s="50" t="s">
        <v>284</v>
      </c>
    </row>
    <row r="20" ht="24.85" spans="1:6">
      <c r="A20" s="86">
        <v>19</v>
      </c>
      <c r="B20" s="87" t="s">
        <v>285</v>
      </c>
      <c r="C20" s="50"/>
      <c r="D20" s="86" t="s">
        <v>246</v>
      </c>
      <c r="E20" s="330">
        <v>45548</v>
      </c>
      <c r="F20" s="87" t="s">
        <v>286</v>
      </c>
    </row>
    <row r="21" ht="12.4" spans="1:6">
      <c r="A21" s="86">
        <v>20</v>
      </c>
      <c r="B21" s="50" t="s">
        <v>287</v>
      </c>
      <c r="C21" s="50"/>
      <c r="D21" s="86" t="s">
        <v>246</v>
      </c>
      <c r="E21" s="330">
        <v>45573</v>
      </c>
      <c r="F21" s="50" t="s">
        <v>288</v>
      </c>
    </row>
    <row r="22" ht="12.45" spans="1:6">
      <c r="A22" s="86">
        <v>21</v>
      </c>
      <c r="B22" s="50" t="s">
        <v>289</v>
      </c>
      <c r="C22" s="50"/>
      <c r="D22" s="86" t="s">
        <v>290</v>
      </c>
      <c r="E22" s="330">
        <v>45583</v>
      </c>
      <c r="F22" s="327" t="s">
        <v>255</v>
      </c>
    </row>
    <row r="23" ht="12.45" spans="1:6">
      <c r="A23" s="86">
        <v>22</v>
      </c>
      <c r="B23" s="50" t="s">
        <v>291</v>
      </c>
      <c r="C23" s="50"/>
      <c r="D23" s="86" t="s">
        <v>290</v>
      </c>
      <c r="E23" s="330">
        <v>45583</v>
      </c>
      <c r="F23" s="327" t="s">
        <v>292</v>
      </c>
    </row>
    <row r="24" ht="37.3" spans="1:6">
      <c r="A24" s="86">
        <v>23</v>
      </c>
      <c r="B24" s="87" t="s">
        <v>293</v>
      </c>
      <c r="C24" s="50"/>
      <c r="D24" s="86" t="s">
        <v>246</v>
      </c>
      <c r="E24" s="330">
        <v>45583</v>
      </c>
      <c r="F24" s="87" t="s">
        <v>294</v>
      </c>
    </row>
    <row r="25" ht="24.85" spans="1:6">
      <c r="A25" s="86">
        <v>24</v>
      </c>
      <c r="B25" s="87" t="s">
        <v>295</v>
      </c>
      <c r="C25" s="50"/>
      <c r="D25" s="86" t="s">
        <v>290</v>
      </c>
      <c r="E25" s="330">
        <v>45596</v>
      </c>
      <c r="F25" s="327" t="s">
        <v>296</v>
      </c>
    </row>
    <row r="26" ht="12.4" spans="1:6">
      <c r="A26" s="86">
        <v>25</v>
      </c>
      <c r="B26" s="50" t="s">
        <v>297</v>
      </c>
      <c r="C26" s="50"/>
      <c r="D26" s="86" t="s">
        <v>246</v>
      </c>
      <c r="E26" s="330">
        <v>45601</v>
      </c>
      <c r="F26" s="50" t="s">
        <v>298</v>
      </c>
    </row>
    <row r="27" ht="12.45" spans="1:6">
      <c r="A27" s="86">
        <v>26</v>
      </c>
      <c r="B27" s="50" t="s">
        <v>299</v>
      </c>
      <c r="C27" s="50"/>
      <c r="D27" s="86" t="s">
        <v>290</v>
      </c>
      <c r="E27" s="330">
        <v>45607</v>
      </c>
      <c r="F27" s="327" t="s">
        <v>255</v>
      </c>
    </row>
    <row r="28" ht="37.3" spans="1:6">
      <c r="A28" s="86">
        <v>27</v>
      </c>
      <c r="B28" s="87" t="s">
        <v>300</v>
      </c>
      <c r="C28" s="50"/>
      <c r="D28" s="86" t="s">
        <v>246</v>
      </c>
      <c r="E28" s="330">
        <v>45622</v>
      </c>
      <c r="F28" s="50" t="s">
        <v>301</v>
      </c>
    </row>
    <row r="29" ht="37.3" spans="1:6">
      <c r="A29" s="86">
        <v>28</v>
      </c>
      <c r="B29" s="87" t="s">
        <v>302</v>
      </c>
      <c r="C29" s="50"/>
      <c r="D29" s="86" t="s">
        <v>290</v>
      </c>
      <c r="E29" s="330">
        <v>45628</v>
      </c>
      <c r="F29" s="50" t="s">
        <v>303</v>
      </c>
    </row>
    <row r="30" ht="37.3" spans="1:6">
      <c r="A30" s="86">
        <v>29</v>
      </c>
      <c r="B30" s="87" t="s">
        <v>304</v>
      </c>
      <c r="C30" s="50"/>
      <c r="D30" s="86" t="s">
        <v>246</v>
      </c>
      <c r="E30" s="330">
        <v>45628</v>
      </c>
      <c r="F30" s="87" t="s">
        <v>305</v>
      </c>
    </row>
    <row r="31" ht="49.7" spans="1:6">
      <c r="A31" s="86">
        <v>30</v>
      </c>
      <c r="B31" s="87" t="s">
        <v>306</v>
      </c>
      <c r="C31" s="50"/>
      <c r="D31" s="86" t="s">
        <v>246</v>
      </c>
      <c r="E31" s="330">
        <v>45628</v>
      </c>
      <c r="F31" s="87" t="s">
        <v>307</v>
      </c>
    </row>
    <row r="32" ht="24.85" spans="1:6">
      <c r="A32" s="86">
        <v>31</v>
      </c>
      <c r="B32" s="87" t="s">
        <v>308</v>
      </c>
      <c r="C32" s="50"/>
      <c r="D32" s="86" t="s">
        <v>246</v>
      </c>
      <c r="E32" s="330">
        <v>45630</v>
      </c>
      <c r="F32" s="50" t="s">
        <v>309</v>
      </c>
    </row>
    <row r="33" ht="24.85" spans="1:6">
      <c r="A33" s="86">
        <v>31</v>
      </c>
      <c r="B33" s="87" t="s">
        <v>310</v>
      </c>
      <c r="C33" s="50"/>
      <c r="D33" s="86" t="s">
        <v>246</v>
      </c>
      <c r="E33" s="330">
        <v>45636</v>
      </c>
      <c r="F33" s="87" t="s">
        <v>311</v>
      </c>
    </row>
    <row r="34" ht="37.3" spans="1:6">
      <c r="A34" s="86">
        <v>32</v>
      </c>
      <c r="B34" s="87" t="s">
        <v>312</v>
      </c>
      <c r="C34" s="50"/>
      <c r="D34" s="86" t="s">
        <v>246</v>
      </c>
      <c r="E34" s="330">
        <v>45637</v>
      </c>
      <c r="F34" s="50" t="s">
        <v>313</v>
      </c>
    </row>
    <row r="35" ht="37.3" spans="1:6">
      <c r="A35" s="86">
        <v>33</v>
      </c>
      <c r="B35" s="87" t="s">
        <v>314</v>
      </c>
      <c r="C35" s="50"/>
      <c r="D35" s="86" t="s">
        <v>246</v>
      </c>
      <c r="E35" s="330">
        <v>45637</v>
      </c>
      <c r="F35" s="87" t="s">
        <v>315</v>
      </c>
    </row>
    <row r="36" ht="12.45" spans="1:6">
      <c r="A36" s="86">
        <v>34</v>
      </c>
      <c r="C36" s="50"/>
      <c r="D36" s="86" t="s">
        <v>290</v>
      </c>
      <c r="E36" s="330">
        <v>45663</v>
      </c>
      <c r="F36" s="327" t="s">
        <v>255</v>
      </c>
    </row>
    <row r="37" ht="12.45" spans="1:6">
      <c r="A37" s="91">
        <v>35</v>
      </c>
      <c r="B37" s="134" t="s">
        <v>316</v>
      </c>
      <c r="C37" s="36"/>
      <c r="D37" s="91" t="s">
        <v>290</v>
      </c>
      <c r="E37" s="333">
        <v>45663</v>
      </c>
      <c r="F37" s="334" t="s">
        <v>255</v>
      </c>
    </row>
    <row r="38" ht="62.15" spans="1:6">
      <c r="A38" s="86">
        <v>36</v>
      </c>
      <c r="B38" s="87" t="s">
        <v>317</v>
      </c>
      <c r="C38" s="50"/>
      <c r="D38" s="86" t="s">
        <v>246</v>
      </c>
      <c r="E38" s="330">
        <v>45720</v>
      </c>
      <c r="F38" s="50" t="s">
        <v>318</v>
      </c>
    </row>
  </sheetData>
  <hyperlinks>
    <hyperlink ref="F7" r:id="rId2" display="默认是8.0产品最新版的清单，8.0.50.26版本后取消，见https://fdoc.epoint.com.cn/onlinedoc/rest/d/UnIzya    过渡期标黄展示"/>
  </hyperlinks>
  <pageMargins left="0.700787401574803" right="0.700787401574803" top="0.751968503937008" bottom="0.751968503937008" header="0.3" footer="0.3"/>
  <pageSetup paperSize="9" orientation="portrait" horizontalDpi="600" verticalDpi="6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基础中间件"/>
  <dimension ref="A1:I12"/>
  <sheetViews>
    <sheetView workbookViewId="0">
      <selection activeCell="A1" sqref="A1:A2"/>
    </sheetView>
  </sheetViews>
  <sheetFormatPr defaultColWidth="14" defaultRowHeight="18" customHeight="1"/>
  <cols>
    <col min="1" max="1" width="32.7117117117117" customWidth="1"/>
    <col min="2" max="4" width="13.7117117117117" customWidth="1"/>
    <col min="5" max="5" width="14.7117117117117" customWidth="1"/>
    <col min="6" max="6" width="55.2972972972973" customWidth="1"/>
    <col min="7" max="7" width="48.7117117117117" customWidth="1"/>
    <col min="8" max="8" width="29.7117117117117" customWidth="1"/>
    <col min="9" max="9" width="87.7117117117117" customWidth="1"/>
  </cols>
  <sheetData>
    <row r="1" ht="14.1" spans="1:9">
      <c r="A1" s="310" t="s">
        <v>319</v>
      </c>
      <c r="B1" s="310" t="s">
        <v>320</v>
      </c>
      <c r="C1" s="50"/>
      <c r="D1" s="50"/>
      <c r="E1" s="50"/>
      <c r="F1" s="320" t="s">
        <v>221</v>
      </c>
      <c r="G1" s="310" t="s">
        <v>222</v>
      </c>
      <c r="H1" s="310" t="s">
        <v>224</v>
      </c>
      <c r="I1" s="310" t="s">
        <v>321</v>
      </c>
    </row>
    <row r="2" ht="14.1" spans="1:9">
      <c r="A2" s="50"/>
      <c r="B2" s="320" t="s">
        <v>44</v>
      </c>
      <c r="C2" s="320" t="s">
        <v>45</v>
      </c>
      <c r="D2" s="320" t="s">
        <v>46</v>
      </c>
      <c r="E2" s="320" t="s">
        <v>47</v>
      </c>
      <c r="F2" s="129"/>
      <c r="G2" s="50"/>
      <c r="H2" s="141"/>
      <c r="I2" s="50"/>
    </row>
    <row r="3" ht="14.1" spans="1:9">
      <c r="A3" s="311" t="s">
        <v>322</v>
      </c>
      <c r="B3" s="321" t="s">
        <v>78</v>
      </c>
      <c r="C3" s="321" t="s">
        <v>79</v>
      </c>
      <c r="D3" s="321" t="s">
        <v>57</v>
      </c>
      <c r="E3" s="321" t="s">
        <v>58</v>
      </c>
      <c r="F3" s="313">
        <v>6379</v>
      </c>
      <c r="G3" s="311" t="s">
        <v>323</v>
      </c>
      <c r="H3" s="311" t="s">
        <v>324</v>
      </c>
      <c r="I3" s="314" t="s">
        <v>325</v>
      </c>
    </row>
    <row r="4" ht="14.1" spans="1:9">
      <c r="A4" s="311" t="s">
        <v>326</v>
      </c>
      <c r="B4" s="321" t="s">
        <v>78</v>
      </c>
      <c r="C4" s="321" t="s">
        <v>327</v>
      </c>
      <c r="D4" s="321" t="s">
        <v>57</v>
      </c>
      <c r="E4" s="321" t="s">
        <v>58</v>
      </c>
      <c r="F4" s="313" t="s">
        <v>328</v>
      </c>
      <c r="G4" s="311" t="s">
        <v>329</v>
      </c>
      <c r="H4" s="311" t="s">
        <v>324</v>
      </c>
      <c r="I4" s="50"/>
    </row>
    <row r="5" ht="14.1" spans="1:9">
      <c r="A5" s="322" t="s">
        <v>330</v>
      </c>
      <c r="B5" s="323" t="s">
        <v>78</v>
      </c>
      <c r="C5" s="323" t="s">
        <v>79</v>
      </c>
      <c r="D5" s="323" t="s">
        <v>57</v>
      </c>
      <c r="E5" s="323" t="s">
        <v>58</v>
      </c>
      <c r="F5" s="324" t="s">
        <v>331</v>
      </c>
      <c r="G5" s="322" t="s">
        <v>323</v>
      </c>
      <c r="H5" s="322" t="s">
        <v>324</v>
      </c>
      <c r="I5" s="36"/>
    </row>
    <row r="6" ht="14.1" spans="1:9">
      <c r="A6" s="173" t="s">
        <v>332</v>
      </c>
      <c r="B6" s="325" t="s">
        <v>55</v>
      </c>
      <c r="C6" s="325" t="s">
        <v>56</v>
      </c>
      <c r="D6" s="325" t="s">
        <v>333</v>
      </c>
      <c r="E6" s="325" t="s">
        <v>58</v>
      </c>
      <c r="F6" s="173" t="s">
        <v>334</v>
      </c>
      <c r="G6" s="311"/>
      <c r="H6" s="311" t="s">
        <v>324</v>
      </c>
      <c r="I6" s="50"/>
    </row>
    <row r="7" ht="69.75" customHeight="1" spans="1:9">
      <c r="A7" s="149" t="s">
        <v>335</v>
      </c>
      <c r="F7" s="149"/>
    </row>
    <row r="8" ht="22.5" customHeight="1"/>
    <row r="11" ht="20.25" customHeight="1"/>
    <row r="12" ht="15.75" customHeight="1"/>
  </sheetData>
  <mergeCells count="8">
    <mergeCell ref="B1:E1"/>
    <mergeCell ref="A7:G7"/>
    <mergeCell ref="A1:A2"/>
    <mergeCell ref="F1:F2"/>
    <mergeCell ref="G1:G2"/>
    <mergeCell ref="H1:H2"/>
    <mergeCell ref="I1:I2"/>
    <mergeCell ref="I3:I5"/>
  </mergeCells>
  <pageMargins left="0.700787401574803" right="0.700787401574803" top="0.751968503937008" bottom="0.751968503937008" header="0.3" footer="0.3"/>
  <pageSetup paperSize="9" orientation="portrait" horizontalDpi="600" vertic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统一存储服务器"/>
  <dimension ref="A1:J15"/>
  <sheetViews>
    <sheetView workbookViewId="0">
      <selection activeCell="A1" sqref="A1"/>
    </sheetView>
  </sheetViews>
  <sheetFormatPr defaultColWidth="14" defaultRowHeight="18" customHeight="1"/>
  <cols>
    <col min="1" max="1" width="33.7117117117117" customWidth="1"/>
    <col min="2" max="2" width="39.2522522522523" customWidth="1"/>
    <col min="3" max="3" width="27.7117117117117" customWidth="1"/>
    <col min="4" max="4" width="29.5405405405405" customWidth="1"/>
    <col min="5" max="5" width="24.7117117117117" customWidth="1"/>
    <col min="6" max="6" width="23.7117117117117" customWidth="1"/>
    <col min="7" max="7" width="16.7117117117117" customWidth="1"/>
    <col min="8" max="8" width="23.7117117117117" customWidth="1"/>
    <col min="9" max="9" width="25.7657657657658" customWidth="1"/>
    <col min="10" max="10" width="121.711711711712" customWidth="1"/>
  </cols>
  <sheetData>
    <row r="1" ht="14.1" spans="1:10">
      <c r="A1" s="310" t="s">
        <v>336</v>
      </c>
      <c r="B1" s="310" t="s">
        <v>337</v>
      </c>
      <c r="C1" s="310" t="s">
        <v>338</v>
      </c>
      <c r="D1" s="310" t="s">
        <v>339</v>
      </c>
      <c r="E1" s="310" t="s">
        <v>340</v>
      </c>
      <c r="F1" s="310" t="s">
        <v>341</v>
      </c>
      <c r="G1" s="310" t="s">
        <v>342</v>
      </c>
      <c r="H1" s="310" t="s">
        <v>343</v>
      </c>
      <c r="I1" s="310" t="s">
        <v>221</v>
      </c>
      <c r="J1" s="310" t="s">
        <v>222</v>
      </c>
    </row>
    <row r="2" ht="35.25" customHeight="1" spans="1:10">
      <c r="A2" s="311" t="s">
        <v>344</v>
      </c>
      <c r="B2" s="312">
        <v>1</v>
      </c>
      <c r="C2" s="313">
        <v>140</v>
      </c>
      <c r="D2" s="313">
        <v>50</v>
      </c>
      <c r="E2" s="312">
        <f>ROUND(C2*D2*3/1024/1024*22,1)</f>
        <v>0.4</v>
      </c>
      <c r="F2" s="313" t="s">
        <v>345</v>
      </c>
      <c r="G2" s="313" t="s">
        <v>58</v>
      </c>
      <c r="H2" s="311" t="s">
        <v>346</v>
      </c>
      <c r="I2" s="314" t="s">
        <v>347</v>
      </c>
      <c r="J2" s="314" t="s">
        <v>348</v>
      </c>
    </row>
    <row r="3" ht="31.5" customHeight="1" spans="1:10">
      <c r="A3" s="311" t="s">
        <v>349</v>
      </c>
      <c r="B3" s="50"/>
      <c r="C3" s="50"/>
      <c r="D3" s="50"/>
      <c r="E3" s="50"/>
      <c r="F3" s="50"/>
      <c r="G3" s="50"/>
      <c r="H3" s="311" t="s">
        <v>350</v>
      </c>
      <c r="I3" s="314" t="s">
        <v>351</v>
      </c>
      <c r="J3" s="50"/>
    </row>
    <row r="5" ht="54.75" customHeight="1" spans="1:10">
      <c r="A5" s="87" t="s">
        <v>352</v>
      </c>
      <c r="B5" s="50"/>
      <c r="C5" s="50"/>
      <c r="D5" s="50"/>
      <c r="E5" s="50"/>
      <c r="F5" s="50"/>
    </row>
    <row r="7" ht="99.75" customHeight="1" spans="1:10">
      <c r="A7" s="315" t="s">
        <v>353</v>
      </c>
      <c r="B7" s="50"/>
      <c r="C7" s="50"/>
      <c r="D7" s="50"/>
      <c r="E7" s="50"/>
      <c r="F7" s="50"/>
      <c r="H7" t="s">
        <v>354</v>
      </c>
    </row>
    <row r="8" ht="12.4" spans="1:10">
      <c r="A8" s="115" t="s">
        <v>1</v>
      </c>
      <c r="B8" s="115" t="s">
        <v>355</v>
      </c>
      <c r="C8" s="115" t="s">
        <v>356</v>
      </c>
      <c r="D8" s="115" t="s">
        <v>357</v>
      </c>
      <c r="E8" s="316" t="s">
        <v>358</v>
      </c>
      <c r="F8" s="138"/>
    </row>
    <row r="9" ht="84" customHeight="1" spans="1:10">
      <c r="A9" s="50" t="s">
        <v>359</v>
      </c>
      <c r="B9" s="87" t="s">
        <v>360</v>
      </c>
      <c r="C9" s="50" t="s">
        <v>361</v>
      </c>
      <c r="D9" s="87" t="s">
        <v>362</v>
      </c>
      <c r="E9" s="317" t="s">
        <v>363</v>
      </c>
      <c r="F9" s="138"/>
    </row>
    <row r="10" ht="42" customHeight="1" spans="1:10">
      <c r="A10" s="50" t="s">
        <v>9</v>
      </c>
      <c r="B10" s="87" t="s">
        <v>364</v>
      </c>
      <c r="C10" s="50" t="s">
        <v>365</v>
      </c>
      <c r="D10" s="50" t="s">
        <v>366</v>
      </c>
      <c r="E10" s="317" t="s">
        <v>367</v>
      </c>
      <c r="F10" s="138"/>
    </row>
    <row r="11" ht="42" customHeight="1" spans="1:10">
      <c r="A11" s="50" t="s">
        <v>13</v>
      </c>
      <c r="B11" s="87" t="s">
        <v>368</v>
      </c>
      <c r="C11" s="50" t="s">
        <v>369</v>
      </c>
      <c r="D11" s="50" t="s">
        <v>370</v>
      </c>
      <c r="E11" s="317" t="s">
        <v>371</v>
      </c>
      <c r="F11" s="138"/>
    </row>
    <row r="12" ht="42" customHeight="1" spans="1:10">
      <c r="A12" s="50" t="s">
        <v>11</v>
      </c>
      <c r="B12" s="87" t="s">
        <v>372</v>
      </c>
      <c r="C12" s="50" t="s">
        <v>373</v>
      </c>
      <c r="D12" s="50" t="s">
        <v>374</v>
      </c>
      <c r="E12" s="317" t="s">
        <v>375</v>
      </c>
      <c r="F12" s="138"/>
    </row>
    <row r="13" ht="27.75" customHeight="1" spans="1:10">
      <c r="A13" s="36" t="s">
        <v>16</v>
      </c>
      <c r="B13" s="134" t="s">
        <v>376</v>
      </c>
      <c r="C13" s="36" t="s">
        <v>377</v>
      </c>
      <c r="D13" s="36" t="s">
        <v>378</v>
      </c>
      <c r="E13" s="318"/>
      <c r="F13" s="319"/>
    </row>
    <row r="14" ht="12.4" spans="1:10">
      <c r="A14" s="36" t="s">
        <v>379</v>
      </c>
      <c r="B14" s="36" t="s">
        <v>380</v>
      </c>
      <c r="C14" s="36" t="s">
        <v>381</v>
      </c>
      <c r="D14" s="36" t="s">
        <v>381</v>
      </c>
      <c r="E14" s="318" t="s">
        <v>382</v>
      </c>
      <c r="F14" s="319"/>
    </row>
    <row r="15" ht="12.4" spans="1:10">
      <c r="A15" s="50" t="s">
        <v>383</v>
      </c>
      <c r="B15" s="50" t="s">
        <v>384</v>
      </c>
      <c r="C15" s="50" t="s">
        <v>361</v>
      </c>
      <c r="D15" s="50" t="s">
        <v>381</v>
      </c>
      <c r="E15" s="87" t="s">
        <v>385</v>
      </c>
      <c r="F15" s="50"/>
    </row>
  </sheetData>
  <mergeCells count="17">
    <mergeCell ref="A5:F5"/>
    <mergeCell ref="A7:F7"/>
    <mergeCell ref="E8:F8"/>
    <mergeCell ref="E9:F9"/>
    <mergeCell ref="E10:F10"/>
    <mergeCell ref="E11:F11"/>
    <mergeCell ref="E12:F12"/>
    <mergeCell ref="E13:F13"/>
    <mergeCell ref="E14:F14"/>
    <mergeCell ref="E15:F15"/>
    <mergeCell ref="B2:B3"/>
    <mergeCell ref="C2:C3"/>
    <mergeCell ref="D2:D3"/>
    <mergeCell ref="E2:E3"/>
    <mergeCell ref="F2:F3"/>
    <mergeCell ref="G2:G3"/>
    <mergeCell ref="J2:J3"/>
  </mergeCells>
  <pageMargins left="0.700787401574803" right="0.700787401574803" top="0.751968503937008" bottom="0.751968503937008" header="0.3" footer="0.3"/>
  <pageSetup paperSize="9" orientation="portrait" horizontalDpi="600" verticalDpi="6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产化适配"/>
  <dimension ref="A1:I20"/>
  <sheetViews>
    <sheetView workbookViewId="0">
      <selection activeCell="A1" sqref="A1:H1"/>
    </sheetView>
  </sheetViews>
  <sheetFormatPr defaultColWidth="14" defaultRowHeight="18" customHeight="1"/>
  <sheetData>
    <row r="1" customHeight="1" spans="1:1">
      <c r="A1" s="309" t="s">
        <v>386</v>
      </c>
    </row>
    <row r="2" customHeight="1" spans="1:1">
      <c r="A2" s="149" t="s">
        <v>387</v>
      </c>
    </row>
    <row r="8" customHeight="1" spans="1:1">
      <c r="A8" s="309" t="s">
        <v>388</v>
      </c>
    </row>
    <row r="9" customHeight="1" spans="1:1">
      <c r="A9" s="209" t="s">
        <v>389</v>
      </c>
    </row>
    <row r="15" customHeight="1" spans="1:1">
      <c r="A15" s="309" t="s">
        <v>390</v>
      </c>
    </row>
    <row r="16" customHeight="1" spans="1:1">
      <c r="A16" s="149" t="s">
        <v>354</v>
      </c>
    </row>
  </sheetData>
  <mergeCells count="6">
    <mergeCell ref="A1:H1"/>
    <mergeCell ref="A8:I8"/>
    <mergeCell ref="A15:I15"/>
    <mergeCell ref="A2:I6"/>
    <mergeCell ref="A9:I13"/>
    <mergeCell ref="A16:I20"/>
  </mergeCells>
  <hyperlinks>
    <hyperlink ref="A9" r:id="rId1" display="1、我司给的国产化目录推荐选型见https://fdoc.epoint.com.cn/onlinedoc/rest/d/FJBv6v&#10;2、数据方面产品默认支持达梦、人大金仓，集成开发平台里上架了对应类型的数据库脚本的可以直接支持。其他数据库的适配目前一般都是项目上自己测，有问题联系产品协助修改。&#10;3、国产化CPU性能低于Intel，申请服务器资源时CPU需申请2倍"/>
  </hyperlinks>
  <pageMargins left="0.700787401574803" right="0.700787401574803" top="0.751968503937008" bottom="0.751968503937008" header="0.3" footer="0.3"/>
  <pageSetup paperSize="9" orientation="portrait" horizontalDpi="600" vertic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智能评标"/>
  <dimension ref="A1:AI40"/>
  <sheetViews>
    <sheetView topLeftCell="A25" workbookViewId="0">
      <selection activeCell="A1" sqref="A1:P1"/>
    </sheetView>
  </sheetViews>
  <sheetFormatPr defaultColWidth="14" defaultRowHeight="18" customHeight="1"/>
  <cols>
    <col min="1" max="1" width="4.99099099099099" customWidth="1"/>
    <col min="2" max="2" width="23.6036036036036" customWidth="1"/>
    <col min="3" max="3" width="20.8468468468468" customWidth="1"/>
    <col min="4" max="4" width="54.9009009009009" customWidth="1"/>
    <col min="5" max="5" width="13.7117117117117" customWidth="1"/>
    <col min="6" max="6" width="11.7117117117117" customWidth="1"/>
    <col min="7" max="7" width="13.8918918918919" customWidth="1"/>
    <col min="8" max="8" width="14.4324324324324" customWidth="1"/>
    <col min="9" max="9" width="21.3153153153153" customWidth="1"/>
    <col min="10" max="10" width="25.2252252252252" customWidth="1"/>
    <col min="11" max="11" width="8.76576576576577" customWidth="1"/>
    <col min="12" max="12" width="36.6936936936937" customWidth="1"/>
    <col min="13" max="13" width="27.1441441441441" customWidth="1"/>
    <col min="14" max="14" width="13" customWidth="1"/>
    <col min="15" max="15" width="75.8018018018018" customWidth="1"/>
    <col min="16" max="16" width="30.0810810810811" customWidth="1"/>
    <col min="17" max="17" width="31.7117117117117" customWidth="1"/>
    <col min="18" max="19" width="21.7117117117117" customWidth="1"/>
    <col min="20" max="20" width="11.7117117117117" customWidth="1"/>
    <col min="21" max="21" width="10.7117117117117" customWidth="1"/>
    <col min="22" max="22" width="11.7117117117117" customWidth="1"/>
    <col min="23" max="23" width="51.7117117117117" customWidth="1"/>
    <col min="24" max="35" width="13.7117117117117" customWidth="1"/>
  </cols>
  <sheetData>
    <row r="1" ht="39" customHeight="1" spans="1:16">
      <c r="A1" s="34" t="s">
        <v>391</v>
      </c>
    </row>
    <row r="2" ht="68.25" customHeight="1" spans="1:16">
      <c r="A2" s="35" t="s">
        <v>392</v>
      </c>
      <c r="B2" s="197"/>
      <c r="C2" s="197"/>
      <c r="D2" s="197"/>
      <c r="E2" s="197"/>
      <c r="F2" s="197"/>
      <c r="G2" s="208"/>
      <c r="H2" s="208"/>
      <c r="I2" s="208"/>
      <c r="J2" s="208"/>
      <c r="K2" s="208"/>
      <c r="L2" s="208"/>
      <c r="M2" s="208"/>
      <c r="N2" s="208"/>
      <c r="O2" s="197"/>
      <c r="P2" s="138"/>
    </row>
    <row r="3" ht="24.85" spans="1:16">
      <c r="A3" s="64" t="s">
        <v>0</v>
      </c>
      <c r="B3" s="64" t="s">
        <v>393</v>
      </c>
      <c r="C3" s="64" t="s">
        <v>394</v>
      </c>
      <c r="D3" s="64" t="s">
        <v>395</v>
      </c>
      <c r="E3" s="64" t="s">
        <v>396</v>
      </c>
      <c r="F3" s="64" t="s">
        <v>397</v>
      </c>
      <c r="G3" s="97" t="s">
        <v>398</v>
      </c>
      <c r="H3" s="97" t="s">
        <v>399</v>
      </c>
      <c r="I3" s="97" t="s">
        <v>400</v>
      </c>
      <c r="J3" s="41" t="s">
        <v>401</v>
      </c>
      <c r="K3" s="41" t="s">
        <v>402</v>
      </c>
      <c r="L3" s="41" t="s">
        <v>403</v>
      </c>
      <c r="M3" s="67" t="s">
        <v>404</v>
      </c>
      <c r="N3" s="68" t="s">
        <v>221</v>
      </c>
      <c r="O3" s="68" t="s">
        <v>405</v>
      </c>
      <c r="P3" s="99" t="s">
        <v>406</v>
      </c>
    </row>
    <row r="4" ht="49.7" spans="1:16">
      <c r="A4" s="47">
        <v>1</v>
      </c>
      <c r="B4" s="44" t="s">
        <v>407</v>
      </c>
      <c r="C4" s="47" t="s">
        <v>156</v>
      </c>
      <c r="D4" s="46" t="s">
        <v>408</v>
      </c>
      <c r="E4" s="47" t="s">
        <v>409</v>
      </c>
      <c r="F4" s="48" t="s">
        <v>410</v>
      </c>
      <c r="G4" s="48" t="s">
        <v>411</v>
      </c>
      <c r="H4" s="48" t="s">
        <v>79</v>
      </c>
      <c r="I4" s="48" t="s">
        <v>57</v>
      </c>
      <c r="J4" s="49" t="s">
        <v>412</v>
      </c>
      <c r="K4" s="49" t="s">
        <v>413</v>
      </c>
      <c r="L4" s="46" t="s">
        <v>414</v>
      </c>
      <c r="M4" s="49" t="s">
        <v>415</v>
      </c>
      <c r="N4" s="101">
        <v>9090</v>
      </c>
      <c r="O4" s="101" t="s">
        <v>416</v>
      </c>
      <c r="P4" s="50"/>
    </row>
    <row r="5" ht="37.3" spans="1:16">
      <c r="A5" s="47">
        <v>2</v>
      </c>
      <c r="B5" s="44" t="s">
        <v>417</v>
      </c>
      <c r="C5" s="47" t="s">
        <v>418</v>
      </c>
      <c r="D5" s="46" t="s">
        <v>419</v>
      </c>
      <c r="E5" s="47" t="s">
        <v>409</v>
      </c>
      <c r="F5" s="48" t="s">
        <v>420</v>
      </c>
      <c r="G5" s="48" t="s">
        <v>411</v>
      </c>
      <c r="H5" s="48" t="s">
        <v>79</v>
      </c>
      <c r="I5" s="48" t="s">
        <v>57</v>
      </c>
      <c r="J5" s="49" t="s">
        <v>412</v>
      </c>
      <c r="K5" s="49" t="s">
        <v>413</v>
      </c>
      <c r="L5" s="46" t="s">
        <v>414</v>
      </c>
      <c r="M5" s="101"/>
      <c r="N5" s="101">
        <v>9091</v>
      </c>
      <c r="O5" s="101" t="s">
        <v>421</v>
      </c>
      <c r="P5" s="50"/>
    </row>
    <row r="6" ht="24.85" spans="1:16">
      <c r="A6" s="47">
        <v>3</v>
      </c>
      <c r="B6" s="44" t="s">
        <v>422</v>
      </c>
      <c r="C6" s="47" t="s">
        <v>423</v>
      </c>
      <c r="D6" s="46" t="s">
        <v>424</v>
      </c>
      <c r="E6" s="47" t="s">
        <v>425</v>
      </c>
      <c r="F6" s="48" t="s">
        <v>426</v>
      </c>
      <c r="G6" s="48" t="s">
        <v>411</v>
      </c>
      <c r="H6" s="48" t="s">
        <v>79</v>
      </c>
      <c r="I6" s="48" t="s">
        <v>57</v>
      </c>
      <c r="J6" s="49"/>
      <c r="K6" s="49" t="s">
        <v>427</v>
      </c>
      <c r="L6" s="46"/>
      <c r="M6" s="101"/>
      <c r="N6" s="101"/>
      <c r="O6" s="101" t="s">
        <v>428</v>
      </c>
      <c r="P6" s="50"/>
    </row>
    <row r="7" ht="24.85" spans="1:16">
      <c r="A7" s="47">
        <v>4</v>
      </c>
      <c r="B7" s="44" t="s">
        <v>429</v>
      </c>
      <c r="C7" s="47" t="s">
        <v>430</v>
      </c>
      <c r="D7" s="46" t="s">
        <v>431</v>
      </c>
      <c r="E7" s="47" t="s">
        <v>432</v>
      </c>
      <c r="F7" s="48" t="s">
        <v>420</v>
      </c>
      <c r="G7" s="48" t="s">
        <v>433</v>
      </c>
      <c r="H7" s="48" t="s">
        <v>227</v>
      </c>
      <c r="I7" s="48" t="s">
        <v>434</v>
      </c>
      <c r="J7" s="49"/>
      <c r="K7" s="49" t="s">
        <v>427</v>
      </c>
      <c r="L7" s="46"/>
      <c r="M7" s="101"/>
      <c r="N7" s="101"/>
      <c r="O7" s="101" t="s">
        <v>435</v>
      </c>
      <c r="P7" s="50"/>
    </row>
    <row r="8" ht="12.45" spans="1:16">
      <c r="A8" s="70">
        <v>5</v>
      </c>
      <c r="B8" s="100" t="s">
        <v>436</v>
      </c>
      <c r="C8" s="70" t="s">
        <v>437</v>
      </c>
      <c r="D8" s="71" t="s">
        <v>438</v>
      </c>
      <c r="E8" s="70" t="s">
        <v>439</v>
      </c>
      <c r="F8" s="73" t="s">
        <v>426</v>
      </c>
      <c r="G8" s="48" t="s">
        <v>440</v>
      </c>
      <c r="H8" s="48" t="s">
        <v>56</v>
      </c>
      <c r="I8" s="48" t="s">
        <v>434</v>
      </c>
      <c r="J8" s="49"/>
      <c r="K8" s="49" t="s">
        <v>427</v>
      </c>
      <c r="L8" s="46"/>
      <c r="M8" s="159"/>
      <c r="N8" s="159"/>
      <c r="O8" s="159" t="s">
        <v>441</v>
      </c>
      <c r="P8" s="36"/>
    </row>
    <row r="9" ht="12.45" spans="1:16">
      <c r="A9" s="70">
        <v>6</v>
      </c>
      <c r="B9" s="44" t="s">
        <v>442</v>
      </c>
      <c r="C9" s="47" t="s">
        <v>437</v>
      </c>
      <c r="D9" s="46" t="s">
        <v>443</v>
      </c>
      <c r="E9" s="47" t="s">
        <v>439</v>
      </c>
      <c r="F9" s="48" t="s">
        <v>426</v>
      </c>
      <c r="G9" s="48" t="s">
        <v>411</v>
      </c>
      <c r="H9" s="48" t="s">
        <v>79</v>
      </c>
      <c r="I9" s="48" t="s">
        <v>434</v>
      </c>
      <c r="J9" s="49" t="s">
        <v>444</v>
      </c>
      <c r="K9" s="49" t="s">
        <v>427</v>
      </c>
      <c r="L9" s="101"/>
      <c r="M9" s="101"/>
      <c r="N9" s="101"/>
      <c r="O9" s="101" t="s">
        <v>445</v>
      </c>
      <c r="P9" s="36"/>
    </row>
    <row r="10" ht="12.45" spans="1:16">
      <c r="A10" s="70">
        <v>7</v>
      </c>
      <c r="B10" s="100" t="s">
        <v>446</v>
      </c>
      <c r="C10" s="70" t="s">
        <v>447</v>
      </c>
      <c r="D10" s="71" t="s">
        <v>448</v>
      </c>
      <c r="E10" s="70" t="s">
        <v>425</v>
      </c>
      <c r="F10" s="73" t="s">
        <v>426</v>
      </c>
      <c r="G10" s="48" t="s">
        <v>411</v>
      </c>
      <c r="H10" s="48" t="s">
        <v>79</v>
      </c>
      <c r="I10" s="48" t="s">
        <v>57</v>
      </c>
      <c r="J10" s="49"/>
      <c r="K10" s="49" t="s">
        <v>413</v>
      </c>
      <c r="L10" s="46" t="s">
        <v>449</v>
      </c>
      <c r="M10" s="71"/>
      <c r="N10" s="71"/>
      <c r="O10" s="71" t="s">
        <v>450</v>
      </c>
      <c r="P10" s="50"/>
    </row>
    <row r="11" ht="12.45" spans="1:16">
      <c r="A11" s="47">
        <v>8</v>
      </c>
      <c r="B11" s="44" t="s">
        <v>451</v>
      </c>
      <c r="C11" s="47" t="s">
        <v>379</v>
      </c>
      <c r="D11" s="46" t="s">
        <v>452</v>
      </c>
      <c r="E11" s="47" t="s">
        <v>409</v>
      </c>
      <c r="F11" s="89" t="s">
        <v>420</v>
      </c>
      <c r="G11" s="73" t="s">
        <v>433</v>
      </c>
      <c r="H11" s="73" t="s">
        <v>227</v>
      </c>
      <c r="I11" s="73" t="s">
        <v>57</v>
      </c>
      <c r="J11" s="49" t="s">
        <v>412</v>
      </c>
      <c r="K11" s="49" t="s">
        <v>413</v>
      </c>
      <c r="L11" s="46" t="s">
        <v>453</v>
      </c>
      <c r="M11" s="46" t="s">
        <v>454</v>
      </c>
      <c r="N11" s="46"/>
      <c r="O11" s="46" t="s">
        <v>455</v>
      </c>
      <c r="P11" s="138"/>
    </row>
    <row r="12" ht="24" customHeight="1" spans="1:16">
      <c r="A12" s="47">
        <v>9</v>
      </c>
      <c r="B12" s="44" t="s">
        <v>456</v>
      </c>
      <c r="C12" s="47" t="s">
        <v>457</v>
      </c>
      <c r="D12" s="46" t="s">
        <v>458</v>
      </c>
      <c r="E12" s="47" t="s">
        <v>459</v>
      </c>
      <c r="F12" s="89" t="s">
        <v>420</v>
      </c>
      <c r="G12" s="127"/>
      <c r="H12" s="127"/>
      <c r="I12" s="127"/>
      <c r="J12" s="49" t="s">
        <v>412</v>
      </c>
      <c r="K12" s="49" t="s">
        <v>413</v>
      </c>
      <c r="L12" s="46" t="s">
        <v>453</v>
      </c>
      <c r="M12" s="46" t="s">
        <v>454</v>
      </c>
      <c r="N12" s="46"/>
      <c r="O12" s="46"/>
      <c r="P12" s="138"/>
    </row>
    <row r="13" ht="12.4" spans="1:16">
      <c r="A13" s="209" t="s">
        <v>460</v>
      </c>
    </row>
    <row r="14" ht="12.4"/>
    <row r="15" ht="27" customHeight="1"/>
    <row r="16" ht="12.4"/>
    <row r="17" ht="12.4"/>
    <row r="18" ht="15" spans="1:35">
      <c r="A18" s="210" t="s">
        <v>461</v>
      </c>
      <c r="B18" s="211"/>
      <c r="C18" s="211"/>
      <c r="D18" s="211"/>
      <c r="E18" s="211"/>
      <c r="F18" s="211"/>
      <c r="G18" s="211"/>
      <c r="H18" s="211"/>
      <c r="I18" s="211"/>
      <c r="J18" s="211"/>
      <c r="K18" s="211"/>
      <c r="L18" s="211"/>
      <c r="M18" s="211"/>
      <c r="N18" s="211"/>
      <c r="O18" s="211"/>
      <c r="P18" s="212"/>
      <c r="Q18" s="198"/>
      <c r="R18" s="60"/>
      <c r="S18" s="60"/>
      <c r="T18" s="60"/>
      <c r="U18" s="60"/>
      <c r="V18" s="60"/>
      <c r="W18" s="60"/>
      <c r="X18" s="60"/>
      <c r="Y18" s="60"/>
      <c r="Z18" s="60"/>
      <c r="AA18" s="60"/>
      <c r="AB18" s="60"/>
      <c r="AC18" s="60"/>
      <c r="AD18" s="60"/>
      <c r="AE18" s="60"/>
      <c r="AF18" s="60"/>
      <c r="AG18" s="60"/>
      <c r="AH18" s="60"/>
      <c r="AI18" s="60"/>
    </row>
    <row r="19" ht="26.25" customHeight="1" spans="1:35">
      <c r="A19" s="213" t="s">
        <v>0</v>
      </c>
      <c r="B19" s="213" t="s">
        <v>393</v>
      </c>
      <c r="C19" s="213" t="s">
        <v>394</v>
      </c>
      <c r="D19" s="213" t="s">
        <v>395</v>
      </c>
      <c r="E19" s="213" t="s">
        <v>396</v>
      </c>
      <c r="F19" s="213" t="s">
        <v>397</v>
      </c>
      <c r="G19" s="214" t="s">
        <v>398</v>
      </c>
      <c r="H19" s="214" t="s">
        <v>399</v>
      </c>
      <c r="I19" s="214" t="s">
        <v>400</v>
      </c>
      <c r="J19" s="215" t="s">
        <v>401</v>
      </c>
      <c r="K19" s="215" t="s">
        <v>402</v>
      </c>
      <c r="L19" s="216"/>
      <c r="M19" s="217"/>
      <c r="N19" s="218"/>
      <c r="O19" s="219"/>
      <c r="P19" s="216"/>
    </row>
    <row r="20" ht="28.5" customHeight="1" spans="1:35">
      <c r="A20" s="220">
        <v>10</v>
      </c>
      <c r="B20" s="221" t="s">
        <v>70</v>
      </c>
      <c r="C20" s="222" t="s">
        <v>462</v>
      </c>
      <c r="D20" s="221" t="s">
        <v>463</v>
      </c>
      <c r="E20" s="220" t="s">
        <v>409</v>
      </c>
      <c r="F20" s="223" t="s">
        <v>410</v>
      </c>
      <c r="G20" s="223" t="s">
        <v>440</v>
      </c>
      <c r="H20" s="223" t="s">
        <v>56</v>
      </c>
      <c r="I20" s="223" t="s">
        <v>57</v>
      </c>
      <c r="J20" s="224" t="s">
        <v>412</v>
      </c>
      <c r="K20" s="224" t="s">
        <v>427</v>
      </c>
      <c r="L20" s="225"/>
      <c r="M20" s="224" t="s">
        <v>415</v>
      </c>
      <c r="N20" s="226">
        <v>9092</v>
      </c>
      <c r="O20" s="227" t="s">
        <v>464</v>
      </c>
      <c r="P20" s="225"/>
    </row>
    <row r="21" ht="32.25" customHeight="1" spans="1:35">
      <c r="A21" s="228"/>
      <c r="B21" s="229"/>
      <c r="C21" s="230" t="s">
        <v>465</v>
      </c>
      <c r="D21" s="229"/>
      <c r="E21" s="228"/>
      <c r="F21" s="231"/>
      <c r="G21" s="231"/>
      <c r="H21" s="231"/>
      <c r="I21" s="231"/>
      <c r="J21" s="232"/>
      <c r="K21" s="232"/>
      <c r="L21" s="233"/>
      <c r="M21" s="232"/>
      <c r="N21" s="234"/>
      <c r="O21" s="235"/>
      <c r="P21" s="233"/>
      <c r="Q21" s="60"/>
      <c r="R21" s="60"/>
      <c r="S21" s="60"/>
      <c r="T21" s="60"/>
      <c r="U21" s="60"/>
      <c r="V21" s="60"/>
      <c r="W21" s="60"/>
      <c r="X21" s="60"/>
      <c r="Y21" s="60"/>
      <c r="Z21" s="60"/>
      <c r="AA21" s="60"/>
      <c r="AB21" s="60"/>
      <c r="AC21" s="60"/>
      <c r="AD21" s="60"/>
      <c r="AE21" s="60"/>
      <c r="AF21" s="60"/>
      <c r="AG21" s="60"/>
      <c r="AH21" s="60"/>
      <c r="AI21" s="60"/>
    </row>
    <row r="22" ht="36.75" customHeight="1" spans="1:35">
      <c r="A22" s="220">
        <v>12</v>
      </c>
      <c r="B22" s="236" t="s">
        <v>466</v>
      </c>
      <c r="C22" s="222" t="s">
        <v>467</v>
      </c>
      <c r="D22" s="237" t="s">
        <v>468</v>
      </c>
      <c r="E22" s="238" t="s">
        <v>469</v>
      </c>
      <c r="F22" s="223" t="s">
        <v>426</v>
      </c>
      <c r="G22" s="239" t="s">
        <v>470</v>
      </c>
      <c r="H22" s="239" t="s">
        <v>434</v>
      </c>
      <c r="I22" s="240" t="s">
        <v>471</v>
      </c>
      <c r="J22" s="241" t="s">
        <v>434</v>
      </c>
      <c r="K22" s="241" t="s">
        <v>427</v>
      </c>
      <c r="L22" s="241" t="s">
        <v>427</v>
      </c>
      <c r="M22" s="242"/>
      <c r="N22" s="242"/>
      <c r="O22" s="237" t="s">
        <v>472</v>
      </c>
      <c r="P22" s="242"/>
      <c r="Q22" s="60"/>
      <c r="R22" s="60"/>
      <c r="S22" s="60"/>
      <c r="T22" s="60"/>
      <c r="U22" s="60"/>
      <c r="V22" s="60"/>
      <c r="W22" s="60"/>
      <c r="X22" s="60"/>
      <c r="Y22" s="60"/>
      <c r="Z22" s="60"/>
      <c r="AA22" s="60"/>
      <c r="AB22" s="60"/>
      <c r="AC22" s="60"/>
      <c r="AD22" s="60"/>
      <c r="AE22" s="60"/>
      <c r="AF22" s="60"/>
      <c r="AG22" s="60"/>
      <c r="AH22" s="60"/>
      <c r="AI22" s="60"/>
    </row>
    <row r="23" ht="12.45" spans="1:35">
      <c r="A23" s="220">
        <v>13</v>
      </c>
      <c r="B23" s="236" t="s">
        <v>473</v>
      </c>
      <c r="C23" s="222" t="s">
        <v>467</v>
      </c>
      <c r="D23" s="237" t="s">
        <v>474</v>
      </c>
      <c r="E23" s="238" t="s">
        <v>469</v>
      </c>
      <c r="F23" s="223" t="s">
        <v>426</v>
      </c>
      <c r="G23" s="239" t="s">
        <v>470</v>
      </c>
      <c r="H23" s="239" t="s">
        <v>434</v>
      </c>
      <c r="I23" s="240" t="s">
        <v>475</v>
      </c>
      <c r="J23" s="241" t="s">
        <v>434</v>
      </c>
      <c r="K23" s="241" t="s">
        <v>427</v>
      </c>
      <c r="L23" s="241" t="s">
        <v>427</v>
      </c>
      <c r="M23" s="242"/>
      <c r="N23" s="242"/>
      <c r="O23" s="237" t="s">
        <v>472</v>
      </c>
      <c r="P23" s="243"/>
    </row>
    <row r="24" ht="24.85" spans="1:35">
      <c r="A24" s="244">
        <v>14</v>
      </c>
      <c r="B24" s="245" t="s">
        <v>422</v>
      </c>
      <c r="C24" s="244" t="s">
        <v>423</v>
      </c>
      <c r="D24" s="246" t="s">
        <v>424</v>
      </c>
      <c r="E24" s="244" t="s">
        <v>425</v>
      </c>
      <c r="F24" s="247" t="s">
        <v>426</v>
      </c>
      <c r="G24" s="247" t="s">
        <v>411</v>
      </c>
      <c r="H24" s="247" t="s">
        <v>79</v>
      </c>
      <c r="I24" s="247" t="s">
        <v>57</v>
      </c>
      <c r="J24" s="217"/>
      <c r="K24" s="248" t="s">
        <v>427</v>
      </c>
      <c r="L24" s="216"/>
      <c r="M24" s="218"/>
      <c r="N24" s="249">
        <v>6379</v>
      </c>
      <c r="O24" s="250" t="s">
        <v>428</v>
      </c>
      <c r="P24" s="217"/>
    </row>
    <row r="25" ht="12.45" spans="1:35">
      <c r="A25" s="220">
        <v>15</v>
      </c>
      <c r="B25" s="251" t="s">
        <v>429</v>
      </c>
      <c r="C25" s="220" t="s">
        <v>430</v>
      </c>
      <c r="D25" s="221" t="s">
        <v>476</v>
      </c>
      <c r="E25" s="220" t="s">
        <v>432</v>
      </c>
      <c r="F25" s="223" t="s">
        <v>420</v>
      </c>
      <c r="G25" s="223" t="s">
        <v>433</v>
      </c>
      <c r="H25" s="223" t="s">
        <v>227</v>
      </c>
      <c r="I25" s="223" t="s">
        <v>434</v>
      </c>
      <c r="J25" s="252"/>
      <c r="K25" s="224" t="s">
        <v>427</v>
      </c>
      <c r="L25" s="225"/>
      <c r="M25" s="253"/>
      <c r="N25" s="253"/>
      <c r="O25" s="254" t="s">
        <v>435</v>
      </c>
      <c r="P25" s="252"/>
    </row>
    <row r="26" customHeight="1" spans="1:35">
      <c r="A26" s="228"/>
      <c r="B26" s="255"/>
      <c r="C26" s="228"/>
      <c r="D26" s="256" t="s">
        <v>477</v>
      </c>
      <c r="E26" s="228"/>
      <c r="F26" s="231"/>
      <c r="G26" s="231"/>
      <c r="H26" s="231"/>
      <c r="I26" s="231"/>
      <c r="J26" s="257"/>
      <c r="K26" s="232"/>
      <c r="L26" s="233"/>
      <c r="M26" s="258"/>
      <c r="N26" s="258"/>
      <c r="O26" s="259"/>
      <c r="P26" s="257"/>
    </row>
    <row r="27" customHeight="1" spans="1:35">
      <c r="A27" s="220">
        <v>16</v>
      </c>
      <c r="B27" s="251" t="s">
        <v>436</v>
      </c>
      <c r="C27" s="260" t="s">
        <v>437</v>
      </c>
      <c r="D27" s="246" t="s">
        <v>438</v>
      </c>
      <c r="E27" s="261" t="s">
        <v>439</v>
      </c>
      <c r="F27" s="223" t="s">
        <v>426</v>
      </c>
      <c r="G27" s="247" t="s">
        <v>440</v>
      </c>
      <c r="H27" s="247" t="s">
        <v>56</v>
      </c>
      <c r="I27" s="247" t="s">
        <v>434</v>
      </c>
      <c r="J27" s="217"/>
      <c r="K27" s="248" t="s">
        <v>427</v>
      </c>
      <c r="L27" s="216"/>
      <c r="M27" s="253"/>
      <c r="N27" s="253"/>
      <c r="O27" s="254" t="s">
        <v>441</v>
      </c>
      <c r="P27" s="252"/>
    </row>
    <row r="28" ht="30.75" customHeight="1" spans="1:35">
      <c r="A28" s="220">
        <v>17</v>
      </c>
      <c r="B28" s="251" t="s">
        <v>442</v>
      </c>
      <c r="C28" s="260" t="s">
        <v>437</v>
      </c>
      <c r="D28" s="262" t="s">
        <v>443</v>
      </c>
      <c r="E28" s="261" t="s">
        <v>439</v>
      </c>
      <c r="F28" s="223" t="s">
        <v>426</v>
      </c>
      <c r="G28" s="247" t="s">
        <v>411</v>
      </c>
      <c r="H28" s="247" t="s">
        <v>79</v>
      </c>
      <c r="I28" s="247" t="s">
        <v>434</v>
      </c>
      <c r="J28" s="248" t="s">
        <v>444</v>
      </c>
      <c r="K28" s="248" t="s">
        <v>427</v>
      </c>
      <c r="L28" s="218"/>
      <c r="M28" s="253"/>
      <c r="N28" s="253"/>
      <c r="O28" s="254" t="s">
        <v>445</v>
      </c>
      <c r="P28" s="252"/>
    </row>
    <row r="29" customHeight="1" spans="1:35">
      <c r="A29" s="244">
        <v>18</v>
      </c>
      <c r="B29" s="245" t="s">
        <v>446</v>
      </c>
      <c r="C29" s="244" t="s">
        <v>447</v>
      </c>
      <c r="D29" s="229" t="s">
        <v>448</v>
      </c>
      <c r="E29" s="244" t="s">
        <v>425</v>
      </c>
      <c r="F29" s="247" t="s">
        <v>426</v>
      </c>
      <c r="G29" s="247" t="s">
        <v>411</v>
      </c>
      <c r="H29" s="247" t="s">
        <v>79</v>
      </c>
      <c r="I29" s="247" t="s">
        <v>57</v>
      </c>
      <c r="J29" s="217"/>
      <c r="K29" s="248" t="s">
        <v>413</v>
      </c>
      <c r="L29" s="246" t="s">
        <v>449</v>
      </c>
      <c r="M29" s="216"/>
      <c r="N29" s="216"/>
      <c r="O29" s="246" t="s">
        <v>450</v>
      </c>
      <c r="P29" s="217"/>
    </row>
    <row r="30" customHeight="1" spans="1:35">
      <c r="A30" s="263" t="s">
        <v>478</v>
      </c>
      <c r="B30" s="264"/>
      <c r="C30" s="264"/>
      <c r="D30" s="264"/>
      <c r="E30" s="264"/>
      <c r="F30" s="264"/>
      <c r="G30" s="264"/>
      <c r="H30" s="264"/>
      <c r="I30" s="264"/>
      <c r="J30" s="264"/>
      <c r="K30" s="264"/>
      <c r="L30" s="264"/>
      <c r="M30" s="264"/>
      <c r="N30" s="264"/>
      <c r="O30" s="264"/>
      <c r="P30" s="265"/>
    </row>
    <row r="31" customHeight="1" spans="1:35">
      <c r="A31" s="266">
        <v>1</v>
      </c>
      <c r="B31" s="267" t="s">
        <v>479</v>
      </c>
      <c r="C31" s="266" t="s">
        <v>480</v>
      </c>
      <c r="D31" s="268" t="s">
        <v>481</v>
      </c>
      <c r="E31" s="266" t="s">
        <v>459</v>
      </c>
      <c r="F31" s="269" t="s">
        <v>410</v>
      </c>
      <c r="G31" s="270" t="s">
        <v>433</v>
      </c>
      <c r="H31" s="270" t="s">
        <v>227</v>
      </c>
      <c r="I31" s="270" t="s">
        <v>57</v>
      </c>
      <c r="J31" s="271"/>
      <c r="K31" s="272" t="s">
        <v>427</v>
      </c>
      <c r="L31" s="273" t="s">
        <v>482</v>
      </c>
      <c r="M31" s="274" t="s">
        <v>483</v>
      </c>
      <c r="N31" s="275" t="s">
        <v>484</v>
      </c>
      <c r="O31" s="276"/>
      <c r="P31" s="276"/>
    </row>
    <row r="32" customHeight="1" spans="1:35">
      <c r="A32" s="277"/>
      <c r="B32" s="278"/>
      <c r="C32" s="277"/>
      <c r="D32" s="279"/>
      <c r="E32" s="277"/>
      <c r="F32" s="280"/>
      <c r="G32" s="280"/>
      <c r="H32" s="280"/>
      <c r="I32" s="280"/>
      <c r="J32" s="281"/>
      <c r="K32" s="282"/>
      <c r="L32" s="283"/>
      <c r="M32" s="284" t="s">
        <v>485</v>
      </c>
      <c r="N32" s="284"/>
      <c r="O32" s="281"/>
      <c r="P32" s="281"/>
    </row>
    <row r="33" customHeight="1" spans="1:16">
      <c r="A33" s="285">
        <v>2</v>
      </c>
      <c r="B33" s="286" t="s">
        <v>486</v>
      </c>
      <c r="C33" s="285" t="s">
        <v>487</v>
      </c>
      <c r="D33" s="287" t="s">
        <v>488</v>
      </c>
      <c r="E33" s="285" t="s">
        <v>459</v>
      </c>
      <c r="F33" s="288" t="s">
        <v>410</v>
      </c>
      <c r="G33" s="288" t="s">
        <v>433</v>
      </c>
      <c r="H33" s="288" t="s">
        <v>56</v>
      </c>
      <c r="I33" s="288" t="s">
        <v>57</v>
      </c>
      <c r="J33" s="289" t="s">
        <v>489</v>
      </c>
      <c r="K33" s="289" t="s">
        <v>427</v>
      </c>
      <c r="L33" s="290" t="s">
        <v>482</v>
      </c>
      <c r="M33" s="291"/>
      <c r="N33" s="291"/>
      <c r="O33" s="291"/>
      <c r="P33" s="291"/>
    </row>
    <row r="34" customHeight="1" spans="1:16">
      <c r="A34" s="292">
        <v>3</v>
      </c>
      <c r="B34" s="293" t="s">
        <v>490</v>
      </c>
      <c r="C34" s="292" t="s">
        <v>491</v>
      </c>
      <c r="D34" s="294" t="s">
        <v>492</v>
      </c>
      <c r="E34" s="295" t="s">
        <v>469</v>
      </c>
      <c r="F34" s="270" t="s">
        <v>426</v>
      </c>
      <c r="G34" s="296" t="s">
        <v>493</v>
      </c>
      <c r="H34" s="296" t="s">
        <v>494</v>
      </c>
      <c r="I34" s="297" t="s">
        <v>495</v>
      </c>
      <c r="J34" s="274" t="s">
        <v>496</v>
      </c>
      <c r="K34" s="272" t="s">
        <v>427</v>
      </c>
      <c r="L34" s="274" t="s">
        <v>482</v>
      </c>
      <c r="M34" s="271"/>
      <c r="N34" s="274" t="s">
        <v>497</v>
      </c>
      <c r="O34" s="274" t="s">
        <v>498</v>
      </c>
      <c r="P34" s="271"/>
    </row>
    <row r="35" customHeight="1" spans="1:16">
      <c r="A35" s="266"/>
      <c r="B35" s="267"/>
      <c r="C35" s="266"/>
      <c r="D35" s="268" t="s">
        <v>499</v>
      </c>
      <c r="E35" s="298"/>
      <c r="F35" s="269"/>
      <c r="G35" s="299"/>
      <c r="H35" s="299"/>
      <c r="I35" s="300"/>
      <c r="J35" s="275" t="s">
        <v>500</v>
      </c>
      <c r="K35" s="301"/>
      <c r="L35" s="275" t="s">
        <v>501</v>
      </c>
      <c r="M35" s="276"/>
      <c r="N35" s="275" t="s">
        <v>502</v>
      </c>
      <c r="O35" s="275" t="s">
        <v>503</v>
      </c>
      <c r="P35" s="276"/>
    </row>
    <row r="36" customHeight="1" spans="1:16">
      <c r="A36" s="266"/>
      <c r="B36" s="267"/>
      <c r="C36" s="266"/>
      <c r="D36" s="268"/>
      <c r="E36" s="298"/>
      <c r="F36" s="269"/>
      <c r="G36" s="299"/>
      <c r="H36" s="299"/>
      <c r="I36" s="300"/>
      <c r="J36" s="275" t="s">
        <v>504</v>
      </c>
      <c r="K36" s="301"/>
      <c r="L36" s="275"/>
      <c r="M36" s="276"/>
      <c r="N36" s="302"/>
      <c r="O36" s="302"/>
      <c r="P36" s="276"/>
    </row>
    <row r="37" customHeight="1" spans="1:16">
      <c r="A37" s="266"/>
      <c r="B37" s="267"/>
      <c r="C37" s="266"/>
      <c r="D37" s="268"/>
      <c r="E37" s="298"/>
      <c r="F37" s="269"/>
      <c r="G37" s="299"/>
      <c r="H37" s="299"/>
      <c r="I37" s="300"/>
      <c r="J37" s="275" t="s">
        <v>505</v>
      </c>
      <c r="K37" s="301"/>
      <c r="L37" s="275"/>
      <c r="M37" s="276"/>
      <c r="N37" s="302"/>
      <c r="O37" s="302"/>
      <c r="P37" s="276"/>
    </row>
    <row r="38" customHeight="1" spans="1:16">
      <c r="A38" s="266"/>
      <c r="B38" s="267"/>
      <c r="C38" s="266"/>
      <c r="D38" s="268"/>
      <c r="E38" s="298"/>
      <c r="F38" s="269"/>
      <c r="G38" s="299"/>
      <c r="H38" s="299"/>
      <c r="I38" s="300"/>
      <c r="J38" s="275" t="s">
        <v>506</v>
      </c>
      <c r="K38" s="301"/>
      <c r="L38" s="275"/>
      <c r="M38" s="276"/>
      <c r="N38" s="302"/>
      <c r="O38" s="302"/>
      <c r="P38" s="276"/>
    </row>
    <row r="39" customHeight="1" spans="1:16">
      <c r="A39" s="277"/>
      <c r="B39" s="278"/>
      <c r="C39" s="277"/>
      <c r="D39" s="279"/>
      <c r="E39" s="303"/>
      <c r="F39" s="280"/>
      <c r="G39" s="304"/>
      <c r="H39" s="304"/>
      <c r="I39" s="305"/>
      <c r="J39" s="284" t="s">
        <v>507</v>
      </c>
      <c r="K39" s="282"/>
      <c r="L39" s="284"/>
      <c r="M39" s="281"/>
      <c r="N39" s="306"/>
      <c r="O39" s="306"/>
      <c r="P39" s="281"/>
    </row>
    <row r="40" customHeight="1" spans="1:16">
      <c r="A40" s="285">
        <v>4</v>
      </c>
      <c r="B40" s="286" t="s">
        <v>508</v>
      </c>
      <c r="C40" s="285" t="s">
        <v>509</v>
      </c>
      <c r="D40" s="287" t="s">
        <v>510</v>
      </c>
      <c r="E40" s="285" t="s">
        <v>425</v>
      </c>
      <c r="F40" s="288" t="s">
        <v>410</v>
      </c>
      <c r="G40" s="288" t="s">
        <v>433</v>
      </c>
      <c r="H40" s="288" t="s">
        <v>56</v>
      </c>
      <c r="I40" s="288" t="s">
        <v>236</v>
      </c>
      <c r="J40" s="289" t="s">
        <v>412</v>
      </c>
      <c r="K40" s="289" t="s">
        <v>427</v>
      </c>
      <c r="L40" s="287" t="s">
        <v>482</v>
      </c>
      <c r="M40" s="307"/>
      <c r="N40" s="308">
        <v>9200</v>
      </c>
      <c r="O40" s="291"/>
      <c r="P40" s="307"/>
    </row>
  </sheetData>
  <autoFilter xmlns:etc="http://www.wps.cn/officeDocument/2017/etCustomData" ref="K3:K12" etc:filterBottomFollowUsedRange="0">
    <extLst/>
  </autoFilter>
  <mergeCells count="67">
    <mergeCell ref="A1:P1"/>
    <mergeCell ref="A2:P2"/>
    <mergeCell ref="A18:P18"/>
    <mergeCell ref="A30:P30"/>
    <mergeCell ref="A20:A21"/>
    <mergeCell ref="A25:A26"/>
    <mergeCell ref="A31:A32"/>
    <mergeCell ref="A34:A39"/>
    <mergeCell ref="B20:B21"/>
    <mergeCell ref="B25:B26"/>
    <mergeCell ref="B31:B32"/>
    <mergeCell ref="B34:B39"/>
    <mergeCell ref="C25:C26"/>
    <mergeCell ref="C31:C32"/>
    <mergeCell ref="C34:C39"/>
    <mergeCell ref="D20:D21"/>
    <mergeCell ref="D31:D32"/>
    <mergeCell ref="D35:D39"/>
    <mergeCell ref="E20:E21"/>
    <mergeCell ref="E25:E26"/>
    <mergeCell ref="E31:E32"/>
    <mergeCell ref="E34:E39"/>
    <mergeCell ref="F20:F21"/>
    <mergeCell ref="F25:F26"/>
    <mergeCell ref="F31:F32"/>
    <mergeCell ref="F34:F39"/>
    <mergeCell ref="G11:G12"/>
    <mergeCell ref="G20:G21"/>
    <mergeCell ref="G25:G26"/>
    <mergeCell ref="G31:G32"/>
    <mergeCell ref="G34:G39"/>
    <mergeCell ref="H11:H12"/>
    <mergeCell ref="H20:H21"/>
    <mergeCell ref="H25:H26"/>
    <mergeCell ref="H31:H32"/>
    <mergeCell ref="H34:H39"/>
    <mergeCell ref="I11:I12"/>
    <mergeCell ref="I20:I21"/>
    <mergeCell ref="I25:I26"/>
    <mergeCell ref="I31:I32"/>
    <mergeCell ref="I34:I39"/>
    <mergeCell ref="J20:J21"/>
    <mergeCell ref="J25:J26"/>
    <mergeCell ref="J31:J32"/>
    <mergeCell ref="K20:K21"/>
    <mergeCell ref="K25:K26"/>
    <mergeCell ref="K31:K32"/>
    <mergeCell ref="K34:K39"/>
    <mergeCell ref="L20:L21"/>
    <mergeCell ref="L25:L26"/>
    <mergeCell ref="L31:L32"/>
    <mergeCell ref="L35:L39"/>
    <mergeCell ref="M20:M21"/>
    <mergeCell ref="M25:M26"/>
    <mergeCell ref="M34:M39"/>
    <mergeCell ref="N20:N21"/>
    <mergeCell ref="N25:N26"/>
    <mergeCell ref="N31:N32"/>
    <mergeCell ref="O11:O12"/>
    <mergeCell ref="O20:O21"/>
    <mergeCell ref="O25:O26"/>
    <mergeCell ref="O31:O32"/>
    <mergeCell ref="P20:P21"/>
    <mergeCell ref="P25:P26"/>
    <mergeCell ref="P31:P32"/>
    <mergeCell ref="P34:P39"/>
    <mergeCell ref="A13:H15"/>
  </mergeCells>
  <dataValidations count="9">
    <dataValidation type="list" allowBlank="1" showInputMessage="1" showErrorMessage="1" sqref="M4">
      <formula1>"AttachStorage,EpointMisTempFile,SliceUploadPath,epointtemp,BigFileUploadStorage,"</formula1>
    </dataValidation>
    <dataValidation type="list" showInputMessage="1" showErrorMessage="1" sqref="F9">
      <formula1>"部署要求,独立部署,共享部署,混合部署,"</formula1>
    </dataValidation>
    <dataValidation type="list" showInputMessage="1" showErrorMessage="1" sqref="I9">
      <formula1>"200G,500G,1T及以上,"</formula1>
    </dataValidation>
    <dataValidation type="list" allowBlank="1" showInputMessage="1" showErrorMessage="1" sqref="F4:F8 F10:F12">
      <formula1>"部署要求,独立部署,共享部署,混合部署,"</formula1>
    </dataValidation>
    <dataValidation type="list" allowBlank="1" showInputMessage="1" showErrorMessage="1" sqref="G4:G11">
      <formula1>"2vCPU,4vCPU,8vCPU,16vCPU,24vCPU,32vCPU,"</formula1>
    </dataValidation>
    <dataValidation type="list" allowBlank="1" showInputMessage="1" showErrorMessage="1" sqref="H4:H11">
      <formula1>"2G,4G,6G,8G,16G,32G,64G,"</formula1>
    </dataValidation>
    <dataValidation type="list" allowBlank="1" showInputMessage="1" showErrorMessage="1" sqref="I4:I8 I10:I11">
      <formula1>"200G,500G,1T及以上,"</formula1>
    </dataValidation>
    <dataValidation type="list" allowBlank="1" showInputMessage="1" showErrorMessage="1" prompt="$项目真实出现过，并发连接数包括数据库连接和tomcat请求连接" sqref="J4:J12">
      <formula1>"CPU高,内存溢出,磁盘IO等待,并发连接数不足,"</formula1>
    </dataValidation>
    <dataValidation type="list" allowBlank="1" showInputMessage="1" showErrorMessage="1" sqref="K4:K12">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招标文件检查服务"/>
  <dimension ref="A1:AI20"/>
  <sheetViews>
    <sheetView topLeftCell="D7" workbookViewId="0">
      <selection activeCell="A1" sqref="A1:AH1"/>
    </sheetView>
  </sheetViews>
  <sheetFormatPr defaultColWidth="14" defaultRowHeight="18" customHeight="1"/>
  <cols>
    <col min="1" max="1" width="4.99099099099099" customWidth="1"/>
    <col min="2" max="2" width="53.1441441441441" customWidth="1"/>
    <col min="3" max="3" width="19.5495495495495" customWidth="1"/>
    <col min="4" max="4" width="39.2522522522523" customWidth="1"/>
    <col min="5" max="5" width="18.7117117117117" customWidth="1"/>
    <col min="6" max="6" width="13.7117117117117" customWidth="1"/>
    <col min="7" max="7" width="13.8918918918919" customWidth="1"/>
    <col min="8" max="9" width="14.4324324324324" customWidth="1"/>
    <col min="10" max="10" width="22.6666666666667" customWidth="1"/>
    <col min="11" max="11" width="8.76576576576577" customWidth="1"/>
    <col min="12" max="12" width="29.5405405405405" customWidth="1"/>
    <col min="13" max="13" width="26.7117117117117" customWidth="1"/>
    <col min="14" max="14" width="12.5765765765766" customWidth="1"/>
    <col min="15" max="15" width="38.4414414414414" customWidth="1"/>
    <col min="16" max="16" width="30.0810810810811" customWidth="1"/>
  </cols>
  <sheetData>
    <row r="1" ht="33" customHeight="1" spans="1:35">
      <c r="A1" s="34" t="s">
        <v>511</v>
      </c>
      <c r="N1" s="34"/>
    </row>
    <row r="2" ht="54" customHeight="1" spans="1:35">
      <c r="A2" s="35" t="s">
        <v>392</v>
      </c>
      <c r="B2" s="50"/>
      <c r="C2" s="50"/>
      <c r="D2" s="50"/>
      <c r="E2" s="50"/>
      <c r="F2" s="50"/>
      <c r="G2" s="35"/>
      <c r="H2" s="35"/>
      <c r="I2" s="35"/>
      <c r="J2" s="35"/>
      <c r="K2" s="35"/>
      <c r="L2" s="35"/>
      <c r="M2" s="35"/>
      <c r="N2" s="35"/>
      <c r="O2" s="50"/>
      <c r="P2" s="50"/>
    </row>
    <row r="3" customHeight="1" spans="1:35">
      <c r="A3" s="196" t="s">
        <v>512</v>
      </c>
      <c r="B3" s="197"/>
      <c r="C3" s="197"/>
      <c r="D3" s="197"/>
      <c r="E3" s="197"/>
      <c r="F3" s="197"/>
      <c r="G3" s="197"/>
      <c r="H3" s="197"/>
      <c r="I3" s="197"/>
      <c r="J3" s="197"/>
      <c r="K3" s="197"/>
      <c r="L3" s="197"/>
      <c r="M3" s="197"/>
      <c r="N3" s="197"/>
      <c r="O3" s="197"/>
      <c r="P3" s="138"/>
      <c r="Q3" s="198"/>
      <c r="R3" s="60"/>
      <c r="S3" s="60"/>
      <c r="T3" s="60"/>
      <c r="U3" s="60"/>
      <c r="V3" s="60"/>
      <c r="W3" s="60"/>
      <c r="X3" s="60"/>
      <c r="Y3" s="60"/>
      <c r="Z3" s="60"/>
      <c r="AA3" s="60"/>
      <c r="AB3" s="60"/>
      <c r="AC3" s="60"/>
      <c r="AD3" s="60"/>
      <c r="AE3" s="60"/>
      <c r="AF3" s="60"/>
      <c r="AG3" s="60"/>
      <c r="AH3" s="60"/>
      <c r="AI3" s="60"/>
    </row>
    <row r="4" ht="27.75" customHeight="1" spans="1:35">
      <c r="A4" s="64" t="s">
        <v>0</v>
      </c>
      <c r="B4" s="64" t="s">
        <v>393</v>
      </c>
      <c r="C4" s="64" t="s">
        <v>394</v>
      </c>
      <c r="D4" s="64" t="s">
        <v>395</v>
      </c>
      <c r="E4" s="64" t="s">
        <v>396</v>
      </c>
      <c r="F4" s="64" t="s">
        <v>397</v>
      </c>
      <c r="G4" s="66" t="s">
        <v>398</v>
      </c>
      <c r="H4" s="66" t="s">
        <v>399</v>
      </c>
      <c r="I4" s="66" t="s">
        <v>400</v>
      </c>
      <c r="J4" s="67" t="s">
        <v>401</v>
      </c>
      <c r="K4" s="67" t="s">
        <v>402</v>
      </c>
      <c r="L4" s="67" t="s">
        <v>403</v>
      </c>
      <c r="M4" s="67" t="s">
        <v>404</v>
      </c>
      <c r="N4" s="175" t="s">
        <v>221</v>
      </c>
      <c r="O4" s="175" t="s">
        <v>405</v>
      </c>
      <c r="P4" s="84" t="s">
        <v>406</v>
      </c>
    </row>
    <row r="5" ht="12.45" spans="1:35">
      <c r="A5" s="47">
        <v>1</v>
      </c>
      <c r="B5" s="58" t="s">
        <v>513</v>
      </c>
      <c r="C5" s="47" t="s">
        <v>514</v>
      </c>
      <c r="D5" s="58" t="s">
        <v>514</v>
      </c>
      <c r="E5" s="47" t="s">
        <v>409</v>
      </c>
      <c r="F5" s="48" t="s">
        <v>410</v>
      </c>
      <c r="G5" s="48" t="s">
        <v>411</v>
      </c>
      <c r="H5" s="48" t="s">
        <v>79</v>
      </c>
      <c r="I5" s="48" t="s">
        <v>57</v>
      </c>
      <c r="J5" s="36"/>
      <c r="K5" s="49" t="s">
        <v>427</v>
      </c>
      <c r="L5" s="36"/>
      <c r="M5" s="199"/>
      <c r="N5" s="50"/>
      <c r="O5" s="46" t="s">
        <v>515</v>
      </c>
      <c r="P5" s="50"/>
    </row>
    <row r="6" ht="12.45" spans="1:35">
      <c r="A6" s="47">
        <v>2</v>
      </c>
      <c r="B6" s="200" t="s">
        <v>516</v>
      </c>
      <c r="C6" s="119" t="s">
        <v>517</v>
      </c>
      <c r="D6" s="200" t="s">
        <v>518</v>
      </c>
      <c r="E6" s="47" t="s">
        <v>409</v>
      </c>
      <c r="F6" s="48" t="s">
        <v>410</v>
      </c>
      <c r="G6" s="48" t="s">
        <v>411</v>
      </c>
      <c r="H6" s="48" t="s">
        <v>79</v>
      </c>
      <c r="I6" s="48" t="s">
        <v>57</v>
      </c>
      <c r="J6" s="36"/>
      <c r="K6" s="49" t="s">
        <v>427</v>
      </c>
      <c r="L6" s="36"/>
      <c r="M6" s="199"/>
      <c r="N6" s="50"/>
      <c r="O6" s="46" t="s">
        <v>515</v>
      </c>
      <c r="P6" s="50"/>
    </row>
    <row r="7" ht="24.85" spans="1:35">
      <c r="A7" s="119">
        <v>3</v>
      </c>
      <c r="B7" s="77" t="s">
        <v>479</v>
      </c>
      <c r="C7" s="119" t="s">
        <v>480</v>
      </c>
      <c r="D7" s="158" t="s">
        <v>519</v>
      </c>
      <c r="E7" s="119" t="s">
        <v>459</v>
      </c>
      <c r="F7" s="124" t="s">
        <v>410</v>
      </c>
      <c r="G7" s="48" t="s">
        <v>433</v>
      </c>
      <c r="H7" s="48" t="s">
        <v>56</v>
      </c>
      <c r="I7" s="48" t="s">
        <v>57</v>
      </c>
      <c r="J7" s="50"/>
      <c r="K7" s="49" t="s">
        <v>427</v>
      </c>
      <c r="L7" s="50"/>
      <c r="M7" s="201" t="s">
        <v>520</v>
      </c>
      <c r="N7" s="202" t="s">
        <v>484</v>
      </c>
      <c r="O7" s="127"/>
      <c r="P7" s="127"/>
    </row>
    <row r="8" ht="12.45" spans="1:35">
      <c r="A8" s="47">
        <v>4</v>
      </c>
      <c r="B8" s="77" t="s">
        <v>521</v>
      </c>
      <c r="C8" s="119" t="s">
        <v>522</v>
      </c>
      <c r="D8" s="61" t="s">
        <v>522</v>
      </c>
      <c r="E8" s="119" t="s">
        <v>459</v>
      </c>
      <c r="F8" s="48" t="s">
        <v>410</v>
      </c>
      <c r="G8" s="48" t="s">
        <v>440</v>
      </c>
      <c r="H8" s="48" t="s">
        <v>79</v>
      </c>
      <c r="I8" s="48" t="s">
        <v>57</v>
      </c>
      <c r="J8" s="50"/>
      <c r="K8" s="49" t="s">
        <v>427</v>
      </c>
      <c r="L8" s="50"/>
      <c r="M8" s="50"/>
      <c r="N8" s="50"/>
      <c r="O8" s="50"/>
      <c r="P8" s="50"/>
    </row>
    <row r="9" ht="37.3" spans="1:35">
      <c r="A9" s="47">
        <v>5</v>
      </c>
      <c r="B9" s="46" t="s">
        <v>523</v>
      </c>
      <c r="C9" s="47" t="s">
        <v>524</v>
      </c>
      <c r="D9" s="46" t="s">
        <v>525</v>
      </c>
      <c r="E9" s="119" t="s">
        <v>459</v>
      </c>
      <c r="F9" s="48" t="s">
        <v>410</v>
      </c>
      <c r="G9" s="48" t="s">
        <v>433</v>
      </c>
      <c r="H9" s="48" t="s">
        <v>56</v>
      </c>
      <c r="I9" s="48" t="s">
        <v>57</v>
      </c>
      <c r="J9" s="50"/>
      <c r="K9" s="49" t="s">
        <v>427</v>
      </c>
      <c r="L9" s="50"/>
      <c r="M9" s="50"/>
      <c r="N9" s="50"/>
      <c r="O9" s="50"/>
      <c r="P9" s="50"/>
    </row>
    <row r="10" ht="12.45" spans="1:35">
      <c r="A10" s="47">
        <v>6</v>
      </c>
      <c r="B10" s="44" t="s">
        <v>526</v>
      </c>
      <c r="C10" s="47" t="s">
        <v>527</v>
      </c>
      <c r="D10" s="46" t="s">
        <v>528</v>
      </c>
      <c r="E10" s="47" t="s">
        <v>459</v>
      </c>
      <c r="F10" s="48" t="s">
        <v>410</v>
      </c>
      <c r="G10" s="48" t="s">
        <v>433</v>
      </c>
      <c r="H10" s="48" t="s">
        <v>56</v>
      </c>
      <c r="I10" s="48" t="s">
        <v>57</v>
      </c>
      <c r="J10" s="49" t="s">
        <v>489</v>
      </c>
      <c r="K10" s="49" t="s">
        <v>427</v>
      </c>
      <c r="L10" s="50"/>
      <c r="M10" s="50"/>
      <c r="N10" s="50"/>
      <c r="O10" s="50"/>
      <c r="P10" s="50"/>
    </row>
    <row r="11" ht="87" spans="1:35">
      <c r="A11" s="47">
        <v>7</v>
      </c>
      <c r="B11" s="44" t="s">
        <v>490</v>
      </c>
      <c r="C11" s="47" t="s">
        <v>491</v>
      </c>
      <c r="D11" s="46" t="s">
        <v>529</v>
      </c>
      <c r="E11" s="203" t="s">
        <v>469</v>
      </c>
      <c r="F11" s="48" t="s">
        <v>426</v>
      </c>
      <c r="G11" s="204" t="s">
        <v>493</v>
      </c>
      <c r="H11" s="204" t="s">
        <v>494</v>
      </c>
      <c r="I11" s="205" t="s">
        <v>495</v>
      </c>
      <c r="J11" s="87" t="s">
        <v>530</v>
      </c>
      <c r="K11" s="49" t="s">
        <v>427</v>
      </c>
      <c r="L11" s="50"/>
      <c r="M11" s="50"/>
      <c r="N11" s="201" t="s">
        <v>531</v>
      </c>
      <c r="O11" s="87" t="s">
        <v>532</v>
      </c>
      <c r="P11" s="50"/>
    </row>
    <row r="12" ht="25.5" customHeight="1" spans="1:35">
      <c r="A12" s="47">
        <v>8</v>
      </c>
      <c r="B12" s="44" t="s">
        <v>508</v>
      </c>
      <c r="C12" s="47" t="s">
        <v>509</v>
      </c>
      <c r="D12" s="46" t="s">
        <v>510</v>
      </c>
      <c r="E12" s="47" t="s">
        <v>425</v>
      </c>
      <c r="F12" s="48" t="s">
        <v>410</v>
      </c>
      <c r="G12" s="48" t="s">
        <v>433</v>
      </c>
      <c r="H12" s="48" t="s">
        <v>56</v>
      </c>
      <c r="I12" s="48" t="s">
        <v>236</v>
      </c>
      <c r="J12" s="49" t="s">
        <v>412</v>
      </c>
      <c r="K12" s="49" t="s">
        <v>427</v>
      </c>
      <c r="L12" s="46"/>
      <c r="M12" s="46"/>
      <c r="N12" s="151">
        <v>9200</v>
      </c>
      <c r="O12" s="151"/>
      <c r="P12" s="195"/>
    </row>
    <row r="13" customHeight="1" spans="1:35">
      <c r="A13" s="47">
        <v>9</v>
      </c>
      <c r="B13" s="44" t="s">
        <v>533</v>
      </c>
      <c r="C13" s="47" t="s">
        <v>534</v>
      </c>
      <c r="D13" s="46" t="s">
        <v>535</v>
      </c>
      <c r="E13" s="47" t="s">
        <v>459</v>
      </c>
      <c r="F13" s="48" t="s">
        <v>426</v>
      </c>
      <c r="G13" s="48" t="s">
        <v>440</v>
      </c>
      <c r="H13" s="48" t="s">
        <v>79</v>
      </c>
      <c r="I13" s="48" t="s">
        <v>57</v>
      </c>
      <c r="J13" s="50"/>
      <c r="K13" s="49" t="s">
        <v>427</v>
      </c>
      <c r="L13" s="50"/>
      <c r="M13" s="50"/>
      <c r="N13" s="50"/>
      <c r="O13" s="50"/>
      <c r="P13" s="50"/>
    </row>
    <row r="14" ht="30" customHeight="1" spans="1:35">
      <c r="A14" s="47">
        <v>10</v>
      </c>
      <c r="B14" s="77" t="s">
        <v>536</v>
      </c>
      <c r="C14" s="119" t="s">
        <v>537</v>
      </c>
      <c r="D14" s="61" t="s">
        <v>538</v>
      </c>
      <c r="E14" s="47" t="s">
        <v>459</v>
      </c>
      <c r="F14" s="48" t="s">
        <v>426</v>
      </c>
      <c r="G14" s="48" t="s">
        <v>440</v>
      </c>
      <c r="H14" s="48" t="s">
        <v>79</v>
      </c>
      <c r="I14" s="48" t="s">
        <v>57</v>
      </c>
      <c r="J14" s="50"/>
      <c r="K14" s="49" t="s">
        <v>427</v>
      </c>
      <c r="L14" s="50"/>
      <c r="M14" s="50"/>
      <c r="N14" s="206">
        <v>8916</v>
      </c>
      <c r="O14" s="50"/>
      <c r="P14" s="50"/>
    </row>
    <row r="15" ht="55.5" customHeight="1" spans="1:35">
      <c r="A15" s="47">
        <v>11</v>
      </c>
      <c r="B15" s="44" t="s">
        <v>429</v>
      </c>
      <c r="C15" s="47" t="s">
        <v>430</v>
      </c>
      <c r="D15" s="46" t="s">
        <v>539</v>
      </c>
      <c r="E15" s="47" t="s">
        <v>432</v>
      </c>
      <c r="F15" s="48" t="s">
        <v>420</v>
      </c>
      <c r="G15" s="48" t="s">
        <v>440</v>
      </c>
      <c r="H15" s="48" t="s">
        <v>56</v>
      </c>
      <c r="I15" s="48" t="s">
        <v>236</v>
      </c>
      <c r="J15" s="49"/>
      <c r="K15" s="49" t="s">
        <v>427</v>
      </c>
      <c r="L15" s="46"/>
      <c r="M15" s="46"/>
      <c r="N15" s="46"/>
      <c r="O15" s="46" t="s">
        <v>435</v>
      </c>
      <c r="P15" s="50"/>
    </row>
    <row r="16" ht="28" customHeight="1" spans="1:35">
      <c r="A16" s="47">
        <v>12</v>
      </c>
      <c r="B16" s="44" t="s">
        <v>446</v>
      </c>
      <c r="C16" s="47" t="s">
        <v>447</v>
      </c>
      <c r="D16" s="46" t="s">
        <v>448</v>
      </c>
      <c r="E16" s="47" t="s">
        <v>425</v>
      </c>
      <c r="F16" s="48" t="s">
        <v>426</v>
      </c>
      <c r="G16" s="48" t="s">
        <v>540</v>
      </c>
      <c r="H16" s="48" t="s">
        <v>327</v>
      </c>
      <c r="I16" s="48" t="s">
        <v>57</v>
      </c>
      <c r="J16" s="49"/>
      <c r="K16" s="49" t="s">
        <v>413</v>
      </c>
      <c r="L16" s="46" t="s">
        <v>541</v>
      </c>
      <c r="M16" s="46"/>
      <c r="N16" s="46"/>
      <c r="O16" s="46" t="s">
        <v>450</v>
      </c>
      <c r="P16" s="50"/>
    </row>
    <row r="17" ht="42" customHeight="1" spans="1:16">
      <c r="A17" s="47">
        <v>13</v>
      </c>
      <c r="B17" s="44" t="s">
        <v>422</v>
      </c>
      <c r="C17" s="47" t="s">
        <v>423</v>
      </c>
      <c r="D17" s="46" t="s">
        <v>424</v>
      </c>
      <c r="E17" s="47" t="s">
        <v>425</v>
      </c>
      <c r="F17" s="48" t="s">
        <v>426</v>
      </c>
      <c r="G17" s="48" t="s">
        <v>540</v>
      </c>
      <c r="H17" s="48" t="s">
        <v>327</v>
      </c>
      <c r="I17" s="48" t="s">
        <v>57</v>
      </c>
      <c r="J17" s="49"/>
      <c r="K17" s="49" t="s">
        <v>427</v>
      </c>
      <c r="L17" s="46"/>
      <c r="M17" s="46"/>
      <c r="N17" s="46"/>
      <c r="O17" s="46" t="s">
        <v>428</v>
      </c>
      <c r="P17" s="50"/>
    </row>
    <row r="18" customHeight="1" spans="1:16">
      <c r="A18" s="47">
        <v>14</v>
      </c>
      <c r="B18" s="44" t="s">
        <v>542</v>
      </c>
      <c r="C18" s="47" t="s">
        <v>543</v>
      </c>
      <c r="D18" s="46" t="s">
        <v>542</v>
      </c>
      <c r="E18" s="47" t="s">
        <v>425</v>
      </c>
      <c r="F18" s="48" t="s">
        <v>410</v>
      </c>
      <c r="G18" s="48" t="s">
        <v>440</v>
      </c>
      <c r="H18" s="48" t="s">
        <v>79</v>
      </c>
      <c r="I18" s="48" t="s">
        <v>57</v>
      </c>
      <c r="J18" s="50"/>
      <c r="K18" s="49" t="s">
        <v>427</v>
      </c>
      <c r="L18" s="50"/>
      <c r="M18" s="50"/>
      <c r="N18" s="50"/>
      <c r="O18" s="50"/>
      <c r="P18" s="50"/>
    </row>
    <row r="19" ht="42" customHeight="1" spans="1:16">
      <c r="A19" s="47">
        <v>15</v>
      </c>
      <c r="B19" s="44" t="s">
        <v>436</v>
      </c>
      <c r="C19" s="47" t="s">
        <v>437</v>
      </c>
      <c r="D19" s="46" t="s">
        <v>438</v>
      </c>
      <c r="E19" s="47" t="s">
        <v>439</v>
      </c>
      <c r="F19" s="48" t="s">
        <v>426</v>
      </c>
      <c r="G19" s="48" t="s">
        <v>411</v>
      </c>
      <c r="H19" s="48" t="s">
        <v>79</v>
      </c>
      <c r="I19" s="48" t="s">
        <v>236</v>
      </c>
      <c r="J19" s="49"/>
      <c r="K19" s="49" t="s">
        <v>427</v>
      </c>
      <c r="L19" s="46"/>
      <c r="M19" s="46"/>
      <c r="N19" s="207">
        <v>6379</v>
      </c>
      <c r="O19" s="46" t="s">
        <v>544</v>
      </c>
      <c r="P19" s="50"/>
    </row>
    <row r="20" ht="42" customHeight="1" spans="1:16">
      <c r="A20" s="47">
        <v>16</v>
      </c>
      <c r="B20" s="77" t="s">
        <v>442</v>
      </c>
      <c r="C20" s="119" t="s">
        <v>437</v>
      </c>
      <c r="D20" s="46" t="s">
        <v>443</v>
      </c>
      <c r="E20" s="47" t="s">
        <v>439</v>
      </c>
      <c r="F20" s="48" t="s">
        <v>426</v>
      </c>
      <c r="G20" s="48" t="s">
        <v>411</v>
      </c>
      <c r="H20" s="48" t="s">
        <v>79</v>
      </c>
      <c r="I20" s="48" t="s">
        <v>236</v>
      </c>
      <c r="J20" s="49"/>
      <c r="K20" s="49" t="s">
        <v>427</v>
      </c>
      <c r="L20" s="46"/>
      <c r="M20" s="46"/>
      <c r="N20" s="46"/>
      <c r="O20" s="46" t="s">
        <v>544</v>
      </c>
      <c r="P20" s="50"/>
    </row>
  </sheetData>
  <mergeCells count="3">
    <mergeCell ref="A1:AH1"/>
    <mergeCell ref="A2:P2"/>
    <mergeCell ref="A3:P3"/>
  </mergeCells>
  <dataValidations count="7">
    <dataValidation type="list" allowBlank="1" showInputMessage="1" showErrorMessage="1" prompt="$项目真实出现过，并发连接数包括数据库连接和tomcat请求连接" sqref="J10 J12 J15:J17 J19:J20">
      <formula1>"CPU高,内存溢出,磁盘IO等待,并发连接数不足,"</formula1>
    </dataValidation>
    <dataValidation type="list" showInputMessage="1" showErrorMessage="1" sqref="F11 F15:F17 F19:F20">
      <formula1>"部署要求,独立部署,共享部署,混合部署,"</formula1>
    </dataValidation>
    <dataValidation type="list" allowBlank="1" showInputMessage="1" showErrorMessage="1" sqref="F18 F5:F10 F12:F14">
      <formula1>"部署要求,独立部署,共享部署,混合部署,"</formula1>
    </dataValidation>
    <dataValidation type="list" allowBlank="1" showInputMessage="1" showErrorMessage="1" sqref="G5:G10 G12:G20">
      <formula1>"2vCPU,4vCPU,8vCPU,16vCPU,24vCPU,32vCPU,"</formula1>
    </dataValidation>
    <dataValidation type="list" allowBlank="1" showInputMessage="1" showErrorMessage="1" sqref="H5:H10 H12:H20">
      <formula1>"2G,4G,6G,8G,16G,32G,64G,"</formula1>
    </dataValidation>
    <dataValidation type="list" allowBlank="1" showInputMessage="1" showErrorMessage="1" sqref="I5:I10 I12:I20">
      <formula1>"200G,500G,1T及以上,"</formula1>
    </dataValidation>
    <dataValidation type="list" allowBlank="1" showInputMessage="1" showErrorMessage="1" sqref="K5:K20">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竞价系统"/>
  <dimension ref="A1:AJ9"/>
  <sheetViews>
    <sheetView workbookViewId="0">
      <selection activeCell="A1" sqref="A1:AJ1"/>
    </sheetView>
  </sheetViews>
  <sheetFormatPr defaultColWidth="14" defaultRowHeight="18" customHeight="1"/>
  <cols>
    <col min="2" max="2" width="15.5045045045045" customWidth="1"/>
    <col min="3" max="3" width="20.2342342342342" customWidth="1"/>
    <col min="4" max="4" width="39.9189189189189" customWidth="1"/>
    <col min="12" max="12" width="25.4954954954955" customWidth="1"/>
    <col min="13" max="13" width="15.2432432432432" customWidth="1"/>
    <col min="14" max="14" width="10.6486486486486" customWidth="1"/>
    <col min="15" max="15" width="31.5585585585586" customWidth="1"/>
    <col min="16" max="16" width="40.7387387387387" customWidth="1"/>
    <col min="17" max="17" width="32.9099099099099" customWidth="1"/>
  </cols>
  <sheetData>
    <row r="1" ht="30.75" customHeight="1" spans="1:17">
      <c r="A1" s="34" t="s">
        <v>545</v>
      </c>
      <c r="M1" s="34"/>
      <c r="N1" s="34"/>
      <c r="O1" s="34"/>
    </row>
    <row r="2" ht="33.75" customHeight="1" spans="1:17">
      <c r="A2" s="188" t="s">
        <v>546</v>
      </c>
      <c r="B2" s="36"/>
      <c r="C2" s="36"/>
      <c r="D2" s="36"/>
      <c r="E2" s="36"/>
      <c r="F2" s="36"/>
      <c r="G2" s="37"/>
      <c r="H2" s="37"/>
      <c r="I2" s="37"/>
      <c r="J2" s="37"/>
      <c r="K2" s="37"/>
      <c r="L2" s="37"/>
      <c r="M2" s="37"/>
      <c r="N2" s="37"/>
      <c r="O2" s="37"/>
      <c r="P2" s="36"/>
      <c r="Q2" s="36"/>
    </row>
    <row r="3" ht="37.3" spans="1:17">
      <c r="A3" s="39" t="s">
        <v>0</v>
      </c>
      <c r="B3" s="39" t="s">
        <v>393</v>
      </c>
      <c r="C3" s="39" t="s">
        <v>394</v>
      </c>
      <c r="D3" s="39" t="s">
        <v>395</v>
      </c>
      <c r="E3" s="39" t="s">
        <v>396</v>
      </c>
      <c r="F3" s="39" t="s">
        <v>397</v>
      </c>
      <c r="G3" s="41" t="s">
        <v>398</v>
      </c>
      <c r="H3" s="41" t="s">
        <v>399</v>
      </c>
      <c r="I3" s="41" t="s">
        <v>400</v>
      </c>
      <c r="J3" s="41" t="s">
        <v>401</v>
      </c>
      <c r="K3" s="41" t="s">
        <v>402</v>
      </c>
      <c r="L3" s="41" t="s">
        <v>403</v>
      </c>
      <c r="M3" s="67" t="s">
        <v>404</v>
      </c>
      <c r="N3" s="67" t="s">
        <v>221</v>
      </c>
      <c r="O3" s="67" t="s">
        <v>547</v>
      </c>
      <c r="P3" s="41" t="s">
        <v>405</v>
      </c>
      <c r="Q3" s="115" t="s">
        <v>406</v>
      </c>
    </row>
    <row r="4" ht="77.25" customHeight="1" spans="1:17">
      <c r="A4" s="86">
        <v>1</v>
      </c>
      <c r="B4" s="87" t="s">
        <v>548</v>
      </c>
      <c r="C4" s="87" t="s">
        <v>2</v>
      </c>
      <c r="D4" s="87" t="s">
        <v>549</v>
      </c>
      <c r="E4" s="87" t="s">
        <v>409</v>
      </c>
      <c r="F4" s="189" t="s">
        <v>420</v>
      </c>
      <c r="G4" s="189" t="s">
        <v>440</v>
      </c>
      <c r="H4" s="189" t="s">
        <v>56</v>
      </c>
      <c r="I4" s="189" t="s">
        <v>57</v>
      </c>
      <c r="J4" s="190" t="s">
        <v>489</v>
      </c>
      <c r="K4" s="190" t="s">
        <v>427</v>
      </c>
      <c r="M4" s="191"/>
      <c r="N4" s="87" t="s">
        <v>550</v>
      </c>
      <c r="O4" s="192" t="s">
        <v>551</v>
      </c>
      <c r="P4" s="193" t="s">
        <v>552</v>
      </c>
      <c r="Q4" s="87"/>
    </row>
    <row r="5" ht="42" customHeight="1" spans="1:17">
      <c r="A5" s="86">
        <v>2</v>
      </c>
      <c r="B5" s="87" t="s">
        <v>553</v>
      </c>
      <c r="C5" s="87" t="s">
        <v>554</v>
      </c>
      <c r="D5" s="87" t="s">
        <v>555</v>
      </c>
      <c r="E5" s="87" t="s">
        <v>409</v>
      </c>
      <c r="F5" s="189" t="s">
        <v>420</v>
      </c>
      <c r="G5" s="189" t="s">
        <v>440</v>
      </c>
      <c r="H5" s="189" t="s">
        <v>56</v>
      </c>
      <c r="I5" s="189" t="s">
        <v>57</v>
      </c>
      <c r="J5" s="190" t="s">
        <v>556</v>
      </c>
      <c r="K5" s="190" t="s">
        <v>427</v>
      </c>
      <c r="L5" s="87"/>
      <c r="M5" s="191"/>
      <c r="N5" s="194">
        <v>8070</v>
      </c>
      <c r="O5" s="194" t="s">
        <v>557</v>
      </c>
      <c r="P5" s="157"/>
      <c r="Q5" s="87"/>
    </row>
    <row r="6" ht="37.3" spans="1:17">
      <c r="A6" s="86">
        <v>3</v>
      </c>
      <c r="B6" s="195" t="s">
        <v>422</v>
      </c>
      <c r="C6" s="195" t="s">
        <v>423</v>
      </c>
      <c r="D6" s="195" t="s">
        <v>424</v>
      </c>
      <c r="E6" s="195" t="s">
        <v>425</v>
      </c>
      <c r="F6" s="189" t="s">
        <v>426</v>
      </c>
      <c r="G6" s="189" t="s">
        <v>411</v>
      </c>
      <c r="H6" s="189" t="s">
        <v>79</v>
      </c>
      <c r="I6" s="189" t="s">
        <v>57</v>
      </c>
      <c r="J6" s="190" t="s">
        <v>444</v>
      </c>
      <c r="K6" s="190" t="s">
        <v>427</v>
      </c>
      <c r="L6" s="87"/>
      <c r="M6" s="49"/>
      <c r="N6" s="194">
        <v>6379</v>
      </c>
      <c r="O6" s="87" t="s">
        <v>558</v>
      </c>
      <c r="P6" s="87" t="s">
        <v>559</v>
      </c>
      <c r="Q6" s="87"/>
    </row>
    <row r="7" ht="99.45" spans="1:17">
      <c r="A7" s="86">
        <v>4</v>
      </c>
      <c r="B7" s="87" t="s">
        <v>560</v>
      </c>
      <c r="C7" s="87" t="s">
        <v>561</v>
      </c>
      <c r="D7" s="87" t="s">
        <v>562</v>
      </c>
      <c r="E7" s="87" t="s">
        <v>425</v>
      </c>
      <c r="F7" s="189" t="s">
        <v>426</v>
      </c>
      <c r="G7" s="189" t="s">
        <v>411</v>
      </c>
      <c r="H7" s="189" t="s">
        <v>79</v>
      </c>
      <c r="I7" s="189" t="s">
        <v>57</v>
      </c>
      <c r="J7" s="190" t="s">
        <v>489</v>
      </c>
      <c r="K7" s="190" t="s">
        <v>427</v>
      </c>
      <c r="L7" s="87"/>
      <c r="M7" s="49"/>
      <c r="N7" s="87" t="s">
        <v>563</v>
      </c>
      <c r="O7" s="87" t="s">
        <v>564</v>
      </c>
      <c r="P7" s="87" t="s">
        <v>559</v>
      </c>
      <c r="Q7" s="87"/>
    </row>
    <row r="8" ht="12.45" spans="1:17">
      <c r="A8" s="86">
        <v>5</v>
      </c>
      <c r="B8" s="195" t="s">
        <v>446</v>
      </c>
      <c r="C8" s="195" t="s">
        <v>447</v>
      </c>
      <c r="D8" s="195" t="s">
        <v>448</v>
      </c>
      <c r="E8" s="195" t="s">
        <v>425</v>
      </c>
      <c r="F8" s="189" t="s">
        <v>426</v>
      </c>
      <c r="G8" s="189" t="s">
        <v>540</v>
      </c>
      <c r="H8" s="189" t="s">
        <v>327</v>
      </c>
      <c r="I8" s="189" t="s">
        <v>57</v>
      </c>
      <c r="J8" s="190"/>
      <c r="K8" s="190" t="s">
        <v>413</v>
      </c>
      <c r="L8" s="87"/>
      <c r="M8" s="49"/>
      <c r="N8" s="87"/>
      <c r="O8" s="87"/>
      <c r="P8" s="87"/>
      <c r="Q8" s="87"/>
    </row>
    <row r="9" ht="24.85" spans="1:17">
      <c r="A9" s="86">
        <v>6</v>
      </c>
      <c r="B9" s="195" t="s">
        <v>429</v>
      </c>
      <c r="C9" s="195" t="s">
        <v>430</v>
      </c>
      <c r="D9" s="195" t="s">
        <v>565</v>
      </c>
      <c r="E9" s="195" t="s">
        <v>432</v>
      </c>
      <c r="F9" s="189" t="s">
        <v>420</v>
      </c>
      <c r="G9" s="189" t="s">
        <v>411</v>
      </c>
      <c r="H9" s="189" t="s">
        <v>79</v>
      </c>
      <c r="I9" s="189" t="s">
        <v>57</v>
      </c>
      <c r="J9" s="190" t="s">
        <v>566</v>
      </c>
      <c r="K9" s="190" t="s">
        <v>427</v>
      </c>
      <c r="L9" s="87"/>
      <c r="M9" s="49"/>
      <c r="N9" s="87"/>
      <c r="O9" s="87"/>
      <c r="P9" s="87"/>
      <c r="Q9" s="87"/>
    </row>
  </sheetData>
  <mergeCells count="3">
    <mergeCell ref="A1:AJ1"/>
    <mergeCell ref="A2:Q2"/>
    <mergeCell ref="P4:P5"/>
  </mergeCells>
  <dataValidations count="7">
    <dataValidation type="list" allowBlank="1" showInputMessage="1" showErrorMessage="1" sqref="F4:F9">
      <formula1>"部署要求,独立部署,共享部署,混合部署,"</formula1>
    </dataValidation>
    <dataValidation type="list" allowBlank="1" showInputMessage="1" showErrorMessage="1" sqref="G4:G9">
      <formula1>"2vCPU,4vCPU,8vCPU,16vCPU,24vCPU,32vCPU,"</formula1>
    </dataValidation>
    <dataValidation type="list" allowBlank="1" showInputMessage="1" showErrorMessage="1" sqref="H4:H9">
      <formula1>"2G,4G,6G,8G,16G,32G,64G,"</formula1>
    </dataValidation>
    <dataValidation type="list" allowBlank="1" showInputMessage="1" showErrorMessage="1" sqref="I4:I9">
      <formula1>"200G,500G,1T及以上,"</formula1>
    </dataValidation>
    <dataValidation type="list" allowBlank="1" showInputMessage="1" showErrorMessage="1" prompt="$项目真实出现过，并发连接数包括数据库连接和tomcat请求连接" sqref="J4:J9">
      <formula1>"CPU高,内存溢出,磁盘IO等待,并发连接数不足,"</formula1>
    </dataValidation>
    <dataValidation type="list" allowBlank="1" showInputMessage="1" showErrorMessage="1" sqref="K4:K9">
      <formula1>"必须,选配,"</formula1>
    </dataValidation>
    <dataValidation type="list" allowBlank="1" showInputMessage="1" showErrorMessage="1" sqref="M4:M9">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企业招标采购平台"/>
  <dimension ref="A1:AI16"/>
  <sheetViews>
    <sheetView workbookViewId="0">
      <selection activeCell="E15" sqref="E15"/>
    </sheetView>
  </sheetViews>
  <sheetFormatPr defaultColWidth="14" defaultRowHeight="18" customHeight="1"/>
  <cols>
    <col min="1" max="1" width="4.99099099099099" customWidth="1"/>
    <col min="2" max="2" width="22.2522522522523" customWidth="1"/>
    <col min="3" max="3" width="19.5495495495495" customWidth="1"/>
    <col min="4" max="4" width="42.0810810810811" customWidth="1"/>
    <col min="7" max="7" width="13.8918918918919" customWidth="1"/>
    <col min="8" max="9" width="14.4324324324324" customWidth="1"/>
    <col min="10" max="10" width="24.4144144144144" customWidth="1"/>
    <col min="11" max="11" width="8.76576576576577" customWidth="1"/>
    <col min="12" max="12" width="29.5405405405405" customWidth="1"/>
    <col min="13" max="13" width="18.2072072072072" customWidth="1"/>
    <col min="14" max="14" width="10.6486486486486" customWidth="1"/>
    <col min="15" max="15" width="28.3243243243243" customWidth="1"/>
    <col min="16" max="16" width="45.0540540540541" customWidth="1"/>
    <col min="17" max="17" width="30.0810810810811" customWidth="1"/>
  </cols>
  <sheetData>
    <row r="1" ht="12.4" spans="1:17">
      <c r="A1" s="34" t="s">
        <v>567</v>
      </c>
      <c r="N1" s="34"/>
      <c r="O1" s="34"/>
    </row>
    <row r="2" ht="50.25" customHeight="1" spans="1:17">
      <c r="A2" s="34" t="s">
        <v>392</v>
      </c>
      <c r="G2" s="34"/>
      <c r="H2" s="34"/>
      <c r="I2" s="34"/>
      <c r="J2" s="34"/>
      <c r="K2" s="34"/>
      <c r="L2" s="34"/>
      <c r="M2" s="34"/>
      <c r="N2" s="34"/>
      <c r="O2" s="34"/>
    </row>
    <row r="3" ht="24.85" spans="1:17">
      <c r="A3" s="39" t="s">
        <v>0</v>
      </c>
      <c r="B3" s="39" t="s">
        <v>393</v>
      </c>
      <c r="C3" s="39" t="s">
        <v>394</v>
      </c>
      <c r="D3" s="39" t="s">
        <v>395</v>
      </c>
      <c r="E3" s="39" t="s">
        <v>396</v>
      </c>
      <c r="F3" s="39" t="s">
        <v>397</v>
      </c>
      <c r="G3" s="97" t="s">
        <v>398</v>
      </c>
      <c r="H3" s="97" t="s">
        <v>399</v>
      </c>
      <c r="I3" s="97" t="s">
        <v>400</v>
      </c>
      <c r="J3" s="41" t="s">
        <v>401</v>
      </c>
      <c r="K3" s="41" t="s">
        <v>402</v>
      </c>
      <c r="L3" s="41" t="s">
        <v>403</v>
      </c>
      <c r="M3" s="67" t="s">
        <v>404</v>
      </c>
      <c r="N3" s="67" t="s">
        <v>221</v>
      </c>
      <c r="O3" s="67" t="s">
        <v>547</v>
      </c>
      <c r="P3" s="41" t="s">
        <v>405</v>
      </c>
      <c r="Q3" s="115" t="s">
        <v>406</v>
      </c>
    </row>
    <row r="4" ht="12.45" spans="1:17">
      <c r="A4" s="47">
        <v>1</v>
      </c>
      <c r="B4" s="44" t="s">
        <v>568</v>
      </c>
      <c r="C4" s="47" t="s">
        <v>569</v>
      </c>
      <c r="D4" s="46" t="s">
        <v>570</v>
      </c>
      <c r="E4" s="47" t="s">
        <v>409</v>
      </c>
      <c r="F4" s="48" t="s">
        <v>410</v>
      </c>
      <c r="G4" s="48" t="s">
        <v>411</v>
      </c>
      <c r="H4" s="48" t="s">
        <v>79</v>
      </c>
      <c r="I4" s="48" t="s">
        <v>57</v>
      </c>
      <c r="J4" s="49" t="s">
        <v>412</v>
      </c>
      <c r="K4" s="49" t="s">
        <v>427</v>
      </c>
      <c r="L4" s="46"/>
      <c r="M4" s="49" t="s">
        <v>415</v>
      </c>
      <c r="N4" s="74">
        <v>8080</v>
      </c>
      <c r="O4" s="46"/>
      <c r="P4" s="46" t="s">
        <v>515</v>
      </c>
      <c r="Q4" s="50"/>
    </row>
    <row r="5" ht="12.45" spans="1:17">
      <c r="A5" s="47">
        <v>2</v>
      </c>
      <c r="B5" s="44" t="s">
        <v>571</v>
      </c>
      <c r="C5" s="47" t="s">
        <v>572</v>
      </c>
      <c r="D5" s="46" t="s">
        <v>573</v>
      </c>
      <c r="E5" s="47" t="s">
        <v>409</v>
      </c>
      <c r="F5" s="48" t="s">
        <v>410</v>
      </c>
      <c r="G5" s="48" t="s">
        <v>411</v>
      </c>
      <c r="H5" s="48" t="s">
        <v>79</v>
      </c>
      <c r="I5" s="48" t="s">
        <v>57</v>
      </c>
      <c r="J5" s="49" t="s">
        <v>412</v>
      </c>
      <c r="K5" s="49" t="s">
        <v>427</v>
      </c>
      <c r="L5" s="46"/>
      <c r="M5" s="49" t="s">
        <v>574</v>
      </c>
      <c r="N5" s="74">
        <v>8081</v>
      </c>
      <c r="O5" s="46"/>
      <c r="P5" s="46" t="s">
        <v>515</v>
      </c>
      <c r="Q5" s="50"/>
    </row>
    <row r="6" ht="24.85" spans="1:17">
      <c r="A6" s="47">
        <v>3</v>
      </c>
      <c r="B6" s="44" t="s">
        <v>65</v>
      </c>
      <c r="C6" s="47" t="s">
        <v>575</v>
      </c>
      <c r="D6" s="46" t="s">
        <v>576</v>
      </c>
      <c r="E6" s="47" t="s">
        <v>409</v>
      </c>
      <c r="F6" s="48" t="s">
        <v>410</v>
      </c>
      <c r="G6" s="48" t="s">
        <v>411</v>
      </c>
      <c r="H6" s="48" t="s">
        <v>79</v>
      </c>
      <c r="I6" s="48" t="s">
        <v>57</v>
      </c>
      <c r="J6" s="49" t="s">
        <v>412</v>
      </c>
      <c r="K6" s="49" t="s">
        <v>427</v>
      </c>
      <c r="L6" s="46"/>
      <c r="M6" s="49"/>
      <c r="N6" s="74">
        <v>8093</v>
      </c>
      <c r="O6" s="46"/>
      <c r="P6" s="46" t="s">
        <v>515</v>
      </c>
      <c r="Q6" s="50"/>
    </row>
    <row r="7" ht="12.45" spans="1:17">
      <c r="A7" s="47"/>
      <c r="B7" s="44" t="s">
        <v>577</v>
      </c>
      <c r="C7" s="47" t="s">
        <v>578</v>
      </c>
      <c r="D7" s="46" t="s">
        <v>579</v>
      </c>
      <c r="E7" s="47" t="s">
        <v>409</v>
      </c>
      <c r="F7" s="48" t="s">
        <v>410</v>
      </c>
      <c r="G7" s="48" t="s">
        <v>411</v>
      </c>
      <c r="H7" s="48" t="s">
        <v>79</v>
      </c>
      <c r="I7" s="48" t="s">
        <v>57</v>
      </c>
      <c r="J7" s="49"/>
      <c r="K7" s="49" t="s">
        <v>413</v>
      </c>
      <c r="L7" s="46"/>
      <c r="M7" s="49"/>
      <c r="N7" s="74">
        <v>8084</v>
      </c>
      <c r="O7" s="46"/>
      <c r="P7" s="46"/>
      <c r="Q7" s="50"/>
    </row>
    <row r="8" ht="12.45" spans="1:17">
      <c r="A8" s="47">
        <v>4</v>
      </c>
      <c r="B8" s="44" t="s">
        <v>580</v>
      </c>
      <c r="C8" s="47" t="s">
        <v>581</v>
      </c>
      <c r="D8" s="46" t="s">
        <v>582</v>
      </c>
      <c r="E8" s="47" t="s">
        <v>459</v>
      </c>
      <c r="F8" s="48" t="s">
        <v>420</v>
      </c>
      <c r="G8" s="48" t="s">
        <v>411</v>
      </c>
      <c r="H8" s="48" t="s">
        <v>79</v>
      </c>
      <c r="I8" s="48" t="s">
        <v>57</v>
      </c>
      <c r="J8" s="49"/>
      <c r="K8" s="49" t="s">
        <v>427</v>
      </c>
      <c r="L8" s="46"/>
      <c r="M8" s="49"/>
      <c r="N8" s="74">
        <v>8050</v>
      </c>
      <c r="O8" s="46"/>
      <c r="P8" s="46" t="s">
        <v>515</v>
      </c>
      <c r="Q8" s="50"/>
    </row>
    <row r="9" ht="12.45" spans="1:17">
      <c r="A9" s="47">
        <v>7</v>
      </c>
      <c r="B9" s="44" t="s">
        <v>73</v>
      </c>
      <c r="C9" s="47" t="s">
        <v>583</v>
      </c>
      <c r="D9" s="46" t="s">
        <v>584</v>
      </c>
      <c r="E9" s="47" t="s">
        <v>459</v>
      </c>
      <c r="F9" s="48" t="s">
        <v>420</v>
      </c>
      <c r="G9" s="48" t="s">
        <v>411</v>
      </c>
      <c r="H9" s="48" t="s">
        <v>79</v>
      </c>
      <c r="I9" s="48" t="s">
        <v>57</v>
      </c>
      <c r="J9" s="49" t="s">
        <v>585</v>
      </c>
      <c r="K9" s="49" t="s">
        <v>427</v>
      </c>
      <c r="L9" s="46"/>
      <c r="M9" s="49" t="s">
        <v>415</v>
      </c>
      <c r="N9" s="74">
        <v>8036</v>
      </c>
      <c r="O9" s="46"/>
      <c r="P9" s="46" t="s">
        <v>515</v>
      </c>
      <c r="Q9" s="50"/>
    </row>
    <row r="10" ht="49.7" spans="1:17">
      <c r="A10" s="47">
        <v>8</v>
      </c>
      <c r="B10" s="44" t="s">
        <v>586</v>
      </c>
      <c r="C10" s="47" t="s">
        <v>587</v>
      </c>
      <c r="D10" s="46" t="s">
        <v>588</v>
      </c>
      <c r="E10" s="47" t="s">
        <v>459</v>
      </c>
      <c r="F10" s="48" t="s">
        <v>420</v>
      </c>
      <c r="G10" s="48" t="s">
        <v>411</v>
      </c>
      <c r="H10" s="48" t="s">
        <v>79</v>
      </c>
      <c r="I10" s="48" t="s">
        <v>57</v>
      </c>
      <c r="J10" s="49" t="s">
        <v>585</v>
      </c>
      <c r="K10" s="49" t="s">
        <v>427</v>
      </c>
      <c r="L10" s="46"/>
      <c r="M10" s="49"/>
      <c r="N10" s="74" t="s">
        <v>589</v>
      </c>
      <c r="O10" s="46"/>
      <c r="P10" s="46" t="s">
        <v>590</v>
      </c>
      <c r="Q10" s="50"/>
    </row>
    <row r="11" ht="37.3" spans="1:17">
      <c r="A11" s="47">
        <v>4</v>
      </c>
      <c r="B11" s="44" t="s">
        <v>591</v>
      </c>
      <c r="C11" s="47" t="s">
        <v>538</v>
      </c>
      <c r="D11" s="46" t="s">
        <v>592</v>
      </c>
      <c r="E11" s="47" t="s">
        <v>459</v>
      </c>
      <c r="F11" s="48" t="s">
        <v>420</v>
      </c>
      <c r="G11" s="48" t="s">
        <v>411</v>
      </c>
      <c r="H11" s="48" t="s">
        <v>79</v>
      </c>
      <c r="I11" s="48" t="s">
        <v>57</v>
      </c>
      <c r="J11" s="49"/>
      <c r="K11" s="49" t="s">
        <v>427</v>
      </c>
      <c r="L11" s="46" t="s">
        <v>593</v>
      </c>
      <c r="M11" s="49"/>
      <c r="N11" s="74">
        <v>8085</v>
      </c>
      <c r="O11" s="46"/>
      <c r="P11" s="46" t="s">
        <v>594</v>
      </c>
      <c r="Q11" s="50"/>
    </row>
    <row r="12" ht="24.85" spans="1:17">
      <c r="A12" s="47">
        <v>10</v>
      </c>
      <c r="B12" s="44" t="s">
        <v>446</v>
      </c>
      <c r="C12" s="47" t="s">
        <v>447</v>
      </c>
      <c r="D12" s="46" t="s">
        <v>448</v>
      </c>
      <c r="E12" s="47" t="s">
        <v>425</v>
      </c>
      <c r="F12" s="48" t="s">
        <v>426</v>
      </c>
      <c r="G12" s="48" t="s">
        <v>411</v>
      </c>
      <c r="H12" s="48" t="s">
        <v>79</v>
      </c>
      <c r="I12" s="48" t="s">
        <v>57</v>
      </c>
      <c r="J12" s="49"/>
      <c r="K12" s="49" t="s">
        <v>427</v>
      </c>
      <c r="L12" s="46"/>
      <c r="M12" s="49"/>
      <c r="N12" s="74"/>
      <c r="O12" s="46"/>
      <c r="P12" s="46" t="s">
        <v>595</v>
      </c>
      <c r="Q12" s="50"/>
    </row>
    <row r="13" ht="24.85" spans="1:17">
      <c r="A13" s="47">
        <v>11</v>
      </c>
      <c r="B13" s="44" t="s">
        <v>422</v>
      </c>
      <c r="C13" s="47" t="s">
        <v>423</v>
      </c>
      <c r="D13" s="46" t="s">
        <v>424</v>
      </c>
      <c r="E13" s="47" t="s">
        <v>425</v>
      </c>
      <c r="F13" s="48" t="s">
        <v>426</v>
      </c>
      <c r="G13" s="48" t="s">
        <v>411</v>
      </c>
      <c r="H13" s="48" t="s">
        <v>79</v>
      </c>
      <c r="I13" s="48" t="s">
        <v>57</v>
      </c>
      <c r="J13" s="49"/>
      <c r="K13" s="49" t="s">
        <v>427</v>
      </c>
      <c r="L13" s="46"/>
      <c r="M13" s="49"/>
      <c r="N13" s="74"/>
      <c r="O13" s="46"/>
      <c r="P13" s="46" t="s">
        <v>596</v>
      </c>
      <c r="Q13" s="50"/>
    </row>
    <row r="14" ht="49.7" spans="1:17">
      <c r="A14" s="47">
        <v>12</v>
      </c>
      <c r="B14" s="44" t="s">
        <v>429</v>
      </c>
      <c r="C14" s="47" t="s">
        <v>430</v>
      </c>
      <c r="D14" s="46" t="s">
        <v>539</v>
      </c>
      <c r="E14" s="47" t="s">
        <v>432</v>
      </c>
      <c r="F14" s="48" t="s">
        <v>420</v>
      </c>
      <c r="G14" s="48" t="s">
        <v>440</v>
      </c>
      <c r="H14" s="48" t="s">
        <v>56</v>
      </c>
      <c r="I14" s="48" t="s">
        <v>236</v>
      </c>
      <c r="J14" s="49" t="s">
        <v>597</v>
      </c>
      <c r="K14" s="49" t="s">
        <v>427</v>
      </c>
      <c r="L14" s="46"/>
      <c r="M14" s="49"/>
      <c r="N14" s="74"/>
      <c r="O14" s="46"/>
      <c r="P14" s="46" t="s">
        <v>598</v>
      </c>
      <c r="Q14" s="50"/>
    </row>
    <row r="15" ht="24.85" spans="1:17">
      <c r="A15" s="47">
        <v>13</v>
      </c>
      <c r="B15" s="44" t="s">
        <v>436</v>
      </c>
      <c r="C15" s="47" t="s">
        <v>437</v>
      </c>
      <c r="D15" s="46" t="s">
        <v>438</v>
      </c>
      <c r="E15" s="47" t="s">
        <v>439</v>
      </c>
      <c r="F15" s="48" t="s">
        <v>426</v>
      </c>
      <c r="G15" s="48" t="s">
        <v>411</v>
      </c>
      <c r="H15" s="48" t="s">
        <v>79</v>
      </c>
      <c r="I15" s="48" t="s">
        <v>434</v>
      </c>
      <c r="J15" s="49" t="s">
        <v>444</v>
      </c>
      <c r="K15" s="49" t="s">
        <v>427</v>
      </c>
      <c r="L15" s="101"/>
      <c r="M15" s="49"/>
      <c r="N15" s="183"/>
      <c r="O15" s="101"/>
      <c r="P15" s="101" t="s">
        <v>599</v>
      </c>
      <c r="Q15" s="50"/>
    </row>
    <row r="16" ht="24.85" spans="1:17">
      <c r="A16" s="47">
        <v>14</v>
      </c>
      <c r="B16" s="44" t="s">
        <v>442</v>
      </c>
      <c r="C16" s="47" t="s">
        <v>437</v>
      </c>
      <c r="D16" s="46" t="s">
        <v>443</v>
      </c>
      <c r="E16" s="47" t="s">
        <v>439</v>
      </c>
      <c r="F16" s="48" t="s">
        <v>426</v>
      </c>
      <c r="G16" s="48" t="s">
        <v>411</v>
      </c>
      <c r="H16" s="48" t="s">
        <v>79</v>
      </c>
      <c r="I16" s="48" t="s">
        <v>434</v>
      </c>
      <c r="J16" s="49" t="s">
        <v>444</v>
      </c>
      <c r="K16" s="49" t="s">
        <v>427</v>
      </c>
      <c r="L16" s="101"/>
      <c r="M16" s="49"/>
      <c r="N16" s="183"/>
      <c r="O16" s="101"/>
      <c r="P16" s="101" t="s">
        <v>599</v>
      </c>
      <c r="Q16" s="50"/>
    </row>
  </sheetData>
  <mergeCells count="2">
    <mergeCell ref="A1:AI1"/>
    <mergeCell ref="A2:Q2"/>
  </mergeCells>
  <dataValidations count="10">
    <dataValidation type="list" allowBlank="1" showInputMessage="1" showErrorMessage="1" sqref="F4:F14">
      <formula1>"部署要求,独立部署,共享部署,混合部署,"</formula1>
    </dataValidation>
    <dataValidation type="list" showInputMessage="1" showErrorMessage="1" sqref="F15:F16">
      <formula1>"部署要求,独立部署,共享部署,混合部署,"</formula1>
    </dataValidation>
    <dataValidation type="list" showInputMessage="1" showErrorMessage="1" sqref="G4:G13">
      <formula1>"2vCPU,4vCPU,8vCPU,16vCPU,24vCPU,32vCPU,"</formula1>
    </dataValidation>
    <dataValidation type="list" allowBlank="1" showInputMessage="1" showErrorMessage="1" sqref="G14:G16">
      <formula1>"2vCPU,4vCPU,8vCPU,16vCPU,24vCPU,32vCPU,"</formula1>
    </dataValidation>
    <dataValidation type="list" showInputMessage="1" showErrorMessage="1" sqref="H4:H13">
      <formula1>"2G,4G,6G,8G,16G,32G,64G,"</formula1>
    </dataValidation>
    <dataValidation type="list" allowBlank="1" showInputMessage="1" showErrorMessage="1" sqref="H14:H16">
      <formula1>"2G,4G,6G,8G,16G,32G,64G,"</formula1>
    </dataValidation>
    <dataValidation type="list" showInputMessage="1" showErrorMessage="1" sqref="I4:I16">
      <formula1>"200G,500G,1T及以上,"</formula1>
    </dataValidation>
    <dataValidation type="list" allowBlank="1" showInputMessage="1" showErrorMessage="1" prompt="$项目真实出现过，并发连接数包括数据库连接和tomcat请求连接" sqref="J4:J16">
      <formula1>"CPU高,内存溢出,磁盘IO等待,并发连接数不足,"</formula1>
    </dataValidation>
    <dataValidation type="list" allowBlank="1" showInputMessage="1" showErrorMessage="1" sqref="K4:K16">
      <formula1>"必须,选配,"</formula1>
    </dataValidation>
    <dataValidation type="list" allowBlank="1" showInputMessage="1" showErrorMessage="1" sqref="M4:M16">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不见面开标大厅"/>
  <dimension ref="A1:AH14"/>
  <sheetViews>
    <sheetView workbookViewId="0">
      <selection activeCell="A1" sqref="A1:AH1"/>
    </sheetView>
  </sheetViews>
  <sheetFormatPr defaultColWidth="14" defaultRowHeight="18" customHeight="1"/>
  <cols>
    <col min="1" max="1" width="4.99099099099099" customWidth="1"/>
    <col min="2" max="2" width="27.3783783783784" customWidth="1"/>
    <col min="3" max="3" width="25.3513513513514" customWidth="1"/>
    <col min="4" max="4" width="58.2702702702703" customWidth="1"/>
    <col min="5" max="5" width="13.6756756756757"/>
    <col min="6" max="6" width="12.8108108108108" customWidth="1"/>
    <col min="7" max="7" width="13.8918918918919" customWidth="1"/>
    <col min="8" max="9" width="14.4324324324324" customWidth="1"/>
    <col min="10" max="10" width="23.4684684684685" customWidth="1"/>
    <col min="11" max="11" width="8.76576576576577" customWidth="1"/>
    <col min="12" max="12" width="29.5405405405405" customWidth="1"/>
    <col min="13" max="13" width="25.2252252252252" customWidth="1"/>
    <col min="14" max="14" width="29.5405405405405" customWidth="1"/>
    <col min="15" max="15" width="69.6036036036036" customWidth="1"/>
    <col min="16" max="16" width="29.8108108108108" customWidth="1"/>
  </cols>
  <sheetData>
    <row r="1" ht="59.25" customHeight="1" spans="1:34">
      <c r="A1" s="34" t="s">
        <v>600</v>
      </c>
      <c r="N1" s="34"/>
    </row>
    <row r="2" ht="53.25" customHeight="1" spans="1:34">
      <c r="A2" s="34" t="s">
        <v>392</v>
      </c>
      <c r="G2" s="34"/>
      <c r="H2" s="34"/>
      <c r="I2" s="34"/>
      <c r="J2" s="34"/>
      <c r="K2" s="34"/>
      <c r="L2" s="34"/>
      <c r="M2" s="34"/>
      <c r="N2" s="34"/>
    </row>
    <row r="3" ht="24.85" spans="1:34">
      <c r="A3" s="39" t="s">
        <v>0</v>
      </c>
      <c r="B3" s="39" t="s">
        <v>393</v>
      </c>
      <c r="C3" s="39" t="s">
        <v>394</v>
      </c>
      <c r="D3" s="39" t="s">
        <v>395</v>
      </c>
      <c r="E3" s="39" t="s">
        <v>396</v>
      </c>
      <c r="F3" s="39" t="s">
        <v>397</v>
      </c>
      <c r="G3" s="97" t="s">
        <v>398</v>
      </c>
      <c r="H3" s="97" t="s">
        <v>399</v>
      </c>
      <c r="I3" s="97" t="s">
        <v>400</v>
      </c>
      <c r="J3" s="41" t="s">
        <v>401</v>
      </c>
      <c r="K3" s="41" t="s">
        <v>402</v>
      </c>
      <c r="L3" s="41" t="s">
        <v>403</v>
      </c>
      <c r="M3" s="67" t="s">
        <v>404</v>
      </c>
      <c r="N3" s="67" t="s">
        <v>221</v>
      </c>
      <c r="O3" s="41" t="s">
        <v>405</v>
      </c>
      <c r="P3" s="115" t="s">
        <v>406</v>
      </c>
    </row>
    <row r="4" ht="24.85" spans="1:34">
      <c r="A4" s="47">
        <v>1</v>
      </c>
      <c r="B4" s="44" t="s">
        <v>601</v>
      </c>
      <c r="C4" s="47" t="s">
        <v>602</v>
      </c>
      <c r="D4" s="46" t="s">
        <v>603</v>
      </c>
      <c r="E4" s="47" t="s">
        <v>409</v>
      </c>
      <c r="F4" s="48" t="s">
        <v>410</v>
      </c>
      <c r="G4" s="48" t="s">
        <v>540</v>
      </c>
      <c r="H4" s="48" t="s">
        <v>327</v>
      </c>
      <c r="I4" s="48" t="s">
        <v>57</v>
      </c>
      <c r="J4" s="49" t="s">
        <v>585</v>
      </c>
      <c r="K4" s="49" t="s">
        <v>427</v>
      </c>
      <c r="L4" s="46"/>
      <c r="M4" s="49" t="s">
        <v>415</v>
      </c>
      <c r="N4" s="46" t="s">
        <v>604</v>
      </c>
      <c r="O4" s="46" t="s">
        <v>605</v>
      </c>
      <c r="P4" s="50"/>
    </row>
    <row r="5" ht="25.5" customHeight="1" spans="1:34">
      <c r="A5" s="47">
        <v>2</v>
      </c>
      <c r="B5" s="44" t="s">
        <v>73</v>
      </c>
      <c r="C5" s="47" t="s">
        <v>606</v>
      </c>
      <c r="D5" s="46" t="s">
        <v>607</v>
      </c>
      <c r="E5" s="47" t="s">
        <v>459</v>
      </c>
      <c r="F5" s="48" t="s">
        <v>426</v>
      </c>
      <c r="G5" s="48" t="s">
        <v>540</v>
      </c>
      <c r="H5" s="48" t="s">
        <v>327</v>
      </c>
      <c r="I5" s="48" t="s">
        <v>57</v>
      </c>
      <c r="J5" s="49" t="s">
        <v>608</v>
      </c>
      <c r="K5" s="49" t="s">
        <v>413</v>
      </c>
      <c r="L5" s="46" t="s">
        <v>609</v>
      </c>
      <c r="M5" s="49" t="s">
        <v>415</v>
      </c>
      <c r="N5" s="46"/>
      <c r="O5" s="46" t="s">
        <v>610</v>
      </c>
      <c r="P5" s="50"/>
    </row>
    <row r="6" ht="29.25" customHeight="1" spans="1:34">
      <c r="A6" s="47">
        <v>3</v>
      </c>
      <c r="B6" s="44" t="s">
        <v>586</v>
      </c>
      <c r="C6" s="47" t="s">
        <v>587</v>
      </c>
      <c r="D6" s="46" t="s">
        <v>611</v>
      </c>
      <c r="E6" s="47" t="s">
        <v>459</v>
      </c>
      <c r="F6" s="48" t="s">
        <v>426</v>
      </c>
      <c r="G6" s="48" t="s">
        <v>540</v>
      </c>
      <c r="H6" s="48" t="s">
        <v>327</v>
      </c>
      <c r="I6" s="48" t="s">
        <v>57</v>
      </c>
      <c r="J6" s="49"/>
      <c r="K6" s="49" t="s">
        <v>413</v>
      </c>
      <c r="L6" s="46" t="s">
        <v>609</v>
      </c>
      <c r="M6" s="49"/>
      <c r="N6" s="46"/>
      <c r="O6" s="46" t="s">
        <v>612</v>
      </c>
      <c r="P6" s="50"/>
    </row>
    <row r="7" ht="24.85" spans="1:34">
      <c r="A7" s="47">
        <v>4</v>
      </c>
      <c r="B7" s="44" t="s">
        <v>429</v>
      </c>
      <c r="C7" s="47" t="s">
        <v>430</v>
      </c>
      <c r="D7" s="46" t="s">
        <v>539</v>
      </c>
      <c r="E7" s="47" t="s">
        <v>432</v>
      </c>
      <c r="F7" s="48" t="s">
        <v>420</v>
      </c>
      <c r="G7" s="48" t="s">
        <v>433</v>
      </c>
      <c r="H7" s="48" t="s">
        <v>227</v>
      </c>
      <c r="I7" s="48" t="s">
        <v>434</v>
      </c>
      <c r="J7" s="49" t="s">
        <v>608</v>
      </c>
      <c r="K7" s="49" t="s">
        <v>427</v>
      </c>
      <c r="L7" s="46"/>
      <c r="M7" s="49"/>
      <c r="N7" s="46"/>
      <c r="O7" s="46" t="s">
        <v>435</v>
      </c>
      <c r="P7" s="50"/>
    </row>
    <row r="8" ht="12.45" spans="1:34">
      <c r="A8" s="47">
        <v>5</v>
      </c>
      <c r="B8" s="44" t="s">
        <v>436</v>
      </c>
      <c r="C8" s="47" t="s">
        <v>437</v>
      </c>
      <c r="D8" s="46" t="s">
        <v>438</v>
      </c>
      <c r="E8" s="47" t="s">
        <v>439</v>
      </c>
      <c r="F8" s="48" t="s">
        <v>426</v>
      </c>
      <c r="G8" s="48" t="s">
        <v>440</v>
      </c>
      <c r="H8" s="48" t="s">
        <v>56</v>
      </c>
      <c r="I8" s="48" t="s">
        <v>434</v>
      </c>
      <c r="J8" s="49" t="s">
        <v>608</v>
      </c>
      <c r="K8" s="49" t="s">
        <v>427</v>
      </c>
      <c r="L8" s="46"/>
      <c r="M8" s="49"/>
      <c r="N8" s="46"/>
      <c r="O8" s="46" t="s">
        <v>441</v>
      </c>
      <c r="P8" s="50"/>
    </row>
    <row r="9" ht="12.45" spans="1:34">
      <c r="A9" s="47">
        <v>6</v>
      </c>
      <c r="B9" s="44" t="s">
        <v>442</v>
      </c>
      <c r="C9" s="47" t="s">
        <v>437</v>
      </c>
      <c r="D9" s="46" t="s">
        <v>443</v>
      </c>
      <c r="E9" s="47" t="s">
        <v>439</v>
      </c>
      <c r="F9" s="48" t="s">
        <v>426</v>
      </c>
      <c r="G9" s="48" t="s">
        <v>411</v>
      </c>
      <c r="H9" s="48" t="s">
        <v>79</v>
      </c>
      <c r="I9" s="48" t="s">
        <v>434</v>
      </c>
      <c r="J9" s="49" t="s">
        <v>444</v>
      </c>
      <c r="K9" s="49" t="s">
        <v>427</v>
      </c>
      <c r="L9" s="101"/>
      <c r="M9" s="49"/>
      <c r="N9" s="101"/>
      <c r="O9" s="101" t="s">
        <v>445</v>
      </c>
      <c r="P9" s="50"/>
    </row>
    <row r="10" ht="12.45" spans="1:34">
      <c r="A10" s="47">
        <v>7</v>
      </c>
      <c r="B10" s="44" t="s">
        <v>446</v>
      </c>
      <c r="C10" s="47" t="s">
        <v>447</v>
      </c>
      <c r="D10" s="46" t="s">
        <v>448</v>
      </c>
      <c r="E10" s="47" t="s">
        <v>425</v>
      </c>
      <c r="F10" s="48" t="s">
        <v>426</v>
      </c>
      <c r="G10" s="48" t="s">
        <v>411</v>
      </c>
      <c r="H10" s="48" t="s">
        <v>327</v>
      </c>
      <c r="I10" s="48" t="s">
        <v>57</v>
      </c>
      <c r="J10" s="49"/>
      <c r="K10" s="49" t="s">
        <v>413</v>
      </c>
      <c r="L10" s="46" t="s">
        <v>613</v>
      </c>
      <c r="M10" s="49"/>
      <c r="N10" s="46"/>
      <c r="O10" s="46" t="s">
        <v>450</v>
      </c>
      <c r="P10" s="50"/>
    </row>
    <row r="11" ht="27.75" customHeight="1" spans="1:34">
      <c r="A11" s="47">
        <v>8</v>
      </c>
      <c r="B11" s="44" t="s">
        <v>422</v>
      </c>
      <c r="C11" s="47" t="s">
        <v>423</v>
      </c>
      <c r="D11" s="46" t="s">
        <v>424</v>
      </c>
      <c r="E11" s="47" t="s">
        <v>425</v>
      </c>
      <c r="F11" s="48" t="s">
        <v>426</v>
      </c>
      <c r="G11" s="48" t="s">
        <v>411</v>
      </c>
      <c r="H11" s="48" t="s">
        <v>79</v>
      </c>
      <c r="I11" s="48" t="s">
        <v>57</v>
      </c>
      <c r="J11" s="49"/>
      <c r="K11" s="49" t="s">
        <v>413</v>
      </c>
      <c r="L11" s="46" t="s">
        <v>613</v>
      </c>
      <c r="M11" s="49"/>
      <c r="N11" s="46"/>
      <c r="O11" s="46" t="s">
        <v>428</v>
      </c>
      <c r="P11" s="50"/>
    </row>
    <row r="12" ht="24.85" spans="1:34">
      <c r="A12" s="70">
        <v>9</v>
      </c>
      <c r="B12" s="100" t="s">
        <v>560</v>
      </c>
      <c r="C12" s="70" t="s">
        <v>614</v>
      </c>
      <c r="D12" s="71" t="s">
        <v>615</v>
      </c>
      <c r="E12" s="70" t="s">
        <v>425</v>
      </c>
      <c r="F12" s="73" t="s">
        <v>426</v>
      </c>
      <c r="G12" s="73" t="s">
        <v>540</v>
      </c>
      <c r="H12" s="73" t="s">
        <v>327</v>
      </c>
      <c r="I12" s="73" t="s">
        <v>57</v>
      </c>
      <c r="J12" s="94"/>
      <c r="K12" s="94" t="s">
        <v>413</v>
      </c>
      <c r="L12" s="71" t="s">
        <v>613</v>
      </c>
      <c r="M12" s="94"/>
      <c r="N12" s="71"/>
      <c r="O12" s="71" t="s">
        <v>616</v>
      </c>
      <c r="P12" s="36"/>
    </row>
    <row r="13" ht="24.85" spans="1:34">
      <c r="A13" s="70">
        <v>9</v>
      </c>
      <c r="B13" s="100" t="s">
        <v>617</v>
      </c>
      <c r="C13" s="70" t="s">
        <v>618</v>
      </c>
      <c r="D13" s="71" t="s">
        <v>619</v>
      </c>
      <c r="E13" s="70" t="s">
        <v>409</v>
      </c>
      <c r="F13" s="73" t="s">
        <v>410</v>
      </c>
      <c r="G13" s="73" t="s">
        <v>540</v>
      </c>
      <c r="H13" s="73" t="s">
        <v>327</v>
      </c>
      <c r="I13" s="73" t="s">
        <v>236</v>
      </c>
      <c r="J13" s="94" t="s">
        <v>444</v>
      </c>
      <c r="K13" s="94" t="s">
        <v>413</v>
      </c>
      <c r="L13" s="71" t="s">
        <v>620</v>
      </c>
      <c r="M13" s="94"/>
      <c r="N13" s="186">
        <v>8093</v>
      </c>
      <c r="O13" s="71" t="s">
        <v>59</v>
      </c>
      <c r="P13" s="187"/>
      <c r="Q13" s="176"/>
      <c r="R13" s="176"/>
      <c r="S13" s="176"/>
      <c r="T13" s="176"/>
      <c r="U13" s="176"/>
      <c r="V13" s="176"/>
      <c r="W13" s="176"/>
      <c r="X13" s="176"/>
      <c r="Y13" s="176"/>
      <c r="Z13" s="176"/>
      <c r="AA13" s="176"/>
      <c r="AB13" s="176"/>
      <c r="AC13" s="176"/>
      <c r="AD13" s="176"/>
      <c r="AE13" s="176"/>
      <c r="AF13" s="176"/>
      <c r="AG13" s="176"/>
      <c r="AH13" s="176"/>
    </row>
    <row r="14" ht="24.85" spans="1:34">
      <c r="A14" s="47">
        <v>9</v>
      </c>
      <c r="B14" s="44" t="s">
        <v>621</v>
      </c>
      <c r="C14" s="47" t="s">
        <v>622</v>
      </c>
      <c r="D14" s="46" t="s">
        <v>623</v>
      </c>
      <c r="E14" s="70" t="s">
        <v>409</v>
      </c>
      <c r="F14" s="73" t="s">
        <v>410</v>
      </c>
      <c r="G14" s="73" t="s">
        <v>440</v>
      </c>
      <c r="H14" s="73" t="s">
        <v>327</v>
      </c>
      <c r="I14" s="73" t="s">
        <v>57</v>
      </c>
      <c r="J14" s="94"/>
      <c r="K14" s="94" t="s">
        <v>413</v>
      </c>
      <c r="L14" s="71" t="s">
        <v>624</v>
      </c>
      <c r="M14" s="94"/>
      <c r="N14" s="186">
        <v>8086</v>
      </c>
      <c r="O14" s="71" t="s">
        <v>625</v>
      </c>
      <c r="P14" s="36"/>
    </row>
  </sheetData>
  <mergeCells count="2">
    <mergeCell ref="A1:AH1"/>
    <mergeCell ref="A2:P2"/>
  </mergeCells>
  <dataValidations count="9">
    <dataValidation type="list" showInputMessage="1" showErrorMessage="1" sqref="F9">
      <formula1>"部署要求,独立部署,共享部署,混合部署,"</formula1>
    </dataValidation>
    <dataValidation type="list" showInputMessage="1" showErrorMessage="1" sqref="I9">
      <formula1>"200G,500G,1T及以上,"</formula1>
    </dataValidation>
    <dataValidation type="list" allowBlank="1" showInputMessage="1" showErrorMessage="1" sqref="F4:F8 F10:F14">
      <formula1>"部署要求,独立部署,共享部署,混合部署,"</formula1>
    </dataValidation>
    <dataValidation type="list" allowBlank="1" showInputMessage="1" showErrorMessage="1" sqref="G4:G14">
      <formula1>"2vCPU,4vCPU,8vCPU,16vCPU,24vCPU,32vCPU,"</formula1>
    </dataValidation>
    <dataValidation type="list" allowBlank="1" showInputMessage="1" showErrorMessage="1" sqref="H4:H14">
      <formula1>"2G,4G,6G,8G,16G,32G,64G,"</formula1>
    </dataValidation>
    <dataValidation type="list" allowBlank="1" showInputMessage="1" showErrorMessage="1" sqref="I4:I8 I10:I14">
      <formula1>"200G,500G,1T及以上,"</formula1>
    </dataValidation>
    <dataValidation type="list" allowBlank="1" showInputMessage="1" showErrorMessage="1" prompt="$项目真实出现过，并发连接数包括数据库连接和tomcat请求连接" sqref="J4:J14">
      <formula1>"CPU高,内存溢出,磁盘IO等待,并发连接数不足,"</formula1>
    </dataValidation>
    <dataValidation type="list" allowBlank="1" showInputMessage="1" showErrorMessage="1" sqref="K4:K14">
      <formula1>"必须,选配,"</formula1>
    </dataValidation>
    <dataValidation type="list" allowBlank="1" showInputMessage="1" showErrorMessage="1" sqref="M4:M14">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评标系统"/>
  <dimension ref="A1:AI203"/>
  <sheetViews>
    <sheetView workbookViewId="0">
      <pane xSplit="4" ySplit="3" topLeftCell="E4" activePane="bottomRight" state="frozen"/>
      <selection/>
      <selection pane="topRight"/>
      <selection pane="bottomLeft"/>
      <selection pane="bottomRight" activeCell="A1" sqref="A1:AI1"/>
    </sheetView>
  </sheetViews>
  <sheetFormatPr defaultColWidth="14" defaultRowHeight="18" customHeight="1"/>
  <cols>
    <col min="1" max="1" width="4.99099099099099" customWidth="1"/>
    <col min="2" max="2" width="25.0810810810811" customWidth="1"/>
    <col min="3" max="3" width="20.3603603603604" style="80" customWidth="1"/>
    <col min="4" max="4" width="41.954954954955" customWidth="1"/>
    <col min="5" max="5" width="13.3513513513514" customWidth="1"/>
    <col min="6" max="7" width="12.1441441441441" customWidth="1"/>
    <col min="8" max="8" width="11.6036036036036" customWidth="1"/>
    <col min="9" max="9" width="11.4594594594595" customWidth="1"/>
    <col min="10" max="10" width="22.3873873873874" customWidth="1"/>
    <col min="11" max="11" width="12.5405405405405" style="114" customWidth="1"/>
    <col min="12" max="12" width="29.5405405405405" customWidth="1"/>
    <col min="13" max="13" width="18.4864864864865" customWidth="1"/>
    <col min="14" max="14" width="10.6486486486486" customWidth="1"/>
    <col min="15" max="15" width="20.2342342342342" customWidth="1"/>
    <col min="16" max="16" width="76.2072072072072" customWidth="1"/>
    <col min="17" max="17" width="32.6396396396396" customWidth="1"/>
    <col min="18" max="19" width="21.7117117117117" customWidth="1"/>
    <col min="20" max="20" width="11.7117117117117" customWidth="1"/>
    <col min="21" max="21" width="10.7117117117117" customWidth="1"/>
    <col min="22" max="22" width="11.7117117117117" customWidth="1"/>
    <col min="23" max="23" width="51.7117117117117" customWidth="1"/>
  </cols>
  <sheetData>
    <row r="1" ht="50.25" customHeight="1" spans="1:17">
      <c r="A1" s="10" t="s">
        <v>626</v>
      </c>
      <c r="C1" s="81"/>
      <c r="K1" s="81"/>
      <c r="N1" s="34"/>
      <c r="O1" s="34"/>
    </row>
    <row r="2" ht="54" hidden="1" customHeight="1" spans="1:17">
      <c r="A2" s="34" t="s">
        <v>392</v>
      </c>
      <c r="C2"/>
      <c r="F2" s="34"/>
      <c r="G2" s="34"/>
      <c r="H2" s="34"/>
      <c r="I2" s="34"/>
      <c r="J2" s="34"/>
      <c r="K2" s="34"/>
      <c r="L2" s="34"/>
      <c r="M2" s="34"/>
      <c r="N2" s="34"/>
      <c r="O2" s="34"/>
    </row>
    <row r="3" ht="27.75" customHeight="1" spans="1:17">
      <c r="A3" s="39" t="s">
        <v>0</v>
      </c>
      <c r="B3" s="39" t="s">
        <v>393</v>
      </c>
      <c r="C3" s="39" t="s">
        <v>394</v>
      </c>
      <c r="D3" s="39" t="s">
        <v>395</v>
      </c>
      <c r="E3" s="39" t="s">
        <v>396</v>
      </c>
      <c r="F3" s="180" t="s">
        <v>397</v>
      </c>
      <c r="G3" s="97" t="s">
        <v>627</v>
      </c>
      <c r="H3" s="66" t="s">
        <v>399</v>
      </c>
      <c r="I3" s="66" t="s">
        <v>400</v>
      </c>
      <c r="J3" s="67" t="s">
        <v>401</v>
      </c>
      <c r="K3" s="67" t="s">
        <v>402</v>
      </c>
      <c r="L3" s="41" t="s">
        <v>403</v>
      </c>
      <c r="M3" s="67" t="s">
        <v>404</v>
      </c>
      <c r="N3" s="67" t="s">
        <v>221</v>
      </c>
      <c r="O3" s="67" t="s">
        <v>547</v>
      </c>
      <c r="P3" s="41" t="s">
        <v>405</v>
      </c>
      <c r="Q3" s="115" t="s">
        <v>406</v>
      </c>
    </row>
    <row r="4" ht="62.15" spans="1:17">
      <c r="A4" s="47">
        <v>1</v>
      </c>
      <c r="B4" s="44" t="s">
        <v>70</v>
      </c>
      <c r="C4" s="58" t="s">
        <v>5</v>
      </c>
      <c r="D4" s="46" t="s">
        <v>628</v>
      </c>
      <c r="E4" s="47" t="s">
        <v>409</v>
      </c>
      <c r="F4" s="48" t="s">
        <v>410</v>
      </c>
      <c r="G4" s="48" t="s">
        <v>411</v>
      </c>
      <c r="H4" s="48" t="s">
        <v>79</v>
      </c>
      <c r="I4" s="48" t="s">
        <v>57</v>
      </c>
      <c r="J4" s="49" t="s">
        <v>489</v>
      </c>
      <c r="K4" s="48" t="s">
        <v>427</v>
      </c>
      <c r="L4" s="76"/>
      <c r="M4" s="49" t="s">
        <v>415</v>
      </c>
      <c r="N4" s="74" t="s">
        <v>629</v>
      </c>
      <c r="O4" s="46"/>
      <c r="P4" s="46" t="s">
        <v>630</v>
      </c>
      <c r="Q4" s="50"/>
    </row>
    <row r="5" ht="24.85" spans="1:17">
      <c r="A5" s="47">
        <v>2</v>
      </c>
      <c r="B5" s="44" t="s">
        <v>73</v>
      </c>
      <c r="C5" s="58" t="s">
        <v>606</v>
      </c>
      <c r="D5" s="46" t="s">
        <v>631</v>
      </c>
      <c r="E5" s="47" t="s">
        <v>459</v>
      </c>
      <c r="F5" s="48" t="s">
        <v>410</v>
      </c>
      <c r="G5" s="48" t="s">
        <v>440</v>
      </c>
      <c r="H5" s="124" t="s">
        <v>56</v>
      </c>
      <c r="I5" s="181" t="s">
        <v>57</v>
      </c>
      <c r="J5" s="49" t="s">
        <v>585</v>
      </c>
      <c r="K5" s="48" t="s">
        <v>632</v>
      </c>
      <c r="L5" s="76"/>
      <c r="M5" s="49" t="s">
        <v>415</v>
      </c>
      <c r="N5" s="74">
        <v>8085</v>
      </c>
      <c r="O5" s="46"/>
      <c r="P5" s="46" t="s">
        <v>633</v>
      </c>
      <c r="Q5" s="50"/>
    </row>
    <row r="6" ht="24.85" spans="1:17">
      <c r="A6" s="47">
        <v>3</v>
      </c>
      <c r="B6" s="44" t="s">
        <v>586</v>
      </c>
      <c r="C6" s="58" t="s">
        <v>587</v>
      </c>
      <c r="D6" s="46" t="s">
        <v>611</v>
      </c>
      <c r="E6" s="47" t="s">
        <v>459</v>
      </c>
      <c r="F6" s="48" t="s">
        <v>420</v>
      </c>
      <c r="G6" s="48" t="s">
        <v>540</v>
      </c>
      <c r="H6" s="48" t="s">
        <v>327</v>
      </c>
      <c r="I6" s="89" t="s">
        <v>57</v>
      </c>
      <c r="J6" s="49" t="s">
        <v>608</v>
      </c>
      <c r="K6" s="48" t="s">
        <v>632</v>
      </c>
      <c r="L6" s="76"/>
      <c r="M6" s="76"/>
      <c r="N6" s="182"/>
      <c r="O6" s="76"/>
      <c r="P6" s="46" t="s">
        <v>612</v>
      </c>
      <c r="Q6" s="50"/>
    </row>
    <row r="7" ht="24.85" spans="1:17">
      <c r="A7" s="47">
        <v>4</v>
      </c>
      <c r="B7" s="44" t="s">
        <v>634</v>
      </c>
      <c r="C7" s="58" t="s">
        <v>635</v>
      </c>
      <c r="D7" s="46" t="s">
        <v>636</v>
      </c>
      <c r="E7" s="47" t="s">
        <v>459</v>
      </c>
      <c r="F7" s="48" t="s">
        <v>410</v>
      </c>
      <c r="G7" s="48" t="s">
        <v>411</v>
      </c>
      <c r="H7" s="48" t="s">
        <v>79</v>
      </c>
      <c r="I7" s="89" t="s">
        <v>57</v>
      </c>
      <c r="J7" s="49" t="s">
        <v>412</v>
      </c>
      <c r="K7" s="48" t="s">
        <v>413</v>
      </c>
      <c r="L7" s="76" t="s">
        <v>637</v>
      </c>
      <c r="M7" s="49" t="s">
        <v>638</v>
      </c>
      <c r="N7" s="74">
        <v>5000</v>
      </c>
      <c r="O7" s="46"/>
      <c r="P7" s="46" t="s">
        <v>639</v>
      </c>
      <c r="Q7" s="50"/>
    </row>
    <row r="8" ht="37.3" spans="1:17">
      <c r="A8" s="47">
        <v>5</v>
      </c>
      <c r="B8" s="44" t="s">
        <v>640</v>
      </c>
      <c r="C8" s="58" t="s">
        <v>641</v>
      </c>
      <c r="D8" s="46" t="s">
        <v>642</v>
      </c>
      <c r="E8" s="47" t="s">
        <v>459</v>
      </c>
      <c r="F8" s="48" t="s">
        <v>420</v>
      </c>
      <c r="G8" s="48" t="s">
        <v>540</v>
      </c>
      <c r="H8" s="48" t="s">
        <v>327</v>
      </c>
      <c r="I8" s="89" t="s">
        <v>57</v>
      </c>
      <c r="J8" s="49" t="s">
        <v>566</v>
      </c>
      <c r="K8" s="48" t="s">
        <v>413</v>
      </c>
      <c r="L8" s="76" t="s">
        <v>643</v>
      </c>
      <c r="M8" s="49" t="s">
        <v>415</v>
      </c>
      <c r="N8" s="74">
        <v>8019</v>
      </c>
      <c r="O8" s="46"/>
      <c r="P8" s="46" t="s">
        <v>643</v>
      </c>
      <c r="Q8" s="50"/>
    </row>
    <row r="9" ht="24.85" spans="1:17">
      <c r="A9" s="47">
        <v>6</v>
      </c>
      <c r="B9" s="44" t="s">
        <v>76</v>
      </c>
      <c r="C9" s="58" t="s">
        <v>75</v>
      </c>
      <c r="D9" s="46" t="s">
        <v>644</v>
      </c>
      <c r="E9" s="47" t="s">
        <v>409</v>
      </c>
      <c r="F9" s="48" t="s">
        <v>410</v>
      </c>
      <c r="G9" s="48" t="s">
        <v>540</v>
      </c>
      <c r="H9" s="48" t="s">
        <v>327</v>
      </c>
      <c r="I9" s="89" t="s">
        <v>57</v>
      </c>
      <c r="J9" s="49"/>
      <c r="K9" s="48" t="s">
        <v>413</v>
      </c>
      <c r="L9" s="76" t="s">
        <v>645</v>
      </c>
      <c r="M9" s="49" t="s">
        <v>415</v>
      </c>
      <c r="N9" s="74"/>
      <c r="O9" s="46"/>
      <c r="P9" s="46" t="s">
        <v>646</v>
      </c>
      <c r="Q9" s="50"/>
    </row>
    <row r="10" ht="24.85" spans="1:17">
      <c r="A10" s="47">
        <v>7</v>
      </c>
      <c r="B10" s="44" t="s">
        <v>647</v>
      </c>
      <c r="C10" s="58" t="s">
        <v>648</v>
      </c>
      <c r="D10" s="46" t="s">
        <v>649</v>
      </c>
      <c r="E10" s="47" t="s">
        <v>459</v>
      </c>
      <c r="F10" s="48" t="s">
        <v>426</v>
      </c>
      <c r="G10" s="48" t="s">
        <v>540</v>
      </c>
      <c r="H10" s="48" t="s">
        <v>327</v>
      </c>
      <c r="I10" s="89" t="s">
        <v>57</v>
      </c>
      <c r="J10" s="49"/>
      <c r="K10" s="48" t="s">
        <v>413</v>
      </c>
      <c r="L10" s="76" t="s">
        <v>650</v>
      </c>
      <c r="M10" s="76"/>
      <c r="N10" s="182"/>
      <c r="O10" s="76"/>
      <c r="P10" s="46" t="s">
        <v>651</v>
      </c>
      <c r="Q10" s="50"/>
    </row>
    <row r="11" ht="24.85" spans="1:17">
      <c r="A11" s="47">
        <v>8</v>
      </c>
      <c r="B11" s="44" t="s">
        <v>652</v>
      </c>
      <c r="C11" s="58" t="s">
        <v>653</v>
      </c>
      <c r="D11" s="46" t="s">
        <v>654</v>
      </c>
      <c r="E11" s="47" t="s">
        <v>409</v>
      </c>
      <c r="F11" s="48" t="s">
        <v>420</v>
      </c>
      <c r="G11" s="48" t="s">
        <v>540</v>
      </c>
      <c r="H11" s="48" t="s">
        <v>327</v>
      </c>
      <c r="I11" s="89" t="s">
        <v>57</v>
      </c>
      <c r="J11" s="49"/>
      <c r="K11" s="48" t="s">
        <v>413</v>
      </c>
      <c r="L11" s="76" t="s">
        <v>655</v>
      </c>
      <c r="M11" s="49" t="s">
        <v>415</v>
      </c>
      <c r="N11" s="74"/>
      <c r="O11" s="46"/>
      <c r="P11" s="46" t="s">
        <v>656</v>
      </c>
      <c r="Q11" s="50"/>
    </row>
    <row r="12" ht="24.85" spans="1:17">
      <c r="A12" s="47">
        <v>9</v>
      </c>
      <c r="B12" s="44" t="s">
        <v>657</v>
      </c>
      <c r="C12" s="58" t="s">
        <v>658</v>
      </c>
      <c r="D12" s="46" t="s">
        <v>659</v>
      </c>
      <c r="E12" s="47" t="s">
        <v>459</v>
      </c>
      <c r="F12" s="48" t="s">
        <v>420</v>
      </c>
      <c r="G12" s="48" t="s">
        <v>540</v>
      </c>
      <c r="H12" s="48" t="s">
        <v>327</v>
      </c>
      <c r="I12" s="89" t="s">
        <v>57</v>
      </c>
      <c r="J12" s="49"/>
      <c r="K12" s="48" t="s">
        <v>413</v>
      </c>
      <c r="L12" s="76" t="s">
        <v>660</v>
      </c>
      <c r="M12" s="49" t="s">
        <v>638</v>
      </c>
      <c r="N12" s="74">
        <v>5001</v>
      </c>
      <c r="O12" s="46"/>
      <c r="P12" s="46" t="s">
        <v>59</v>
      </c>
      <c r="Q12" s="50"/>
    </row>
    <row r="13" ht="49.7" spans="1:17">
      <c r="A13" s="47">
        <v>10</v>
      </c>
      <c r="B13" s="44" t="s">
        <v>429</v>
      </c>
      <c r="C13" s="58" t="s">
        <v>430</v>
      </c>
      <c r="D13" s="46" t="s">
        <v>539</v>
      </c>
      <c r="E13" s="47" t="s">
        <v>432</v>
      </c>
      <c r="F13" s="48" t="s">
        <v>420</v>
      </c>
      <c r="G13" s="48" t="s">
        <v>440</v>
      </c>
      <c r="H13" s="48" t="s">
        <v>56</v>
      </c>
      <c r="I13" s="89" t="s">
        <v>236</v>
      </c>
      <c r="J13" s="49" t="s">
        <v>608</v>
      </c>
      <c r="K13" s="48" t="s">
        <v>427</v>
      </c>
      <c r="L13" s="76"/>
      <c r="M13" s="76"/>
      <c r="N13" s="182"/>
      <c r="O13" s="76"/>
      <c r="P13" s="46" t="s">
        <v>435</v>
      </c>
      <c r="Q13" s="50"/>
    </row>
    <row r="14" ht="12.45" spans="1:17">
      <c r="A14" s="47">
        <v>11</v>
      </c>
      <c r="B14" s="44" t="s">
        <v>436</v>
      </c>
      <c r="C14" s="58" t="s">
        <v>437</v>
      </c>
      <c r="D14" s="46" t="s">
        <v>438</v>
      </c>
      <c r="E14" s="47" t="s">
        <v>439</v>
      </c>
      <c r="F14" s="48" t="s">
        <v>426</v>
      </c>
      <c r="G14" s="48" t="s">
        <v>411</v>
      </c>
      <c r="H14" s="48" t="s">
        <v>79</v>
      </c>
      <c r="I14" s="89" t="s">
        <v>57</v>
      </c>
      <c r="J14" s="49" t="s">
        <v>608</v>
      </c>
      <c r="K14" s="48" t="s">
        <v>427</v>
      </c>
      <c r="L14" s="76"/>
      <c r="M14" s="76"/>
      <c r="N14" s="182"/>
      <c r="O14" s="76"/>
      <c r="P14" s="46" t="s">
        <v>441</v>
      </c>
      <c r="Q14" s="50"/>
    </row>
    <row r="15" ht="24.85" spans="1:17">
      <c r="A15" s="47">
        <v>12</v>
      </c>
      <c r="B15" s="44" t="s">
        <v>442</v>
      </c>
      <c r="C15" s="58" t="s">
        <v>437</v>
      </c>
      <c r="D15" s="46" t="s">
        <v>443</v>
      </c>
      <c r="E15" s="47" t="s">
        <v>439</v>
      </c>
      <c r="F15" s="48" t="s">
        <v>426</v>
      </c>
      <c r="G15" s="48" t="s">
        <v>411</v>
      </c>
      <c r="H15" s="48" t="s">
        <v>79</v>
      </c>
      <c r="I15" s="48" t="s">
        <v>434</v>
      </c>
      <c r="J15" s="49" t="s">
        <v>444</v>
      </c>
      <c r="K15" s="48" t="s">
        <v>427</v>
      </c>
      <c r="L15" s="101"/>
      <c r="M15" s="101"/>
      <c r="N15" s="183"/>
      <c r="O15" s="101"/>
      <c r="P15" s="101" t="s">
        <v>661</v>
      </c>
      <c r="Q15" s="50"/>
    </row>
    <row r="16" ht="12.45" spans="1:17">
      <c r="A16" s="47">
        <v>13</v>
      </c>
      <c r="B16" s="44" t="s">
        <v>446</v>
      </c>
      <c r="C16" s="58" t="s">
        <v>447</v>
      </c>
      <c r="D16" s="46" t="s">
        <v>448</v>
      </c>
      <c r="E16" s="47" t="s">
        <v>425</v>
      </c>
      <c r="F16" s="48" t="s">
        <v>426</v>
      </c>
      <c r="G16" s="48" t="s">
        <v>540</v>
      </c>
      <c r="H16" s="48" t="s">
        <v>327</v>
      </c>
      <c r="I16" s="89" t="s">
        <v>57</v>
      </c>
      <c r="J16" s="49"/>
      <c r="K16" s="48" t="s">
        <v>413</v>
      </c>
      <c r="L16" s="76" t="s">
        <v>449</v>
      </c>
      <c r="M16" s="76"/>
      <c r="N16" s="182"/>
      <c r="O16" s="76"/>
      <c r="P16" s="46" t="s">
        <v>450</v>
      </c>
      <c r="Q16" s="50"/>
    </row>
    <row r="17" ht="24.85" spans="1:17">
      <c r="A17" s="47">
        <v>14</v>
      </c>
      <c r="B17" s="44" t="s">
        <v>422</v>
      </c>
      <c r="C17" s="58" t="s">
        <v>423</v>
      </c>
      <c r="D17" s="46" t="s">
        <v>424</v>
      </c>
      <c r="E17" s="47" t="s">
        <v>425</v>
      </c>
      <c r="F17" s="48" t="s">
        <v>426</v>
      </c>
      <c r="G17" s="48" t="s">
        <v>540</v>
      </c>
      <c r="H17" s="48" t="s">
        <v>327</v>
      </c>
      <c r="I17" s="89" t="s">
        <v>57</v>
      </c>
      <c r="J17" s="49"/>
      <c r="K17" s="48" t="s">
        <v>413</v>
      </c>
      <c r="L17" s="76" t="s">
        <v>662</v>
      </c>
      <c r="M17" s="76"/>
      <c r="N17" s="182"/>
      <c r="O17" s="76"/>
      <c r="P17" s="46" t="s">
        <v>428</v>
      </c>
      <c r="Q17" s="50"/>
    </row>
    <row r="18" ht="12.45" spans="1:17">
      <c r="A18" s="47">
        <v>15</v>
      </c>
      <c r="B18" s="44" t="s">
        <v>560</v>
      </c>
      <c r="C18" s="58" t="s">
        <v>614</v>
      </c>
      <c r="D18" s="46" t="s">
        <v>615</v>
      </c>
      <c r="E18" s="47" t="s">
        <v>425</v>
      </c>
      <c r="F18" s="48" t="s">
        <v>426</v>
      </c>
      <c r="G18" s="48" t="s">
        <v>540</v>
      </c>
      <c r="H18" s="48" t="s">
        <v>327</v>
      </c>
      <c r="I18" s="89" t="s">
        <v>57</v>
      </c>
      <c r="J18" s="49"/>
      <c r="K18" s="48" t="s">
        <v>413</v>
      </c>
      <c r="L18" s="76" t="s">
        <v>663</v>
      </c>
      <c r="M18" s="76"/>
      <c r="N18" s="182"/>
      <c r="O18" s="76"/>
      <c r="P18" s="46" t="s">
        <v>616</v>
      </c>
      <c r="Q18" s="50"/>
    </row>
    <row r="19" ht="21.75" customHeight="1" spans="1:17">
      <c r="A19" s="47">
        <v>16</v>
      </c>
      <c r="B19" s="44" t="s">
        <v>664</v>
      </c>
      <c r="C19" s="58" t="s">
        <v>379</v>
      </c>
      <c r="D19" s="46" t="s">
        <v>452</v>
      </c>
      <c r="E19" s="47" t="s">
        <v>409</v>
      </c>
      <c r="F19" s="89" t="s">
        <v>420</v>
      </c>
      <c r="G19" s="73" t="s">
        <v>433</v>
      </c>
      <c r="H19" s="73" t="s">
        <v>227</v>
      </c>
      <c r="I19" s="73" t="s">
        <v>57</v>
      </c>
      <c r="J19" s="49" t="s">
        <v>412</v>
      </c>
      <c r="K19" s="48" t="s">
        <v>413</v>
      </c>
      <c r="L19" s="46" t="s">
        <v>453</v>
      </c>
      <c r="M19" s="46" t="s">
        <v>454</v>
      </c>
      <c r="N19" s="46"/>
      <c r="O19" s="46"/>
      <c r="P19" s="46" t="s">
        <v>455</v>
      </c>
      <c r="Q19" s="138"/>
    </row>
    <row r="20" ht="23.25" customHeight="1" spans="1:17">
      <c r="A20" s="47">
        <v>17</v>
      </c>
      <c r="B20" s="44" t="s">
        <v>456</v>
      </c>
      <c r="C20" s="58" t="s">
        <v>457</v>
      </c>
      <c r="D20" s="46" t="s">
        <v>458</v>
      </c>
      <c r="E20" s="47" t="s">
        <v>459</v>
      </c>
      <c r="F20" s="89" t="s">
        <v>420</v>
      </c>
      <c r="G20" s="184"/>
      <c r="H20" s="184"/>
      <c r="I20" s="184"/>
      <c r="J20" s="49" t="s">
        <v>412</v>
      </c>
      <c r="K20" s="48" t="s">
        <v>413</v>
      </c>
      <c r="L20" s="46" t="s">
        <v>453</v>
      </c>
      <c r="M20" s="46" t="s">
        <v>454</v>
      </c>
      <c r="N20" s="46"/>
      <c r="O20" s="46"/>
      <c r="P20" s="46"/>
      <c r="Q20" s="138"/>
    </row>
    <row r="21" ht="12.45" spans="1:17">
      <c r="A21" s="47">
        <v>8</v>
      </c>
      <c r="B21" s="44" t="s">
        <v>665</v>
      </c>
      <c r="C21" s="44" t="s">
        <v>666</v>
      </c>
      <c r="D21" s="44" t="s">
        <v>667</v>
      </c>
      <c r="E21" s="47" t="s">
        <v>409</v>
      </c>
      <c r="F21" s="48" t="s">
        <v>420</v>
      </c>
      <c r="G21" s="48" t="s">
        <v>540</v>
      </c>
      <c r="H21" s="48" t="s">
        <v>327</v>
      </c>
      <c r="I21" s="89" t="s">
        <v>57</v>
      </c>
      <c r="J21" s="49"/>
      <c r="K21" s="48" t="s">
        <v>413</v>
      </c>
      <c r="L21" s="76"/>
      <c r="M21" s="49" t="s">
        <v>415</v>
      </c>
      <c r="N21" s="74"/>
      <c r="O21" s="46"/>
      <c r="P21" s="46" t="s">
        <v>668</v>
      </c>
      <c r="Q21" s="50"/>
    </row>
    <row r="22" ht="12.4"/>
    <row r="23" ht="12.4"/>
    <row r="24" ht="12.4"/>
    <row r="25" ht="12.4"/>
    <row r="26" ht="12.4"/>
    <row r="27" ht="12.4"/>
    <row r="28" ht="12.4" spans="1:17">
      <c r="F28" s="185"/>
      <c r="G28" s="185"/>
      <c r="H28" s="185"/>
      <c r="I28" s="185"/>
    </row>
    <row r="29" ht="12.4" spans="1:17">
      <c r="F29" s="185"/>
      <c r="G29" s="185"/>
      <c r="H29" s="185"/>
      <c r="I29" s="185"/>
    </row>
    <row r="30" ht="12.4" spans="1:17">
      <c r="F30" s="185"/>
      <c r="G30" s="185"/>
      <c r="H30" s="185"/>
      <c r="I30" s="185"/>
    </row>
    <row r="31" ht="12.4" spans="1:17">
      <c r="F31" s="185"/>
      <c r="G31" s="185"/>
      <c r="H31" s="185"/>
      <c r="I31" s="185"/>
    </row>
    <row r="32" ht="12.4" spans="1:17">
      <c r="F32" s="185"/>
      <c r="G32" s="185"/>
      <c r="H32" s="185"/>
      <c r="I32" s="185"/>
    </row>
    <row r="33" ht="12.4" spans="6:9">
      <c r="F33" s="185"/>
      <c r="G33" s="185"/>
      <c r="H33" s="185"/>
      <c r="I33" s="185"/>
    </row>
    <row r="34" ht="12.4" spans="6:9">
      <c r="F34" s="185"/>
      <c r="G34" s="185"/>
      <c r="H34" s="185"/>
      <c r="I34" s="185"/>
    </row>
    <row r="35" ht="12.4" spans="6:9">
      <c r="F35" s="185"/>
      <c r="G35" s="185"/>
      <c r="H35" s="185"/>
      <c r="I35" s="185"/>
    </row>
    <row r="36" ht="12.4" spans="6:9">
      <c r="F36" s="185"/>
      <c r="G36" s="185"/>
      <c r="H36" s="185"/>
      <c r="I36" s="185"/>
    </row>
    <row r="37" ht="12.4" spans="6:9">
      <c r="F37" s="185"/>
      <c r="G37" s="185"/>
      <c r="H37" s="185"/>
      <c r="I37" s="185"/>
    </row>
    <row r="38" ht="12.4" spans="6:9">
      <c r="F38" s="185"/>
      <c r="G38" s="185"/>
      <c r="H38" s="185"/>
      <c r="I38" s="185"/>
    </row>
    <row r="39" ht="12.4" spans="6:9">
      <c r="F39" s="185"/>
      <c r="G39" s="185"/>
      <c r="H39" s="185"/>
      <c r="I39" s="185"/>
    </row>
    <row r="40" ht="12.4" spans="6:9">
      <c r="F40" s="185"/>
      <c r="G40" s="185"/>
      <c r="H40" s="185"/>
      <c r="I40" s="185"/>
    </row>
    <row r="41" ht="12.4" spans="6:9">
      <c r="F41" s="185"/>
      <c r="G41" s="185"/>
      <c r="H41" s="185"/>
      <c r="I41" s="185"/>
    </row>
    <row r="42" ht="12.4" spans="6:9">
      <c r="F42" s="185"/>
      <c r="G42" s="185"/>
      <c r="H42" s="185"/>
      <c r="I42" s="185"/>
    </row>
    <row r="43" ht="12.4" spans="6:9">
      <c r="F43" s="185"/>
      <c r="G43" s="185"/>
      <c r="H43" s="185"/>
      <c r="I43" s="185"/>
    </row>
    <row r="44" ht="12.4" spans="6:9">
      <c r="F44" s="185"/>
      <c r="G44" s="185"/>
      <c r="H44" s="185"/>
      <c r="I44" s="185"/>
    </row>
    <row r="45" ht="12.4" spans="6:9">
      <c r="F45" s="185"/>
      <c r="G45" s="185"/>
      <c r="H45" s="185"/>
      <c r="I45" s="185"/>
    </row>
    <row r="46" ht="12.4" spans="6:9">
      <c r="F46" s="185"/>
      <c r="G46" s="185"/>
      <c r="H46" s="185"/>
      <c r="I46" s="185"/>
    </row>
    <row r="47" ht="12.4" spans="6:9">
      <c r="F47" s="185"/>
      <c r="G47" s="185"/>
      <c r="H47" s="185"/>
      <c r="I47" s="185"/>
    </row>
    <row r="48" ht="12.4" spans="6:9">
      <c r="F48" s="185"/>
      <c r="G48" s="185"/>
      <c r="H48" s="185"/>
      <c r="I48" s="185"/>
    </row>
    <row r="49" ht="12.4" spans="6:9">
      <c r="F49" s="185"/>
      <c r="G49" s="185"/>
      <c r="H49" s="185"/>
      <c r="I49" s="185"/>
    </row>
    <row r="50" ht="12.4" spans="6:9">
      <c r="F50" s="185"/>
      <c r="G50" s="185"/>
      <c r="H50" s="185"/>
      <c r="I50" s="185"/>
    </row>
    <row r="51" ht="12.4" spans="6:9">
      <c r="F51" s="185"/>
      <c r="G51" s="185"/>
      <c r="H51" s="185"/>
      <c r="I51" s="185"/>
    </row>
    <row r="52" ht="12.4" spans="6:9">
      <c r="F52" s="185"/>
      <c r="G52" s="185"/>
      <c r="H52" s="185"/>
      <c r="I52" s="185"/>
    </row>
    <row r="53" ht="12.4" spans="6:9">
      <c r="F53" s="185"/>
      <c r="G53" s="185"/>
      <c r="H53" s="185"/>
      <c r="I53" s="185"/>
    </row>
    <row r="54" ht="12.4" spans="6:9">
      <c r="F54" s="185"/>
      <c r="G54" s="185"/>
      <c r="H54" s="185"/>
      <c r="I54" s="185"/>
    </row>
    <row r="55" ht="12.4" spans="6:9">
      <c r="F55" s="185"/>
      <c r="G55" s="185"/>
      <c r="H55" s="185"/>
      <c r="I55" s="185"/>
    </row>
    <row r="56" ht="12.4" spans="6:9">
      <c r="F56" s="185"/>
      <c r="G56" s="185"/>
      <c r="H56" s="185"/>
      <c r="I56" s="185"/>
    </row>
    <row r="57" ht="12.4" spans="6:9">
      <c r="F57" s="185"/>
      <c r="G57" s="185"/>
      <c r="H57" s="185"/>
      <c r="I57" s="185"/>
    </row>
    <row r="58" ht="12.4" spans="6:9">
      <c r="F58" s="185"/>
      <c r="G58" s="185"/>
      <c r="H58" s="185"/>
      <c r="I58" s="185"/>
    </row>
    <row r="59" ht="12.4" spans="6:9">
      <c r="F59" s="185"/>
      <c r="G59" s="185"/>
      <c r="H59" s="185"/>
      <c r="I59" s="185"/>
    </row>
    <row r="60" ht="12.4" spans="6:9">
      <c r="F60" s="185"/>
      <c r="G60" s="185"/>
      <c r="H60" s="185"/>
      <c r="I60" s="185"/>
    </row>
    <row r="61" ht="12.4" spans="6:9">
      <c r="F61" s="185"/>
      <c r="G61" s="185"/>
      <c r="H61" s="185"/>
      <c r="I61" s="185"/>
    </row>
    <row r="62" ht="12.4" spans="6:9">
      <c r="F62" s="185"/>
      <c r="G62" s="185"/>
      <c r="H62" s="185"/>
      <c r="I62" s="185"/>
    </row>
    <row r="63" ht="12.4" spans="6:9">
      <c r="F63" s="185"/>
      <c r="G63" s="185"/>
      <c r="H63" s="185"/>
      <c r="I63" s="185"/>
    </row>
    <row r="64" ht="12.4" spans="6:9">
      <c r="F64" s="185"/>
      <c r="G64" s="185"/>
      <c r="H64" s="185"/>
      <c r="I64" s="185"/>
    </row>
    <row r="65" ht="12.4" spans="6:9">
      <c r="F65" s="185"/>
      <c r="G65" s="185"/>
      <c r="H65" s="185"/>
      <c r="I65" s="185"/>
    </row>
    <row r="66" ht="12.4" spans="6:9">
      <c r="F66" s="185"/>
      <c r="G66" s="185"/>
      <c r="H66" s="185"/>
      <c r="I66" s="185"/>
    </row>
    <row r="67" ht="12.4" spans="6:9">
      <c r="F67" s="185"/>
      <c r="G67" s="185"/>
      <c r="H67" s="185"/>
      <c r="I67" s="185"/>
    </row>
    <row r="68" ht="12.4" spans="6:9">
      <c r="F68" s="185"/>
      <c r="G68" s="185"/>
      <c r="H68" s="185"/>
      <c r="I68" s="185"/>
    </row>
    <row r="69" ht="12.4" spans="6:9">
      <c r="F69" s="185"/>
      <c r="G69" s="185"/>
      <c r="H69" s="185"/>
      <c r="I69" s="185"/>
    </row>
    <row r="70" ht="12.4" spans="6:9">
      <c r="F70" s="185"/>
      <c r="G70" s="185"/>
      <c r="H70" s="185"/>
      <c r="I70" s="185"/>
    </row>
    <row r="71" ht="12.4" spans="6:9">
      <c r="F71" s="185"/>
      <c r="G71" s="185"/>
      <c r="H71" s="185"/>
      <c r="I71" s="185"/>
    </row>
    <row r="72" ht="12.4" spans="6:9">
      <c r="F72" s="185"/>
      <c r="G72" s="185"/>
      <c r="H72" s="185"/>
      <c r="I72" s="185"/>
    </row>
    <row r="73" ht="12.4" spans="6:9">
      <c r="F73" s="185"/>
      <c r="G73" s="185"/>
      <c r="H73" s="185"/>
      <c r="I73" s="185"/>
    </row>
    <row r="74" ht="12.4" spans="6:9">
      <c r="F74" s="185"/>
      <c r="G74" s="185"/>
      <c r="H74" s="185"/>
      <c r="I74" s="185"/>
    </row>
    <row r="75" ht="12.4" spans="6:9">
      <c r="F75" s="185"/>
      <c r="G75" s="185"/>
      <c r="H75" s="185"/>
      <c r="I75" s="185"/>
    </row>
    <row r="76" ht="12.4" spans="6:9">
      <c r="F76" s="185"/>
      <c r="G76" s="185"/>
      <c r="H76" s="185"/>
      <c r="I76" s="185"/>
    </row>
    <row r="77" ht="12.4" spans="6:9">
      <c r="F77" s="185"/>
      <c r="G77" s="185"/>
      <c r="H77" s="185"/>
      <c r="I77" s="185"/>
    </row>
    <row r="78" ht="12.4" spans="6:9">
      <c r="F78" s="185"/>
      <c r="G78" s="185"/>
      <c r="H78" s="185"/>
      <c r="I78" s="185"/>
    </row>
    <row r="79" ht="12.4" spans="6:9">
      <c r="F79" s="185"/>
      <c r="G79" s="185"/>
      <c r="H79" s="185"/>
      <c r="I79" s="185"/>
    </row>
    <row r="80" ht="12.4" spans="6:9">
      <c r="F80" s="185"/>
      <c r="G80" s="185"/>
      <c r="H80" s="185"/>
      <c r="I80" s="185"/>
    </row>
    <row r="81" ht="12.4" spans="6:9">
      <c r="F81" s="185"/>
      <c r="G81" s="185"/>
      <c r="H81" s="185"/>
      <c r="I81" s="185"/>
    </row>
    <row r="82" ht="12.4" spans="6:9">
      <c r="F82" s="185"/>
      <c r="G82" s="185"/>
      <c r="H82" s="185"/>
      <c r="I82" s="185"/>
    </row>
    <row r="83" ht="12.4" spans="6:9">
      <c r="F83" s="185"/>
      <c r="G83" s="185"/>
      <c r="H83" s="185"/>
      <c r="I83" s="185"/>
    </row>
    <row r="84" ht="12.4" spans="6:9">
      <c r="F84" s="185"/>
      <c r="G84" s="185"/>
      <c r="H84" s="185"/>
      <c r="I84" s="185"/>
    </row>
    <row r="85" ht="12.4" spans="6:9">
      <c r="F85" s="185"/>
      <c r="G85" s="185"/>
      <c r="H85" s="185"/>
      <c r="I85" s="185"/>
    </row>
    <row r="86" ht="12.4" spans="6:9">
      <c r="F86" s="185"/>
      <c r="G86" s="185"/>
      <c r="H86" s="185"/>
      <c r="I86" s="185"/>
    </row>
    <row r="87" ht="12.4" spans="6:9">
      <c r="F87" s="185"/>
      <c r="G87" s="185"/>
      <c r="H87" s="185"/>
      <c r="I87" s="185"/>
    </row>
    <row r="88" ht="12.4" spans="6:9">
      <c r="F88" s="185"/>
      <c r="G88" s="185"/>
      <c r="H88" s="185"/>
      <c r="I88" s="185"/>
    </row>
    <row r="89" ht="12.4" spans="6:9">
      <c r="F89" s="185"/>
      <c r="G89" s="185"/>
      <c r="H89" s="185"/>
      <c r="I89" s="185"/>
    </row>
    <row r="90" ht="12.4" spans="6:9">
      <c r="F90" s="185"/>
      <c r="G90" s="185"/>
      <c r="H90" s="185"/>
      <c r="I90" s="185"/>
    </row>
    <row r="91" ht="12.4" spans="6:9">
      <c r="F91" s="185"/>
      <c r="G91" s="185"/>
      <c r="H91" s="185"/>
      <c r="I91" s="185"/>
    </row>
    <row r="92" ht="12.4" spans="6:9">
      <c r="F92" s="185"/>
      <c r="G92" s="185"/>
      <c r="H92" s="185"/>
      <c r="I92" s="185"/>
    </row>
    <row r="93" ht="12.4" spans="6:9">
      <c r="F93" s="185"/>
      <c r="G93" s="185"/>
      <c r="H93" s="185"/>
      <c r="I93" s="185"/>
    </row>
    <row r="94" ht="12.4" spans="6:9">
      <c r="F94" s="185"/>
      <c r="G94" s="185"/>
      <c r="H94" s="185"/>
      <c r="I94" s="185"/>
    </row>
    <row r="95" ht="12.4" spans="6:9">
      <c r="F95" s="185"/>
      <c r="G95" s="185"/>
      <c r="H95" s="185"/>
      <c r="I95" s="185"/>
    </row>
    <row r="96" ht="12.4" spans="6:9">
      <c r="F96" s="185"/>
      <c r="G96" s="185"/>
      <c r="H96" s="185"/>
      <c r="I96" s="185"/>
    </row>
    <row r="97" ht="12.4" spans="6:9">
      <c r="F97" s="185"/>
      <c r="G97" s="185"/>
      <c r="H97" s="185"/>
      <c r="I97" s="185"/>
    </row>
    <row r="98" ht="12.4" spans="6:9">
      <c r="F98" s="185"/>
      <c r="G98" s="185"/>
      <c r="H98" s="185"/>
      <c r="I98" s="185"/>
    </row>
    <row r="99" ht="12.4" spans="6:9">
      <c r="F99" s="185"/>
      <c r="G99" s="185"/>
      <c r="H99" s="185"/>
      <c r="I99" s="185"/>
    </row>
    <row r="100" ht="12.4" spans="6:9">
      <c r="F100" s="185"/>
      <c r="G100" s="185"/>
      <c r="H100" s="185"/>
      <c r="I100" s="185"/>
    </row>
    <row r="101" ht="12.4" spans="6:9">
      <c r="F101" s="185"/>
      <c r="G101" s="185"/>
      <c r="H101" s="185"/>
      <c r="I101" s="185"/>
    </row>
    <row r="102" ht="12.4" spans="6:9">
      <c r="F102" s="185"/>
      <c r="G102" s="185"/>
      <c r="H102" s="185"/>
      <c r="I102" s="185"/>
    </row>
    <row r="103" ht="12.4" spans="6:9">
      <c r="F103" s="185"/>
      <c r="G103" s="185"/>
      <c r="H103" s="185"/>
      <c r="I103" s="185"/>
    </row>
    <row r="104" ht="12.4" spans="6:9">
      <c r="F104" s="185"/>
      <c r="G104" s="185"/>
      <c r="H104" s="185"/>
      <c r="I104" s="185"/>
    </row>
    <row r="105" ht="12.4" spans="6:9">
      <c r="F105" s="185"/>
      <c r="G105" s="185"/>
      <c r="H105" s="185"/>
      <c r="I105" s="185"/>
    </row>
    <row r="106" ht="12.4" spans="6:9">
      <c r="F106" s="185"/>
      <c r="G106" s="185"/>
      <c r="H106" s="185"/>
      <c r="I106" s="185"/>
    </row>
    <row r="107" ht="12.4" spans="6:9">
      <c r="F107" s="185"/>
      <c r="G107" s="185"/>
      <c r="H107" s="185"/>
      <c r="I107" s="185"/>
    </row>
    <row r="108" ht="12.4" spans="6:9">
      <c r="F108" s="185"/>
      <c r="G108" s="185"/>
      <c r="H108" s="185"/>
      <c r="I108" s="185"/>
    </row>
    <row r="109" ht="12.4" spans="6:9">
      <c r="F109" s="185"/>
      <c r="G109" s="185"/>
      <c r="H109" s="185"/>
      <c r="I109" s="185"/>
    </row>
    <row r="110" ht="12.4" spans="6:9">
      <c r="F110" s="185"/>
      <c r="G110" s="185"/>
      <c r="H110" s="185"/>
      <c r="I110" s="185"/>
    </row>
    <row r="111" ht="12.4" spans="6:9">
      <c r="F111" s="185"/>
      <c r="G111" s="185"/>
      <c r="H111" s="185"/>
      <c r="I111" s="185"/>
    </row>
    <row r="112" ht="12.4" spans="6:9">
      <c r="F112" s="185"/>
      <c r="G112" s="185"/>
      <c r="H112" s="185"/>
      <c r="I112" s="185"/>
    </row>
    <row r="113" ht="12.4" spans="6:9">
      <c r="F113" s="185"/>
      <c r="G113" s="185"/>
      <c r="H113" s="185"/>
      <c r="I113" s="185"/>
    </row>
    <row r="114" ht="12.4" spans="6:9">
      <c r="F114" s="185"/>
      <c r="G114" s="185"/>
      <c r="H114" s="185"/>
      <c r="I114" s="185"/>
    </row>
    <row r="115" ht="12.4" spans="6:9">
      <c r="F115" s="185"/>
      <c r="G115" s="185"/>
      <c r="H115" s="185"/>
      <c r="I115" s="185"/>
    </row>
    <row r="116" ht="12.4" spans="6:9">
      <c r="F116" s="185"/>
      <c r="G116" s="185"/>
      <c r="H116" s="185"/>
      <c r="I116" s="185"/>
    </row>
    <row r="117" ht="12.4" spans="6:9">
      <c r="F117" s="185"/>
      <c r="G117" s="185"/>
      <c r="H117" s="185"/>
      <c r="I117" s="185"/>
    </row>
    <row r="118" ht="12.4" spans="6:9">
      <c r="F118" s="185"/>
      <c r="G118" s="185"/>
      <c r="H118" s="185"/>
      <c r="I118" s="185"/>
    </row>
    <row r="119" ht="12.4" spans="6:9">
      <c r="F119" s="185"/>
      <c r="G119" s="185"/>
      <c r="H119" s="185"/>
      <c r="I119" s="185"/>
    </row>
    <row r="120" ht="12.4" spans="6:9">
      <c r="F120" s="185"/>
      <c r="G120" s="185"/>
      <c r="H120" s="185"/>
      <c r="I120" s="185"/>
    </row>
    <row r="121" ht="12.4" spans="6:9">
      <c r="F121" s="185"/>
      <c r="G121" s="185"/>
      <c r="H121" s="185"/>
      <c r="I121" s="185"/>
    </row>
    <row r="122" ht="12.4" spans="6:9">
      <c r="F122" s="185"/>
      <c r="G122" s="185"/>
      <c r="H122" s="185"/>
      <c r="I122" s="185"/>
    </row>
    <row r="123" ht="12.4" spans="6:9">
      <c r="F123" s="185"/>
      <c r="G123" s="185"/>
      <c r="H123" s="185"/>
      <c r="I123" s="185"/>
    </row>
    <row r="124" ht="12.4" spans="6:9">
      <c r="F124" s="185"/>
      <c r="G124" s="185"/>
      <c r="H124" s="185"/>
      <c r="I124" s="185"/>
    </row>
    <row r="125" ht="12.4" spans="6:9">
      <c r="F125" s="185"/>
      <c r="G125" s="185"/>
      <c r="H125" s="185"/>
      <c r="I125" s="185"/>
    </row>
    <row r="126" ht="12.4" spans="6:9">
      <c r="F126" s="185"/>
      <c r="G126" s="185"/>
      <c r="H126" s="185"/>
      <c r="I126" s="185"/>
    </row>
    <row r="127" ht="12.4" spans="6:9">
      <c r="F127" s="185"/>
      <c r="G127" s="185"/>
      <c r="H127" s="185"/>
      <c r="I127" s="185"/>
    </row>
    <row r="128" ht="12.4" spans="6:9">
      <c r="F128" s="185"/>
      <c r="G128" s="185"/>
      <c r="H128" s="185"/>
      <c r="I128" s="185"/>
    </row>
    <row r="129" ht="12.4" spans="6:9">
      <c r="F129" s="185"/>
      <c r="G129" s="185"/>
      <c r="H129" s="185"/>
      <c r="I129" s="185"/>
    </row>
    <row r="130" ht="12.4" spans="6:9">
      <c r="F130" s="185"/>
      <c r="G130" s="185"/>
      <c r="H130" s="185"/>
      <c r="I130" s="185"/>
    </row>
    <row r="131" ht="12.4" spans="6:9">
      <c r="F131" s="185"/>
      <c r="G131" s="185"/>
      <c r="H131" s="185"/>
      <c r="I131" s="185"/>
    </row>
    <row r="132" ht="12.4" spans="6:9">
      <c r="F132" s="185"/>
      <c r="G132" s="185"/>
      <c r="H132" s="185"/>
      <c r="I132" s="185"/>
    </row>
    <row r="133" ht="12.4" spans="6:9">
      <c r="F133" s="185"/>
      <c r="G133" s="185"/>
      <c r="H133" s="185"/>
      <c r="I133" s="185"/>
    </row>
    <row r="134" ht="12.4" spans="6:9">
      <c r="F134" s="185"/>
      <c r="G134" s="185"/>
      <c r="H134" s="185"/>
      <c r="I134" s="185"/>
    </row>
    <row r="135" ht="12.4" spans="6:9">
      <c r="F135" s="185"/>
      <c r="G135" s="185"/>
      <c r="H135" s="185"/>
      <c r="I135" s="185"/>
    </row>
    <row r="136" ht="12.4" spans="6:9">
      <c r="F136" s="185"/>
      <c r="G136" s="185"/>
      <c r="H136" s="185"/>
      <c r="I136" s="185"/>
    </row>
    <row r="137" ht="12.4" spans="6:9">
      <c r="F137" s="185"/>
      <c r="G137" s="185"/>
      <c r="H137" s="185"/>
      <c r="I137" s="185"/>
    </row>
    <row r="138" ht="12.4" spans="6:9">
      <c r="F138" s="185"/>
      <c r="G138" s="185"/>
      <c r="H138" s="185"/>
      <c r="I138" s="185"/>
    </row>
    <row r="139" ht="12.4" spans="6:9">
      <c r="F139" s="185"/>
      <c r="G139" s="185"/>
      <c r="H139" s="185"/>
      <c r="I139" s="185"/>
    </row>
    <row r="140" ht="12.4" spans="6:9">
      <c r="F140" s="185"/>
      <c r="G140" s="185"/>
      <c r="H140" s="185"/>
      <c r="I140" s="185"/>
    </row>
    <row r="141" ht="12.4" spans="6:9">
      <c r="F141" s="185"/>
      <c r="G141" s="185"/>
      <c r="H141" s="185"/>
      <c r="I141" s="185"/>
    </row>
    <row r="142" ht="12.4" spans="6:9">
      <c r="F142" s="185"/>
      <c r="G142" s="185"/>
      <c r="H142" s="185"/>
      <c r="I142" s="185"/>
    </row>
    <row r="143" ht="12.4" spans="6:9">
      <c r="F143" s="185"/>
      <c r="G143" s="185"/>
      <c r="H143" s="185"/>
      <c r="I143" s="185"/>
    </row>
    <row r="144" ht="12.4" spans="6:9">
      <c r="F144" s="185"/>
      <c r="G144" s="185"/>
      <c r="H144" s="185"/>
      <c r="I144" s="185"/>
    </row>
    <row r="145" ht="12.4" spans="6:9">
      <c r="F145" s="185"/>
      <c r="G145" s="185"/>
      <c r="H145" s="185"/>
      <c r="I145" s="185"/>
    </row>
    <row r="146" ht="12.4" spans="6:9">
      <c r="F146" s="185"/>
      <c r="G146" s="185"/>
      <c r="H146" s="185"/>
      <c r="I146" s="185"/>
    </row>
    <row r="147" ht="12.4" spans="6:9">
      <c r="F147" s="185"/>
      <c r="G147" s="185"/>
      <c r="H147" s="185"/>
      <c r="I147" s="185"/>
    </row>
    <row r="148" ht="12.4" spans="6:9">
      <c r="F148" s="185"/>
      <c r="G148" s="185"/>
      <c r="H148" s="185"/>
      <c r="I148" s="185"/>
    </row>
    <row r="149" ht="12.4" spans="6:9">
      <c r="F149" s="185"/>
      <c r="G149" s="185"/>
      <c r="H149" s="185"/>
      <c r="I149" s="185"/>
    </row>
    <row r="150" ht="12.4" spans="6:9">
      <c r="F150" s="185"/>
      <c r="G150" s="185"/>
      <c r="H150" s="185"/>
      <c r="I150" s="185"/>
    </row>
    <row r="151" ht="12.4" spans="6:9">
      <c r="F151" s="185"/>
      <c r="G151" s="185"/>
      <c r="H151" s="185"/>
      <c r="I151" s="185"/>
    </row>
    <row r="152" ht="12.4" spans="6:9">
      <c r="F152" s="185"/>
      <c r="G152" s="185"/>
      <c r="H152" s="185"/>
      <c r="I152" s="185"/>
    </row>
    <row r="153" ht="12.4" spans="6:9">
      <c r="F153" s="185"/>
      <c r="G153" s="185"/>
      <c r="H153" s="185"/>
      <c r="I153" s="185"/>
    </row>
    <row r="154" ht="12.4" spans="6:9">
      <c r="F154" s="185"/>
      <c r="G154" s="185"/>
      <c r="H154" s="185"/>
      <c r="I154" s="185"/>
    </row>
    <row r="155" ht="12.4" spans="6:9">
      <c r="F155" s="185"/>
      <c r="G155" s="185"/>
      <c r="H155" s="185"/>
      <c r="I155" s="185"/>
    </row>
    <row r="156" ht="12.4" spans="6:9">
      <c r="F156" s="185"/>
      <c r="G156" s="185"/>
      <c r="H156" s="185"/>
      <c r="I156" s="185"/>
    </row>
    <row r="157" ht="12.4" spans="6:9">
      <c r="F157" s="185"/>
      <c r="G157" s="185"/>
      <c r="H157" s="185"/>
      <c r="I157" s="185"/>
    </row>
    <row r="158" ht="12.4" spans="6:9">
      <c r="F158" s="185"/>
      <c r="G158" s="185"/>
      <c r="H158" s="185"/>
      <c r="I158" s="185"/>
    </row>
    <row r="159" ht="12.4" spans="6:9">
      <c r="F159" s="185"/>
      <c r="G159" s="185"/>
      <c r="H159" s="185"/>
      <c r="I159" s="185"/>
    </row>
    <row r="160" ht="12.4" spans="6:9">
      <c r="F160" s="185"/>
      <c r="G160" s="185"/>
      <c r="H160" s="185"/>
      <c r="I160" s="185"/>
    </row>
    <row r="161" ht="12.4" spans="6:9">
      <c r="F161" s="185"/>
      <c r="G161" s="185"/>
      <c r="H161" s="185"/>
      <c r="I161" s="185"/>
    </row>
    <row r="162" ht="12.4" spans="6:9">
      <c r="F162" s="185"/>
      <c r="G162" s="185"/>
      <c r="H162" s="185"/>
      <c r="I162" s="185"/>
    </row>
    <row r="163" ht="12.4" spans="6:9">
      <c r="F163" s="185"/>
      <c r="G163" s="185"/>
      <c r="H163" s="185"/>
      <c r="I163" s="185"/>
    </row>
    <row r="164" ht="12.4" spans="6:9">
      <c r="F164" s="185"/>
      <c r="G164" s="185"/>
      <c r="H164" s="185"/>
      <c r="I164" s="185"/>
    </row>
    <row r="165" ht="12.4" spans="6:9">
      <c r="F165" s="185"/>
      <c r="G165" s="185"/>
      <c r="H165" s="185"/>
      <c r="I165" s="185"/>
    </row>
    <row r="166" ht="12.4" spans="6:9">
      <c r="F166" s="185"/>
      <c r="G166" s="185"/>
      <c r="H166" s="185"/>
      <c r="I166" s="185"/>
    </row>
    <row r="167" ht="12.4" spans="6:9">
      <c r="F167" s="185"/>
      <c r="G167" s="185"/>
      <c r="H167" s="185"/>
      <c r="I167" s="185"/>
    </row>
    <row r="168" ht="12.4" spans="6:9">
      <c r="F168" s="185"/>
      <c r="G168" s="185"/>
      <c r="H168" s="185"/>
      <c r="I168" s="185"/>
    </row>
    <row r="169" ht="12.4" spans="6:9">
      <c r="F169" s="185"/>
      <c r="G169" s="185"/>
      <c r="H169" s="185"/>
      <c r="I169" s="185"/>
    </row>
    <row r="170" ht="12.4" spans="6:9">
      <c r="F170" s="185"/>
      <c r="G170" s="185"/>
      <c r="H170" s="185"/>
      <c r="I170" s="185"/>
    </row>
    <row r="171" ht="12.4" spans="6:9">
      <c r="F171" s="185"/>
      <c r="G171" s="185"/>
      <c r="H171" s="185"/>
      <c r="I171" s="185"/>
    </row>
    <row r="172" ht="12.4" spans="6:9">
      <c r="F172" s="185"/>
      <c r="G172" s="185"/>
      <c r="H172" s="185"/>
      <c r="I172" s="185"/>
    </row>
    <row r="173" ht="12.4" spans="6:9">
      <c r="F173" s="185"/>
      <c r="G173" s="185"/>
      <c r="H173" s="185"/>
      <c r="I173" s="185"/>
    </row>
    <row r="174" ht="12.4" spans="6:9">
      <c r="F174" s="185"/>
      <c r="G174" s="185"/>
      <c r="H174" s="185"/>
      <c r="I174" s="185"/>
    </row>
    <row r="175" ht="12.4" spans="6:9">
      <c r="F175" s="185"/>
      <c r="G175" s="185"/>
      <c r="H175" s="185"/>
      <c r="I175" s="185"/>
    </row>
    <row r="176" ht="12.4" spans="6:9">
      <c r="F176" s="185"/>
      <c r="G176" s="185"/>
      <c r="H176" s="185"/>
      <c r="I176" s="185"/>
    </row>
    <row r="177" ht="12.4" spans="6:9">
      <c r="F177" s="185"/>
      <c r="G177" s="185"/>
      <c r="H177" s="185"/>
      <c r="I177" s="185"/>
    </row>
    <row r="178" ht="12.4" spans="6:9">
      <c r="F178" s="185"/>
      <c r="G178" s="185"/>
      <c r="H178" s="185"/>
      <c r="I178" s="185"/>
    </row>
    <row r="179" ht="12.4" spans="6:9">
      <c r="F179" s="185"/>
      <c r="G179" s="185"/>
      <c r="H179" s="185"/>
      <c r="I179" s="185"/>
    </row>
    <row r="180" ht="12.4" spans="6:9">
      <c r="F180" s="185"/>
      <c r="G180" s="185"/>
      <c r="H180" s="185"/>
      <c r="I180" s="185"/>
    </row>
    <row r="181" ht="12.4" spans="6:9">
      <c r="F181" s="185"/>
      <c r="G181" s="185"/>
      <c r="H181" s="185"/>
      <c r="I181" s="185"/>
    </row>
    <row r="182" ht="12.4" spans="6:9">
      <c r="F182" s="185"/>
      <c r="G182" s="185"/>
      <c r="H182" s="185"/>
      <c r="I182" s="185"/>
    </row>
    <row r="183" ht="12.4" spans="6:9">
      <c r="F183" s="185"/>
      <c r="G183" s="185"/>
      <c r="H183" s="185"/>
      <c r="I183" s="185"/>
    </row>
    <row r="184" ht="12.4" spans="6:9">
      <c r="F184" s="185"/>
      <c r="G184" s="185"/>
      <c r="H184" s="185"/>
      <c r="I184" s="185"/>
    </row>
    <row r="185" ht="12.4" spans="6:9">
      <c r="F185" s="185"/>
      <c r="G185" s="185"/>
      <c r="H185" s="185"/>
      <c r="I185" s="185"/>
    </row>
    <row r="186" ht="12.4" spans="6:9">
      <c r="F186" s="185"/>
      <c r="G186" s="185"/>
      <c r="H186" s="185"/>
      <c r="I186" s="185"/>
    </row>
    <row r="187" ht="12.4" spans="6:9">
      <c r="F187" s="185"/>
      <c r="G187" s="185"/>
      <c r="H187" s="185"/>
      <c r="I187" s="185"/>
    </row>
    <row r="188" ht="12.4" spans="6:9">
      <c r="F188" s="185"/>
      <c r="G188" s="185"/>
      <c r="H188" s="185"/>
      <c r="I188" s="185"/>
    </row>
    <row r="189" ht="12.4" spans="6:9">
      <c r="F189" s="185"/>
      <c r="G189" s="185"/>
      <c r="H189" s="185"/>
      <c r="I189" s="185"/>
    </row>
    <row r="190" ht="12.4" spans="6:9">
      <c r="F190" s="185"/>
      <c r="G190" s="185"/>
      <c r="H190" s="185"/>
      <c r="I190" s="185"/>
    </row>
    <row r="191" ht="12.4" spans="6:9">
      <c r="F191" s="185"/>
      <c r="G191" s="185"/>
      <c r="H191" s="185"/>
      <c r="I191" s="185"/>
    </row>
    <row r="192" ht="12.4" spans="6:9">
      <c r="F192" s="185"/>
      <c r="G192" s="185"/>
      <c r="H192" s="185"/>
      <c r="I192" s="185"/>
    </row>
    <row r="193" ht="12.4" spans="6:9">
      <c r="F193" s="185"/>
      <c r="G193" s="185"/>
      <c r="H193" s="185"/>
      <c r="I193" s="185"/>
    </row>
    <row r="194" ht="12.4" spans="6:9">
      <c r="F194" s="185"/>
      <c r="G194" s="185"/>
      <c r="H194" s="185"/>
      <c r="I194" s="185"/>
    </row>
    <row r="195" ht="12.4" spans="6:9">
      <c r="F195" s="185"/>
      <c r="G195" s="185"/>
      <c r="H195" s="185"/>
      <c r="I195" s="185"/>
    </row>
    <row r="196" ht="12.4" spans="6:9">
      <c r="F196" s="185"/>
      <c r="G196" s="185"/>
      <c r="H196" s="185"/>
      <c r="I196" s="185"/>
    </row>
    <row r="197" ht="12.4" spans="6:9">
      <c r="F197" s="185"/>
      <c r="G197" s="185"/>
      <c r="H197" s="185"/>
      <c r="I197" s="185"/>
    </row>
    <row r="198" ht="12.4" spans="6:9">
      <c r="F198" s="185"/>
      <c r="G198" s="185"/>
      <c r="H198" s="185"/>
      <c r="I198" s="185"/>
    </row>
    <row r="199" ht="12.4" spans="6:9">
      <c r="F199" s="185"/>
      <c r="G199" s="185"/>
      <c r="H199" s="185"/>
      <c r="I199" s="185"/>
    </row>
    <row r="200" ht="12.4" spans="6:9">
      <c r="F200" s="185"/>
      <c r="G200" s="185"/>
      <c r="H200" s="185"/>
      <c r="I200" s="185"/>
    </row>
    <row r="201" ht="12.4" spans="6:9">
      <c r="F201" s="185"/>
      <c r="G201" s="185"/>
      <c r="H201" s="185"/>
      <c r="I201" s="185"/>
    </row>
    <row r="202" ht="12.4" spans="6:9">
      <c r="F202" s="185"/>
      <c r="G202" s="185"/>
      <c r="H202" s="185"/>
      <c r="I202" s="185"/>
    </row>
    <row r="203" ht="12.4" spans="6:9">
      <c r="F203" s="185"/>
      <c r="G203" s="185"/>
      <c r="H203" s="185"/>
      <c r="I203" s="185"/>
    </row>
  </sheetData>
  <autoFilter xmlns:etc="http://www.wps.cn/officeDocument/2017/etCustomData" ref="K3:K21" etc:filterBottomFollowUsedRange="0">
    <extLst/>
  </autoFilter>
  <mergeCells count="6">
    <mergeCell ref="A1:AI1"/>
    <mergeCell ref="A2:Q2"/>
    <mergeCell ref="G19:G20"/>
    <mergeCell ref="H19:H20"/>
    <mergeCell ref="I19:I20"/>
    <mergeCell ref="P19:P20"/>
  </mergeCells>
  <dataValidations count="11">
    <dataValidation type="list" showInputMessage="1" showErrorMessage="1" sqref="G21">
      <formula1>"2vCPU,4vCPU,8vCPU,16vCPU,24vCPU,32vCPU,"</formula1>
    </dataValidation>
    <dataValidation type="list" showInputMessage="1" showErrorMessage="1" prompt="$项目真实出现过，并发连接数包括数据库连接和tomcat请求连接" sqref="J21">
      <formula1>"CPU高,内存溢出,磁盘IO等待,并发连接数不足,"</formula1>
    </dataValidation>
    <dataValidation type="list" showInputMessage="1" showErrorMessage="1" sqref="K21">
      <formula1>"必须,选配,"</formula1>
    </dataValidation>
    <dataValidation type="list" showInputMessage="1" showErrorMessage="1" sqref="M21">
      <formula1>"AttachStorage,EpointMisTempFile,SliceUploadPath,epointtemp,BigFileUploadStorage,"</formula1>
    </dataValidation>
    <dataValidation type="list" allowBlank="1" showInputMessage="1" showErrorMessage="1" sqref="F2:F1048576 G28:G203">
      <formula1>"部署要求,独立部署,共享部署,混合部署,"</formula1>
    </dataValidation>
    <dataValidation type="list" allowBlank="1" showInputMessage="1" showErrorMessage="1" sqref="G4:G19">
      <formula1>"2vCPU,4vCPU,8vCPU,16vCPU,24vCPU,32vCPU,"</formula1>
    </dataValidation>
    <dataValidation type="list" allowBlank="1" showInputMessage="1" showErrorMessage="1" sqref="H2:H1048576">
      <formula1>"2G,4G,6G,8G,16G,32G,64G,"</formula1>
    </dataValidation>
    <dataValidation type="list" allowBlank="1" showInputMessage="1" showErrorMessage="1" sqref="I2:I1048576">
      <formula1>"200G,500G,1T及以上,"</formula1>
    </dataValidation>
    <dataValidation type="list" allowBlank="1" showInputMessage="1" showErrorMessage="1" prompt="$项目真实出现过，并发连接数包括数据库连接和tomcat请求连接" sqref="J4:J20">
      <formula1>"CPU高,内存溢出,磁盘IO等待,并发连接数不足,"</formula1>
    </dataValidation>
    <dataValidation type="list" allowBlank="1" showInputMessage="1" showErrorMessage="1" sqref="K4:K20">
      <formula1>"必须,选配,"</formula1>
    </dataValidation>
    <dataValidation type="list" allowBlank="1" showInputMessage="1" showErrorMessage="1" sqref="M4:M5 M7:M9 M11:M12">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电子监督系统"/>
  <dimension ref="A1:AI15"/>
  <sheetViews>
    <sheetView topLeftCell="E1" workbookViewId="0">
      <selection activeCell="C8" sqref="C8"/>
    </sheetView>
  </sheetViews>
  <sheetFormatPr defaultColWidth="14" defaultRowHeight="18" customHeight="1"/>
  <cols>
    <col min="1" max="1" width="4.99099099099099" customWidth="1"/>
    <col min="2" max="2" width="23.6126126126126" customWidth="1"/>
    <col min="3" max="3" width="17.5315315315315" customWidth="1"/>
    <col min="4" max="4" width="49.9009009009009" customWidth="1"/>
    <col min="7" max="7" width="13.8918918918919" customWidth="1"/>
    <col min="8" max="9" width="14.4324324324324" customWidth="1"/>
    <col min="10" max="10" width="11.8738738738739" customWidth="1"/>
    <col min="11" max="11" width="8.76576576576577" customWidth="1"/>
    <col min="12" max="12" width="29.5405405405405" customWidth="1"/>
    <col min="13" max="13" width="20.3603603603604" customWidth="1"/>
    <col min="14" max="14" width="10.6486486486486" customWidth="1"/>
    <col min="15" max="15" width="25.0810810810811" customWidth="1"/>
    <col min="16" max="16" width="55.2972972972973" customWidth="1"/>
    <col min="17" max="17" width="30.0810810810811" customWidth="1"/>
  </cols>
  <sheetData>
    <row r="1" ht="48" customHeight="1" spans="1:35">
      <c r="A1" s="34" t="s">
        <v>669</v>
      </c>
      <c r="N1" s="34"/>
      <c r="O1" s="34"/>
    </row>
    <row r="2" ht="48" customHeight="1" spans="1:35">
      <c r="A2" s="35" t="s">
        <v>392</v>
      </c>
      <c r="B2" s="50"/>
      <c r="C2" s="50"/>
      <c r="D2" s="50"/>
      <c r="E2" s="50"/>
      <c r="F2" s="50"/>
      <c r="G2" s="35"/>
      <c r="H2" s="35"/>
      <c r="I2" s="35"/>
      <c r="J2" s="35"/>
      <c r="K2" s="35"/>
      <c r="L2" s="35"/>
      <c r="M2" s="35"/>
      <c r="N2" s="35"/>
      <c r="O2" s="35"/>
      <c r="P2" s="50"/>
      <c r="Q2" s="50"/>
    </row>
    <row r="3" ht="49.7" spans="1:35">
      <c r="A3" s="96" t="s">
        <v>0</v>
      </c>
      <c r="B3" s="96" t="s">
        <v>393</v>
      </c>
      <c r="C3" s="96" t="s">
        <v>394</v>
      </c>
      <c r="D3" s="96" t="s">
        <v>395</v>
      </c>
      <c r="E3" s="96" t="s">
        <v>396</v>
      </c>
      <c r="F3" s="96" t="s">
        <v>397</v>
      </c>
      <c r="G3" s="97" t="s">
        <v>398</v>
      </c>
      <c r="H3" s="97" t="s">
        <v>399</v>
      </c>
      <c r="I3" s="97" t="s">
        <v>400</v>
      </c>
      <c r="J3" s="41" t="s">
        <v>401</v>
      </c>
      <c r="K3" s="41" t="s">
        <v>402</v>
      </c>
      <c r="L3" s="41" t="s">
        <v>403</v>
      </c>
      <c r="M3" s="67" t="s">
        <v>404</v>
      </c>
      <c r="N3" s="175" t="s">
        <v>221</v>
      </c>
      <c r="O3" s="175" t="s">
        <v>547</v>
      </c>
      <c r="P3" s="136" t="s">
        <v>405</v>
      </c>
      <c r="Q3" s="99" t="s">
        <v>406</v>
      </c>
    </row>
    <row r="4" ht="37.3" spans="1:35">
      <c r="A4" s="70">
        <v>1</v>
      </c>
      <c r="B4" s="100" t="s">
        <v>670</v>
      </c>
      <c r="C4" s="70" t="s">
        <v>9</v>
      </c>
      <c r="D4" s="71" t="s">
        <v>671</v>
      </c>
      <c r="E4" s="70" t="s">
        <v>409</v>
      </c>
      <c r="F4" s="73" t="s">
        <v>410</v>
      </c>
      <c r="G4" s="48" t="s">
        <v>411</v>
      </c>
      <c r="H4" s="48" t="s">
        <v>79</v>
      </c>
      <c r="I4" s="48" t="s">
        <v>57</v>
      </c>
      <c r="J4" s="49"/>
      <c r="K4" s="49" t="s">
        <v>427</v>
      </c>
      <c r="L4" s="46"/>
      <c r="M4" s="49" t="s">
        <v>415</v>
      </c>
      <c r="N4" s="159"/>
      <c r="O4" s="159"/>
      <c r="P4" s="159" t="s">
        <v>515</v>
      </c>
      <c r="Q4" s="50"/>
    </row>
    <row r="5" ht="24.85" spans="1:35">
      <c r="A5" s="47">
        <v>2</v>
      </c>
      <c r="B5" s="44" t="s">
        <v>672</v>
      </c>
      <c r="C5" s="47" t="s">
        <v>673</v>
      </c>
      <c r="D5" s="46" t="s">
        <v>674</v>
      </c>
      <c r="E5" s="47" t="s">
        <v>409</v>
      </c>
      <c r="F5" s="48" t="s">
        <v>410</v>
      </c>
      <c r="G5" s="48" t="s">
        <v>411</v>
      </c>
      <c r="H5" s="48" t="s">
        <v>79</v>
      </c>
      <c r="I5" s="48" t="s">
        <v>57</v>
      </c>
      <c r="J5" s="49"/>
      <c r="K5" s="49" t="s">
        <v>413</v>
      </c>
      <c r="L5" s="46" t="s">
        <v>675</v>
      </c>
      <c r="M5" s="49" t="s">
        <v>415</v>
      </c>
      <c r="N5" s="101"/>
      <c r="O5" s="101"/>
      <c r="P5" s="101" t="s">
        <v>515</v>
      </c>
      <c r="Q5" s="50"/>
      <c r="R5" s="176"/>
      <c r="S5" s="176"/>
      <c r="T5" s="176"/>
      <c r="U5" s="176"/>
      <c r="V5" s="176"/>
      <c r="W5" s="176"/>
      <c r="X5" s="176"/>
      <c r="Y5" s="176"/>
      <c r="Z5" s="176"/>
      <c r="AA5" s="176"/>
      <c r="AB5" s="176"/>
      <c r="AC5" s="176"/>
      <c r="AD5" s="176"/>
      <c r="AE5" s="176"/>
      <c r="AF5" s="176"/>
      <c r="AG5" s="176"/>
      <c r="AH5" s="176"/>
      <c r="AI5" s="176"/>
    </row>
    <row r="6" ht="24.85" spans="1:35">
      <c r="A6" s="47">
        <v>3</v>
      </c>
      <c r="B6" s="44" t="s">
        <v>676</v>
      </c>
      <c r="C6" s="70" t="s">
        <v>677</v>
      </c>
      <c r="D6" s="71" t="s">
        <v>678</v>
      </c>
      <c r="E6" s="47" t="s">
        <v>409</v>
      </c>
      <c r="F6" s="48" t="s">
        <v>420</v>
      </c>
      <c r="G6" s="48" t="s">
        <v>411</v>
      </c>
      <c r="H6" s="48" t="s">
        <v>79</v>
      </c>
      <c r="I6" s="48" t="s">
        <v>57</v>
      </c>
      <c r="J6" s="49"/>
      <c r="K6" s="49" t="s">
        <v>413</v>
      </c>
      <c r="L6" s="46" t="s">
        <v>679</v>
      </c>
      <c r="M6" s="49" t="s">
        <v>415</v>
      </c>
      <c r="N6" s="101"/>
      <c r="O6" s="101"/>
      <c r="P6" s="101" t="s">
        <v>680</v>
      </c>
      <c r="Q6" s="177"/>
      <c r="R6" s="178"/>
      <c r="S6" s="178"/>
      <c r="T6" s="178"/>
      <c r="U6" s="178"/>
      <c r="V6" s="178"/>
      <c r="W6" s="178"/>
      <c r="X6" s="178"/>
      <c r="Y6" s="178"/>
      <c r="Z6" s="178"/>
      <c r="AA6" s="178"/>
      <c r="AB6" s="178"/>
      <c r="AC6" s="178"/>
      <c r="AD6" s="178"/>
      <c r="AE6" s="178"/>
      <c r="AF6" s="178"/>
      <c r="AG6" s="178"/>
      <c r="AH6" s="178"/>
      <c r="AI6" s="178"/>
    </row>
    <row r="7" ht="24.85" spans="1:35">
      <c r="A7" s="47">
        <v>4</v>
      </c>
      <c r="B7" s="179" t="s">
        <v>681</v>
      </c>
      <c r="C7" s="47" t="s">
        <v>682</v>
      </c>
      <c r="D7" s="46" t="s">
        <v>683</v>
      </c>
      <c r="E7" s="78" t="s">
        <v>409</v>
      </c>
      <c r="F7" s="48" t="s">
        <v>420</v>
      </c>
      <c r="G7" s="48" t="s">
        <v>440</v>
      </c>
      <c r="H7" s="48" t="s">
        <v>56</v>
      </c>
      <c r="I7" s="48" t="s">
        <v>57</v>
      </c>
      <c r="J7" s="49" t="s">
        <v>489</v>
      </c>
      <c r="K7" s="49" t="s">
        <v>413</v>
      </c>
      <c r="L7" s="46" t="s">
        <v>684</v>
      </c>
      <c r="M7" s="167" t="s">
        <v>415</v>
      </c>
      <c r="N7" s="125"/>
      <c r="O7" s="125"/>
      <c r="P7" s="125" t="s">
        <v>685</v>
      </c>
      <c r="Q7" s="50"/>
    </row>
    <row r="8" ht="24.85" spans="1:35">
      <c r="A8" s="47">
        <v>5</v>
      </c>
      <c r="B8" s="179" t="s">
        <v>686</v>
      </c>
      <c r="C8" s="47" t="s">
        <v>687</v>
      </c>
      <c r="D8" s="46" t="s">
        <v>688</v>
      </c>
      <c r="E8" s="78" t="s">
        <v>409</v>
      </c>
      <c r="F8" s="48" t="s">
        <v>420</v>
      </c>
      <c r="G8" s="48" t="s">
        <v>411</v>
      </c>
      <c r="H8" s="48" t="s">
        <v>79</v>
      </c>
      <c r="I8" s="48" t="s">
        <v>57</v>
      </c>
      <c r="J8" s="49" t="s">
        <v>489</v>
      </c>
      <c r="K8" s="49" t="s">
        <v>413</v>
      </c>
      <c r="L8" s="46" t="s">
        <v>684</v>
      </c>
      <c r="M8" s="49" t="s">
        <v>415</v>
      </c>
      <c r="N8" s="125"/>
      <c r="O8" s="125"/>
      <c r="P8" s="125" t="s">
        <v>515</v>
      </c>
      <c r="Q8" s="50"/>
    </row>
    <row r="9" ht="12.45" spans="1:35">
      <c r="A9" s="47">
        <v>6</v>
      </c>
      <c r="B9" s="77" t="s">
        <v>73</v>
      </c>
      <c r="C9" s="119" t="s">
        <v>689</v>
      </c>
      <c r="D9" s="61" t="s">
        <v>690</v>
      </c>
      <c r="E9" s="47" t="s">
        <v>459</v>
      </c>
      <c r="F9" s="124" t="s">
        <v>420</v>
      </c>
      <c r="G9" s="48" t="s">
        <v>411</v>
      </c>
      <c r="H9" s="48" t="s">
        <v>79</v>
      </c>
      <c r="I9" s="48" t="s">
        <v>57</v>
      </c>
      <c r="J9" s="49"/>
      <c r="K9" s="49" t="s">
        <v>427</v>
      </c>
      <c r="L9" s="46"/>
      <c r="M9" s="49" t="s">
        <v>638</v>
      </c>
      <c r="N9" s="125"/>
      <c r="O9" s="125"/>
      <c r="P9" s="125" t="s">
        <v>515</v>
      </c>
      <c r="Q9" s="50"/>
    </row>
    <row r="10" ht="24.85" spans="1:35">
      <c r="A10" s="47">
        <v>7</v>
      </c>
      <c r="B10" s="44" t="s">
        <v>586</v>
      </c>
      <c r="C10" s="47" t="s">
        <v>587</v>
      </c>
      <c r="D10" s="46" t="s">
        <v>611</v>
      </c>
      <c r="E10" s="47" t="s">
        <v>459</v>
      </c>
      <c r="F10" s="48" t="s">
        <v>420</v>
      </c>
      <c r="G10" s="48" t="s">
        <v>411</v>
      </c>
      <c r="H10" s="48" t="s">
        <v>79</v>
      </c>
      <c r="I10" s="48" t="s">
        <v>57</v>
      </c>
      <c r="J10" s="49"/>
      <c r="K10" s="49" t="s">
        <v>427</v>
      </c>
      <c r="L10" s="46" t="s">
        <v>691</v>
      </c>
      <c r="M10" s="101"/>
      <c r="N10" s="101"/>
      <c r="O10" s="101"/>
      <c r="P10" s="101" t="s">
        <v>692</v>
      </c>
      <c r="Q10" s="50"/>
    </row>
    <row r="11" ht="24.85" spans="1:35">
      <c r="A11" s="47">
        <v>8</v>
      </c>
      <c r="B11" s="44" t="s">
        <v>436</v>
      </c>
      <c r="C11" s="47" t="s">
        <v>437</v>
      </c>
      <c r="D11" s="46" t="s">
        <v>438</v>
      </c>
      <c r="E11" s="47" t="s">
        <v>439</v>
      </c>
      <c r="F11" s="48" t="s">
        <v>420</v>
      </c>
      <c r="G11" s="48" t="s">
        <v>411</v>
      </c>
      <c r="H11" s="48" t="s">
        <v>79</v>
      </c>
      <c r="I11" s="48" t="s">
        <v>434</v>
      </c>
      <c r="J11" s="49"/>
      <c r="K11" s="49" t="s">
        <v>427</v>
      </c>
      <c r="L11" s="46"/>
      <c r="M11" s="101"/>
      <c r="N11" s="101"/>
      <c r="O11" s="101"/>
      <c r="P11" s="101" t="s">
        <v>544</v>
      </c>
      <c r="Q11" s="50"/>
    </row>
    <row r="12" ht="24.85" spans="1:35">
      <c r="A12" s="47">
        <v>9</v>
      </c>
      <c r="B12" s="44" t="s">
        <v>442</v>
      </c>
      <c r="C12" s="47" t="s">
        <v>437</v>
      </c>
      <c r="D12" s="46" t="s">
        <v>443</v>
      </c>
      <c r="E12" s="47" t="s">
        <v>439</v>
      </c>
      <c r="F12" s="48" t="s">
        <v>420</v>
      </c>
      <c r="G12" s="48" t="s">
        <v>411</v>
      </c>
      <c r="H12" s="48" t="s">
        <v>79</v>
      </c>
      <c r="I12" s="48" t="s">
        <v>236</v>
      </c>
      <c r="J12" s="49"/>
      <c r="K12" s="49" t="s">
        <v>427</v>
      </c>
      <c r="L12" s="101"/>
      <c r="M12" s="101"/>
      <c r="N12" s="101"/>
      <c r="O12" s="101"/>
      <c r="P12" s="101" t="s">
        <v>544</v>
      </c>
      <c r="Q12" s="50"/>
    </row>
    <row r="13" ht="49.7" spans="1:35">
      <c r="A13" s="47">
        <v>10</v>
      </c>
      <c r="B13" s="44" t="s">
        <v>429</v>
      </c>
      <c r="C13" s="47" t="s">
        <v>430</v>
      </c>
      <c r="D13" s="46" t="s">
        <v>539</v>
      </c>
      <c r="E13" s="47" t="s">
        <v>432</v>
      </c>
      <c r="F13" s="48" t="s">
        <v>420</v>
      </c>
      <c r="G13" s="48" t="s">
        <v>440</v>
      </c>
      <c r="H13" s="48" t="s">
        <v>56</v>
      </c>
      <c r="I13" s="48" t="s">
        <v>236</v>
      </c>
      <c r="J13" s="49"/>
      <c r="K13" s="49" t="s">
        <v>427</v>
      </c>
      <c r="L13" s="101"/>
      <c r="M13" s="101"/>
      <c r="N13" s="101"/>
      <c r="O13" s="101"/>
      <c r="P13" s="101" t="s">
        <v>435</v>
      </c>
      <c r="Q13" s="50"/>
    </row>
    <row r="14" ht="24.85" spans="1:35">
      <c r="A14" s="47">
        <v>11</v>
      </c>
      <c r="B14" s="44" t="s">
        <v>446</v>
      </c>
      <c r="C14" s="47" t="s">
        <v>447</v>
      </c>
      <c r="D14" s="46" t="s">
        <v>448</v>
      </c>
      <c r="E14" s="47" t="s">
        <v>425</v>
      </c>
      <c r="F14" s="48" t="s">
        <v>426</v>
      </c>
      <c r="G14" s="48" t="s">
        <v>540</v>
      </c>
      <c r="H14" s="48" t="s">
        <v>327</v>
      </c>
      <c r="I14" s="48" t="s">
        <v>57</v>
      </c>
      <c r="J14" s="49"/>
      <c r="K14" s="49" t="s">
        <v>427</v>
      </c>
      <c r="L14" s="101"/>
      <c r="M14" s="101"/>
      <c r="N14" s="101"/>
      <c r="O14" s="101"/>
      <c r="P14" s="101" t="s">
        <v>450</v>
      </c>
      <c r="Q14" s="50"/>
    </row>
    <row r="15" ht="24.85" spans="1:35">
      <c r="A15" s="47">
        <v>12</v>
      </c>
      <c r="B15" s="44" t="s">
        <v>422</v>
      </c>
      <c r="C15" s="47" t="s">
        <v>423</v>
      </c>
      <c r="D15" s="46" t="s">
        <v>424</v>
      </c>
      <c r="E15" s="47" t="s">
        <v>425</v>
      </c>
      <c r="F15" s="48" t="s">
        <v>426</v>
      </c>
      <c r="G15" s="48" t="s">
        <v>540</v>
      </c>
      <c r="H15" s="48" t="s">
        <v>327</v>
      </c>
      <c r="I15" s="48" t="s">
        <v>57</v>
      </c>
      <c r="J15" s="49"/>
      <c r="K15" s="49" t="s">
        <v>427</v>
      </c>
      <c r="L15" s="101"/>
      <c r="M15" s="101"/>
      <c r="N15" s="101"/>
      <c r="O15" s="101"/>
      <c r="P15" s="101" t="s">
        <v>428</v>
      </c>
      <c r="Q15" s="50"/>
    </row>
  </sheetData>
  <mergeCells count="2">
    <mergeCell ref="A1:AI1"/>
    <mergeCell ref="A2:Q2"/>
  </mergeCells>
  <dataValidations count="8">
    <dataValidation type="list" allowBlank="1" showInputMessage="1" showErrorMessage="1" sqref="F4:F10">
      <formula1>"部署要求,独立部署,共享部署,混合部署,"</formula1>
    </dataValidation>
    <dataValidation type="list" showInputMessage="1" showErrorMessage="1" sqref="F11:F15">
      <formula1>"部署要求,独立部署,共享部署,混合部署,"</formula1>
    </dataValidation>
    <dataValidation type="list" allowBlank="1" showInputMessage="1" showErrorMessage="1" sqref="G4:G15">
      <formula1>"2vCPU,4vCPU,8vCPU,16vCPU,24vCPU,32vCPU,"</formula1>
    </dataValidation>
    <dataValidation type="list" allowBlank="1" showInputMessage="1" showErrorMessage="1" sqref="H4:H15">
      <formula1>"2G,4G,6G,8G,16G,32G,64G,"</formula1>
    </dataValidation>
    <dataValidation type="list" allowBlank="1" showInputMessage="1" showErrorMessage="1" sqref="I4:I15">
      <formula1>"200G,500G,1T及以上,"</formula1>
    </dataValidation>
    <dataValidation type="list" allowBlank="1" showInputMessage="1" showErrorMessage="1" prompt="$项目真实出现过，并发连接数包括数据库连接和tomcat请求连接" sqref="J4:J15">
      <formula1>"CPU高,内存溢出,磁盘IO等待,并发连接数不足,"</formula1>
    </dataValidation>
    <dataValidation type="list" allowBlank="1" showInputMessage="1" showErrorMessage="1" sqref="K4:K15">
      <formula1>"必须,选配,"</formula1>
    </dataValidation>
    <dataValidation type="list" allowBlank="1" showInputMessage="1" showErrorMessage="1" sqref="M4:M9">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电子档案系统"/>
  <dimension ref="A1:AH18"/>
  <sheetViews>
    <sheetView workbookViewId="0">
      <selection activeCell="G11" sqref="G11"/>
    </sheetView>
  </sheetViews>
  <sheetFormatPr defaultColWidth="14" defaultRowHeight="18" customHeight="1"/>
  <cols>
    <col min="1" max="1" width="5.53153153153153" style="161" customWidth="1"/>
    <col min="2" max="2" width="22.3873873873874" style="161" customWidth="1"/>
    <col min="3" max="3" width="19.5495495495495" style="161" customWidth="1"/>
    <col min="4" max="4" width="42.7657657657658" style="161" customWidth="1"/>
    <col min="7" max="7" width="13.8918918918919" style="161" customWidth="1"/>
    <col min="8" max="9" width="14.4324324324324" style="161" customWidth="1"/>
    <col min="10" max="10" width="17.6756756756757" style="161" customWidth="1"/>
    <col min="11" max="11" width="8.76576576576577" style="161" customWidth="1"/>
    <col min="12" max="12" width="29.5405405405405" style="161" customWidth="1"/>
    <col min="13" max="13" width="18.6126126126126" style="161" customWidth="1"/>
    <col min="14" max="14" width="10.6486486486486" style="161" customWidth="1"/>
    <col min="15" max="15" width="61.0990990990991" style="161" customWidth="1"/>
    <col min="16" max="16" width="48.4234234234234" style="161" customWidth="1"/>
  </cols>
  <sheetData>
    <row r="1" ht="59.25" customHeight="1" spans="1:34">
      <c r="A1" s="34" t="s">
        <v>669</v>
      </c>
      <c r="B1" s="81"/>
      <c r="C1" s="82"/>
      <c r="D1" s="81"/>
      <c r="E1" s="81"/>
      <c r="F1" s="81"/>
      <c r="G1" s="81"/>
      <c r="H1" s="81"/>
      <c r="I1" s="81"/>
      <c r="J1" s="81"/>
      <c r="K1" s="83"/>
      <c r="L1" s="81"/>
      <c r="M1" s="81"/>
      <c r="N1" s="34"/>
      <c r="O1" s="81"/>
      <c r="P1" s="81"/>
      <c r="Q1" s="81"/>
      <c r="R1" s="81"/>
      <c r="S1" s="81"/>
      <c r="T1" s="81"/>
      <c r="U1" s="81"/>
      <c r="V1" s="81"/>
      <c r="W1" s="81"/>
      <c r="X1" s="81"/>
      <c r="Y1" s="81"/>
      <c r="Z1" s="81"/>
      <c r="AA1" s="81"/>
      <c r="AB1" s="81"/>
      <c r="AC1" s="81"/>
      <c r="AD1" s="81"/>
      <c r="AE1" s="81"/>
      <c r="AF1" s="81"/>
      <c r="AG1" s="81"/>
      <c r="AH1" s="81"/>
    </row>
    <row r="2" ht="52.5" customHeight="1" spans="1:34">
      <c r="A2" s="140" t="s">
        <v>693</v>
      </c>
      <c r="B2" s="50"/>
      <c r="C2" s="50"/>
      <c r="D2" s="50"/>
      <c r="E2" s="50"/>
      <c r="F2" s="50"/>
      <c r="G2" s="140"/>
      <c r="H2" s="140"/>
      <c r="I2" s="140"/>
      <c r="J2" s="162"/>
      <c r="K2" s="140"/>
      <c r="L2" s="140"/>
      <c r="M2" s="140"/>
      <c r="N2" s="140"/>
      <c r="O2" s="50"/>
      <c r="P2" s="50"/>
    </row>
    <row r="3" ht="37.3" spans="1:34">
      <c r="A3" s="163" t="s">
        <v>0</v>
      </c>
      <c r="B3" s="163" t="s">
        <v>393</v>
      </c>
      <c r="C3" s="163" t="s">
        <v>394</v>
      </c>
      <c r="D3" s="163" t="s">
        <v>395</v>
      </c>
      <c r="E3" s="163" t="s">
        <v>396</v>
      </c>
      <c r="F3" s="163" t="s">
        <v>397</v>
      </c>
      <c r="G3" s="97" t="s">
        <v>398</v>
      </c>
      <c r="H3" s="97" t="s">
        <v>399</v>
      </c>
      <c r="I3" s="97" t="s">
        <v>400</v>
      </c>
      <c r="J3" s="41" t="s">
        <v>401</v>
      </c>
      <c r="K3" s="41" t="s">
        <v>402</v>
      </c>
      <c r="L3" s="41" t="s">
        <v>403</v>
      </c>
      <c r="M3" s="67" t="s">
        <v>404</v>
      </c>
      <c r="N3" s="164" t="s">
        <v>221</v>
      </c>
      <c r="O3" s="164" t="s">
        <v>405</v>
      </c>
      <c r="P3" s="165" t="s">
        <v>406</v>
      </c>
    </row>
    <row r="4" ht="42" customHeight="1" spans="1:34">
      <c r="A4" s="117">
        <v>1</v>
      </c>
      <c r="B4" s="54" t="s">
        <v>694</v>
      </c>
      <c r="C4" s="116" t="s">
        <v>11</v>
      </c>
      <c r="D4" s="54" t="s">
        <v>695</v>
      </c>
      <c r="E4" s="117" t="s">
        <v>409</v>
      </c>
      <c r="F4" s="117" t="s">
        <v>420</v>
      </c>
      <c r="G4" s="48" t="s">
        <v>411</v>
      </c>
      <c r="H4" s="48" t="s">
        <v>79</v>
      </c>
      <c r="I4" s="48" t="s">
        <v>57</v>
      </c>
      <c r="J4" s="49" t="s">
        <v>489</v>
      </c>
      <c r="K4" s="49" t="s">
        <v>427</v>
      </c>
      <c r="L4" s="46"/>
      <c r="M4" s="49" t="s">
        <v>415</v>
      </c>
      <c r="N4" s="166"/>
      <c r="O4" s="166" t="s">
        <v>696</v>
      </c>
      <c r="P4" s="52"/>
    </row>
    <row r="5" ht="69.75" customHeight="1" spans="1:34">
      <c r="A5" s="117">
        <v>2</v>
      </c>
      <c r="B5" s="54" t="s">
        <v>697</v>
      </c>
      <c r="C5" s="116" t="s">
        <v>698</v>
      </c>
      <c r="D5" s="54" t="s">
        <v>699</v>
      </c>
      <c r="E5" s="117" t="s">
        <v>409</v>
      </c>
      <c r="F5" s="117" t="s">
        <v>420</v>
      </c>
      <c r="G5" s="48" t="s">
        <v>411</v>
      </c>
      <c r="H5" s="48" t="s">
        <v>79</v>
      </c>
      <c r="I5" s="48" t="s">
        <v>57</v>
      </c>
      <c r="J5" s="49" t="s">
        <v>489</v>
      </c>
      <c r="K5" s="49" t="s">
        <v>413</v>
      </c>
      <c r="L5" s="46" t="s">
        <v>700</v>
      </c>
      <c r="M5" s="167" t="s">
        <v>415</v>
      </c>
      <c r="N5" s="166"/>
      <c r="O5" s="168"/>
      <c r="P5" s="52"/>
    </row>
    <row r="6" ht="55.5" customHeight="1" spans="1:34">
      <c r="A6" s="117">
        <v>3</v>
      </c>
      <c r="B6" s="54" t="s">
        <v>701</v>
      </c>
      <c r="C6" s="116" t="s">
        <v>702</v>
      </c>
      <c r="D6" s="54" t="s">
        <v>703</v>
      </c>
      <c r="E6" s="117" t="s">
        <v>409</v>
      </c>
      <c r="F6" s="117" t="s">
        <v>420</v>
      </c>
      <c r="G6" s="48" t="s">
        <v>411</v>
      </c>
      <c r="H6" s="48" t="s">
        <v>79</v>
      </c>
      <c r="I6" s="48" t="s">
        <v>57</v>
      </c>
      <c r="J6" s="49" t="s">
        <v>489</v>
      </c>
      <c r="K6" s="49" t="s">
        <v>427</v>
      </c>
      <c r="L6" s="46"/>
      <c r="M6" s="49" t="s">
        <v>415</v>
      </c>
      <c r="N6" s="166"/>
      <c r="O6" s="168"/>
      <c r="P6" s="52"/>
    </row>
    <row r="7" ht="12.45" spans="1:34">
      <c r="A7" s="117">
        <v>4</v>
      </c>
      <c r="B7" s="52" t="s">
        <v>73</v>
      </c>
      <c r="C7" s="53" t="s">
        <v>704</v>
      </c>
      <c r="D7" s="52" t="s">
        <v>705</v>
      </c>
      <c r="E7" s="47" t="s">
        <v>459</v>
      </c>
      <c r="F7" s="117" t="s">
        <v>420</v>
      </c>
      <c r="G7" s="48" t="s">
        <v>540</v>
      </c>
      <c r="H7" s="48" t="s">
        <v>327</v>
      </c>
      <c r="I7" s="48" t="s">
        <v>57</v>
      </c>
      <c r="J7" s="49"/>
      <c r="K7" s="49" t="s">
        <v>413</v>
      </c>
      <c r="L7" s="46" t="s">
        <v>706</v>
      </c>
      <c r="M7" s="49" t="s">
        <v>638</v>
      </c>
      <c r="N7" s="166"/>
      <c r="O7" s="166" t="s">
        <v>707</v>
      </c>
      <c r="P7" s="52"/>
    </row>
    <row r="8" ht="46.5" customHeight="1" spans="1:34">
      <c r="A8" s="117">
        <v>5</v>
      </c>
      <c r="B8" s="52" t="s">
        <v>586</v>
      </c>
      <c r="C8" s="53" t="s">
        <v>587</v>
      </c>
      <c r="D8" s="52" t="s">
        <v>708</v>
      </c>
      <c r="E8" s="47" t="s">
        <v>459</v>
      </c>
      <c r="F8" s="55" t="s">
        <v>420</v>
      </c>
      <c r="G8" s="48" t="s">
        <v>540</v>
      </c>
      <c r="H8" s="48" t="s">
        <v>327</v>
      </c>
      <c r="I8" s="48" t="s">
        <v>57</v>
      </c>
      <c r="J8" s="49"/>
      <c r="K8" s="49" t="s">
        <v>413</v>
      </c>
      <c r="L8" s="46"/>
      <c r="M8" s="166"/>
      <c r="N8" s="166"/>
      <c r="O8" s="166" t="s">
        <v>709</v>
      </c>
      <c r="P8" s="52"/>
    </row>
    <row r="9" ht="62.15" spans="1:34">
      <c r="A9" s="117">
        <v>6</v>
      </c>
      <c r="B9" s="54" t="s">
        <v>436</v>
      </c>
      <c r="C9" s="116" t="s">
        <v>437</v>
      </c>
      <c r="D9" s="54" t="s">
        <v>438</v>
      </c>
      <c r="E9" s="117" t="s">
        <v>439</v>
      </c>
      <c r="F9" s="117" t="s">
        <v>420</v>
      </c>
      <c r="G9" s="48" t="s">
        <v>411</v>
      </c>
      <c r="H9" s="48" t="s">
        <v>79</v>
      </c>
      <c r="I9" s="48" t="s">
        <v>236</v>
      </c>
      <c r="J9" s="49"/>
      <c r="K9" s="49" t="s">
        <v>427</v>
      </c>
      <c r="L9" s="46"/>
      <c r="M9" s="166"/>
      <c r="N9" s="166"/>
      <c r="O9" s="166" t="s">
        <v>710</v>
      </c>
      <c r="P9" s="52"/>
    </row>
    <row r="10" ht="62.15" spans="1:34">
      <c r="A10" s="117">
        <v>7</v>
      </c>
      <c r="B10" s="54" t="s">
        <v>442</v>
      </c>
      <c r="C10" s="116" t="s">
        <v>711</v>
      </c>
      <c r="D10" s="54" t="s">
        <v>443</v>
      </c>
      <c r="E10" s="117" t="s">
        <v>439</v>
      </c>
      <c r="F10" s="117" t="s">
        <v>420</v>
      </c>
      <c r="G10" s="48" t="s">
        <v>411</v>
      </c>
      <c r="H10" s="48" t="s">
        <v>79</v>
      </c>
      <c r="I10" s="48" t="s">
        <v>236</v>
      </c>
      <c r="J10" s="49"/>
      <c r="K10" s="49" t="s">
        <v>427</v>
      </c>
      <c r="L10" s="46"/>
      <c r="M10" s="166"/>
      <c r="N10" s="166"/>
      <c r="O10" s="166" t="s">
        <v>712</v>
      </c>
      <c r="P10" s="52"/>
    </row>
    <row r="11" ht="24.85" spans="1:34">
      <c r="A11" s="117">
        <v>8</v>
      </c>
      <c r="B11" s="54" t="s">
        <v>446</v>
      </c>
      <c r="C11" s="116" t="s">
        <v>447</v>
      </c>
      <c r="D11" s="54" t="s">
        <v>448</v>
      </c>
      <c r="E11" s="54" t="s">
        <v>425</v>
      </c>
      <c r="F11" s="117" t="s">
        <v>426</v>
      </c>
      <c r="G11" s="48" t="s">
        <v>540</v>
      </c>
      <c r="H11" s="48" t="s">
        <v>327</v>
      </c>
      <c r="I11" s="48" t="s">
        <v>57</v>
      </c>
      <c r="J11" s="49"/>
      <c r="K11" s="49" t="s">
        <v>413</v>
      </c>
      <c r="L11" s="46" t="s">
        <v>713</v>
      </c>
      <c r="M11" s="166"/>
      <c r="N11" s="166"/>
      <c r="O11" s="166" t="s">
        <v>450</v>
      </c>
      <c r="P11" s="52"/>
    </row>
    <row r="12" ht="24.85" spans="1:34">
      <c r="A12" s="169">
        <v>9</v>
      </c>
      <c r="B12" s="170" t="s">
        <v>422</v>
      </c>
      <c r="C12" s="116" t="s">
        <v>423</v>
      </c>
      <c r="D12" s="54" t="s">
        <v>424</v>
      </c>
      <c r="E12" s="54" t="s">
        <v>425</v>
      </c>
      <c r="F12" s="117" t="s">
        <v>426</v>
      </c>
      <c r="G12" s="48" t="s">
        <v>540</v>
      </c>
      <c r="H12" s="48" t="s">
        <v>327</v>
      </c>
      <c r="I12" s="48" t="s">
        <v>57</v>
      </c>
      <c r="J12" s="94"/>
      <c r="K12" s="94" t="s">
        <v>413</v>
      </c>
      <c r="L12" s="159" t="s">
        <v>714</v>
      </c>
      <c r="M12" s="171"/>
      <c r="N12" s="171"/>
      <c r="O12" s="171" t="s">
        <v>428</v>
      </c>
      <c r="P12" s="172"/>
    </row>
    <row r="13" ht="14.1" spans="1:34">
      <c r="A13" s="173">
        <v>10</v>
      </c>
      <c r="B13" s="54" t="s">
        <v>715</v>
      </c>
      <c r="C13" s="174" t="s">
        <v>716</v>
      </c>
      <c r="D13" s="54" t="s">
        <v>717</v>
      </c>
      <c r="E13" s="54" t="s">
        <v>425</v>
      </c>
      <c r="F13" s="117" t="s">
        <v>420</v>
      </c>
      <c r="G13" s="48" t="s">
        <v>440</v>
      </c>
      <c r="H13" s="48" t="s">
        <v>56</v>
      </c>
      <c r="I13" s="89" t="s">
        <v>236</v>
      </c>
      <c r="J13" s="49"/>
      <c r="K13" s="49" t="s">
        <v>413</v>
      </c>
      <c r="L13" s="46" t="s">
        <v>718</v>
      </c>
      <c r="M13" s="116"/>
      <c r="N13" s="54"/>
      <c r="O13" s="173"/>
      <c r="P13" s="173"/>
    </row>
    <row r="14" ht="14.1" spans="1:34">
      <c r="A14" s="173">
        <v>11</v>
      </c>
      <c r="B14" s="54" t="s">
        <v>719</v>
      </c>
      <c r="C14" s="174" t="s">
        <v>720</v>
      </c>
      <c r="D14" s="54" t="s">
        <v>721</v>
      </c>
      <c r="E14" s="117" t="s">
        <v>409</v>
      </c>
      <c r="F14" s="117" t="s">
        <v>420</v>
      </c>
      <c r="G14" s="48" t="s">
        <v>411</v>
      </c>
      <c r="H14" s="48" t="s">
        <v>79</v>
      </c>
      <c r="I14" s="89" t="s">
        <v>57</v>
      </c>
      <c r="J14" s="49"/>
      <c r="K14" s="49" t="s">
        <v>413</v>
      </c>
      <c r="L14" s="46" t="s">
        <v>718</v>
      </c>
      <c r="M14" s="54"/>
      <c r="N14" s="54"/>
      <c r="O14" s="52" t="s">
        <v>722</v>
      </c>
      <c r="P14" s="173"/>
    </row>
    <row r="15" ht="49.7" spans="1:34">
      <c r="A15" s="47">
        <v>12</v>
      </c>
      <c r="B15" s="44" t="s">
        <v>429</v>
      </c>
      <c r="C15" s="58" t="s">
        <v>430</v>
      </c>
      <c r="D15" s="46" t="s">
        <v>723</v>
      </c>
      <c r="E15" s="47" t="s">
        <v>432</v>
      </c>
      <c r="F15" s="48" t="s">
        <v>420</v>
      </c>
      <c r="G15" s="48" t="s">
        <v>440</v>
      </c>
      <c r="H15" s="48" t="s">
        <v>56</v>
      </c>
      <c r="I15" s="48" t="s">
        <v>236</v>
      </c>
      <c r="J15" s="49"/>
      <c r="K15" s="49" t="s">
        <v>427</v>
      </c>
      <c r="L15" s="101"/>
      <c r="M15" s="101"/>
      <c r="N15" s="101"/>
      <c r="O15" s="101" t="s">
        <v>435</v>
      </c>
    </row>
    <row r="16" ht="12.4"/>
    <row r="18" ht="12.4"/>
  </sheetData>
  <mergeCells count="3">
    <mergeCell ref="A1:AH1"/>
    <mergeCell ref="A2:P2"/>
    <mergeCell ref="O4:O6"/>
  </mergeCells>
  <dataValidations count="8">
    <dataValidation type="list" allowBlank="1" showInputMessage="1" showErrorMessage="1" sqref="F4:F7">
      <formula1>"部署要求,独立部署,共享部署,混合部署,"</formula1>
    </dataValidation>
    <dataValidation type="list" showInputMessage="1" showErrorMessage="1" sqref="F8:F15">
      <formula1>"部署要求,独立部署,共享部署,混合部署,"</formula1>
    </dataValidation>
    <dataValidation type="list" allowBlank="1" showInputMessage="1" showErrorMessage="1" sqref="G4:G15">
      <formula1>"2vCPU,4vCPU,8vCPU,16vCPU,24vCPU,32vCPU,"</formula1>
    </dataValidation>
    <dataValidation type="list" allowBlank="1" showInputMessage="1" showErrorMessage="1" sqref="H4:H15">
      <formula1>"2G,4G,6G,8G,16G,32G,64G,"</formula1>
    </dataValidation>
    <dataValidation type="list" allowBlank="1" showInputMessage="1" showErrorMessage="1" sqref="I4:I15">
      <formula1>"200G,500G,1T及以上,"</formula1>
    </dataValidation>
    <dataValidation type="list" allowBlank="1" showInputMessage="1" showErrorMessage="1" prompt="$项目真实出现过，并发连接数包括数据库连接和tomcat请求连接" sqref="J4:J15">
      <formula1>"CPU高,内存溢出,磁盘IO等待,并发连接数不足,"</formula1>
    </dataValidation>
    <dataValidation type="list" allowBlank="1" showInputMessage="1" showErrorMessage="1" sqref="K4:K15">
      <formula1>"必须,选配,"</formula1>
    </dataValidation>
    <dataValidation type="list" allowBlank="1" showInputMessage="1" showErrorMessage="1" sqref="M4:M7">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数据交换智能管理系统"/>
  <dimension ref="A1:AI10"/>
  <sheetViews>
    <sheetView workbookViewId="0">
      <selection activeCell="A1" sqref="A1:AI1"/>
    </sheetView>
  </sheetViews>
  <sheetFormatPr defaultColWidth="14" defaultRowHeight="18" customHeight="1"/>
  <cols>
    <col min="1" max="1" width="4.99099099099099" customWidth="1"/>
    <col min="2" max="2" width="15.3693693693694" customWidth="1"/>
    <col min="3" max="3" width="19.4234234234234" customWidth="1"/>
    <col min="4" max="4" width="33.990990990991" customWidth="1"/>
    <col min="7" max="7" width="12.9369369369369" customWidth="1"/>
    <col min="8" max="9" width="14.4324324324324" customWidth="1"/>
    <col min="10" max="10" width="22.6666666666667" customWidth="1"/>
    <col min="11" max="11" width="8.76576576576577" customWidth="1"/>
    <col min="12" max="12" width="22.1171171171171" customWidth="1"/>
    <col min="13" max="13" width="25.2252252252252" customWidth="1"/>
    <col min="14" max="14" width="10.6486486486486" customWidth="1"/>
    <col min="15" max="15" width="38.4414414414414" customWidth="1"/>
    <col min="16" max="16" width="31.963963963964" customWidth="1"/>
    <col min="17" max="17" width="30.0810810810811" customWidth="1"/>
    <col min="18" max="18" width="19.6936936936937" customWidth="1"/>
  </cols>
  <sheetData>
    <row r="1" ht="21.75" customHeight="1" spans="1:17">
      <c r="A1" s="34" t="s">
        <v>724</v>
      </c>
      <c r="N1" s="34"/>
      <c r="P1" s="34"/>
    </row>
    <row r="2" ht="54" customHeight="1" spans="1:17">
      <c r="A2" s="35" t="s">
        <v>392</v>
      </c>
      <c r="B2" s="50"/>
      <c r="C2" s="50"/>
      <c r="D2" s="50"/>
      <c r="E2" s="50"/>
      <c r="F2" s="50"/>
      <c r="G2" s="35"/>
      <c r="H2" s="35"/>
      <c r="I2" s="35"/>
      <c r="J2" s="35"/>
      <c r="K2" s="35"/>
      <c r="L2" s="35"/>
      <c r="M2" s="37"/>
      <c r="N2" s="37"/>
      <c r="O2" s="36"/>
      <c r="P2" s="37"/>
      <c r="Q2" s="50"/>
    </row>
    <row r="3" ht="24.85" spans="1:17">
      <c r="A3" s="96" t="s">
        <v>0</v>
      </c>
      <c r="B3" s="96" t="s">
        <v>393</v>
      </c>
      <c r="C3" s="96" t="s">
        <v>394</v>
      </c>
      <c r="D3" s="96" t="s">
        <v>395</v>
      </c>
      <c r="E3" s="96" t="s">
        <v>396</v>
      </c>
      <c r="F3" s="96" t="s">
        <v>397</v>
      </c>
      <c r="G3" s="97" t="s">
        <v>398</v>
      </c>
      <c r="H3" s="97" t="s">
        <v>399</v>
      </c>
      <c r="I3" s="97" t="s">
        <v>400</v>
      </c>
      <c r="J3" s="41" t="s">
        <v>401</v>
      </c>
      <c r="K3" s="41" t="s">
        <v>402</v>
      </c>
      <c r="L3" s="41" t="s">
        <v>403</v>
      </c>
      <c r="M3" s="41" t="s">
        <v>404</v>
      </c>
      <c r="N3" s="97" t="s">
        <v>221</v>
      </c>
      <c r="O3" s="41" t="s">
        <v>405</v>
      </c>
      <c r="P3" s="115" t="s">
        <v>725</v>
      </c>
      <c r="Q3" s="137" t="s">
        <v>406</v>
      </c>
    </row>
    <row r="4" ht="38.25" customHeight="1" spans="1:17">
      <c r="A4" s="153">
        <v>1</v>
      </c>
      <c r="B4" s="154" t="s">
        <v>681</v>
      </c>
      <c r="C4" s="153" t="s">
        <v>726</v>
      </c>
      <c r="D4" s="155" t="s">
        <v>727</v>
      </c>
      <c r="E4" s="153" t="s">
        <v>409</v>
      </c>
      <c r="F4" s="123" t="s">
        <v>420</v>
      </c>
      <c r="G4" s="73" t="s">
        <v>540</v>
      </c>
      <c r="H4" s="73" t="s">
        <v>327</v>
      </c>
      <c r="I4" s="73" t="s">
        <v>236</v>
      </c>
      <c r="J4" s="94"/>
      <c r="K4" s="73" t="s">
        <v>427</v>
      </c>
      <c r="L4" s="71"/>
      <c r="M4" s="156" t="s">
        <v>728</v>
      </c>
      <c r="N4" s="156"/>
      <c r="O4" s="46"/>
      <c r="P4" s="71" t="s">
        <v>729</v>
      </c>
      <c r="Q4" s="157"/>
    </row>
    <row r="5" ht="43.5" customHeight="1" spans="1:17">
      <c r="A5" s="47">
        <v>2</v>
      </c>
      <c r="B5" s="44" t="s">
        <v>686</v>
      </c>
      <c r="C5" s="47" t="s">
        <v>730</v>
      </c>
      <c r="D5" s="46" t="s">
        <v>731</v>
      </c>
      <c r="E5" s="47" t="s">
        <v>409</v>
      </c>
      <c r="F5" s="48" t="s">
        <v>420</v>
      </c>
      <c r="G5" s="48" t="s">
        <v>411</v>
      </c>
      <c r="H5" s="48" t="s">
        <v>327</v>
      </c>
      <c r="I5" s="48" t="s">
        <v>236</v>
      </c>
      <c r="J5" s="49"/>
      <c r="K5" s="48" t="s">
        <v>427</v>
      </c>
      <c r="L5" s="46"/>
      <c r="M5" s="46" t="s">
        <v>732</v>
      </c>
      <c r="N5" s="46"/>
      <c r="O5" s="76"/>
      <c r="P5" s="129"/>
      <c r="Q5" s="157"/>
    </row>
    <row r="6" ht="49.7" spans="1:17">
      <c r="A6" s="47">
        <v>4</v>
      </c>
      <c r="B6" s="77" t="s">
        <v>429</v>
      </c>
      <c r="C6" s="119" t="s">
        <v>430</v>
      </c>
      <c r="D6" s="158" t="s">
        <v>539</v>
      </c>
      <c r="E6" s="119" t="s">
        <v>432</v>
      </c>
      <c r="F6" s="124" t="s">
        <v>420</v>
      </c>
      <c r="G6" s="124" t="s">
        <v>440</v>
      </c>
      <c r="H6" s="124" t="s">
        <v>327</v>
      </c>
      <c r="I6" s="124" t="s">
        <v>236</v>
      </c>
      <c r="J6" s="126" t="s">
        <v>608</v>
      </c>
      <c r="K6" s="124" t="s">
        <v>427</v>
      </c>
      <c r="L6" s="158"/>
      <c r="M6" s="158"/>
      <c r="N6" s="125"/>
      <c r="O6" s="46" t="s">
        <v>435</v>
      </c>
      <c r="P6" s="46"/>
      <c r="Q6" s="157"/>
    </row>
    <row r="7" ht="12.45" spans="1:17">
      <c r="A7" s="153">
        <v>5</v>
      </c>
      <c r="B7" s="44" t="s">
        <v>436</v>
      </c>
      <c r="C7" s="47" t="s">
        <v>437</v>
      </c>
      <c r="D7" s="46" t="s">
        <v>438</v>
      </c>
      <c r="E7" s="47" t="s">
        <v>439</v>
      </c>
      <c r="F7" s="48" t="s">
        <v>426</v>
      </c>
      <c r="G7" s="48" t="s">
        <v>411</v>
      </c>
      <c r="H7" s="48" t="s">
        <v>79</v>
      </c>
      <c r="I7" s="48" t="s">
        <v>57</v>
      </c>
      <c r="J7" s="49" t="s">
        <v>608</v>
      </c>
      <c r="K7" s="48" t="s">
        <v>427</v>
      </c>
      <c r="L7" s="46"/>
      <c r="M7" s="71"/>
      <c r="N7" s="159"/>
      <c r="O7" s="46" t="s">
        <v>441</v>
      </c>
      <c r="P7" s="46"/>
      <c r="Q7" s="160"/>
    </row>
    <row r="8" ht="24.85" spans="1:17">
      <c r="A8" s="47">
        <v>6</v>
      </c>
      <c r="B8" s="44" t="s">
        <v>446</v>
      </c>
      <c r="C8" s="47" t="s">
        <v>447</v>
      </c>
      <c r="D8" s="46" t="s">
        <v>448</v>
      </c>
      <c r="E8" s="47" t="s">
        <v>425</v>
      </c>
      <c r="F8" s="48" t="s">
        <v>426</v>
      </c>
      <c r="G8" s="48" t="s">
        <v>540</v>
      </c>
      <c r="H8" s="48" t="s">
        <v>327</v>
      </c>
      <c r="I8" s="48" t="s">
        <v>57</v>
      </c>
      <c r="J8" s="49"/>
      <c r="K8" s="48" t="s">
        <v>413</v>
      </c>
      <c r="L8" s="101" t="s">
        <v>449</v>
      </c>
      <c r="M8" s="101"/>
      <c r="N8" s="101"/>
      <c r="O8" s="46" t="s">
        <v>450</v>
      </c>
      <c r="P8" s="46"/>
      <c r="Q8" s="138"/>
    </row>
    <row r="9" ht="37.3" spans="1:17">
      <c r="A9" s="153">
        <v>7</v>
      </c>
      <c r="B9" s="44" t="s">
        <v>422</v>
      </c>
      <c r="C9" s="47" t="s">
        <v>423</v>
      </c>
      <c r="D9" s="46" t="s">
        <v>424</v>
      </c>
      <c r="E9" s="47" t="s">
        <v>425</v>
      </c>
      <c r="F9" s="48" t="s">
        <v>426</v>
      </c>
      <c r="G9" s="48" t="s">
        <v>540</v>
      </c>
      <c r="H9" s="48" t="s">
        <v>327</v>
      </c>
      <c r="I9" s="48" t="s">
        <v>57</v>
      </c>
      <c r="J9" s="49"/>
      <c r="K9" s="48" t="s">
        <v>413</v>
      </c>
      <c r="L9" s="101" t="s">
        <v>662</v>
      </c>
      <c r="M9" s="101"/>
      <c r="N9" s="101"/>
      <c r="O9" s="46" t="s">
        <v>428</v>
      </c>
      <c r="P9" s="46"/>
      <c r="Q9" s="138"/>
    </row>
    <row r="10" ht="24.85" spans="1:17">
      <c r="A10" s="47">
        <v>8</v>
      </c>
      <c r="B10" s="44" t="s">
        <v>560</v>
      </c>
      <c r="C10" s="47" t="s">
        <v>614</v>
      </c>
      <c r="D10" s="46" t="s">
        <v>615</v>
      </c>
      <c r="E10" s="47" t="s">
        <v>425</v>
      </c>
      <c r="F10" s="48" t="s">
        <v>426</v>
      </c>
      <c r="G10" s="48" t="s">
        <v>540</v>
      </c>
      <c r="H10" s="48" t="s">
        <v>327</v>
      </c>
      <c r="I10" s="48" t="s">
        <v>57</v>
      </c>
      <c r="J10" s="49"/>
      <c r="K10" s="48" t="s">
        <v>413</v>
      </c>
      <c r="L10" s="101" t="s">
        <v>663</v>
      </c>
      <c r="M10" s="101"/>
      <c r="N10" s="101"/>
      <c r="O10" s="46" t="s">
        <v>616</v>
      </c>
      <c r="P10" s="46"/>
      <c r="Q10" s="138"/>
    </row>
  </sheetData>
  <mergeCells count="3">
    <mergeCell ref="A1:AI1"/>
    <mergeCell ref="A2:Q2"/>
    <mergeCell ref="P4:P5"/>
  </mergeCells>
  <dataValidations count="6">
    <dataValidation type="list" allowBlank="1" showInputMessage="1" showErrorMessage="1" sqref="F4:F10">
      <formula1>"部署要求,独立部署,共享部署,混合部署,"</formula1>
    </dataValidation>
    <dataValidation type="list" allowBlank="1" showInputMessage="1" showErrorMessage="1" sqref="G4:G10">
      <formula1>"2vCPU,4vCPU,8vCPU,16vCPU,24vCPU,32vCPU,"</formula1>
    </dataValidation>
    <dataValidation type="list" allowBlank="1" showInputMessage="1" showErrorMessage="1" sqref="H4:H10">
      <formula1>"2G,4G,6G,8G,16G,32G,64G,"</formula1>
    </dataValidation>
    <dataValidation type="list" allowBlank="1" showInputMessage="1" showErrorMessage="1" sqref="I4:I10">
      <formula1>"200G,500G,1T及以上,"</formula1>
    </dataValidation>
    <dataValidation type="list" allowBlank="1" showInputMessage="1" showErrorMessage="1" prompt="$项目真实出现过，并发连接数包括数据库连接和tomcat请求连接" sqref="J4:J10">
      <formula1>"CPU高,内存溢出,磁盘IO等待,并发连接数不足,"</formula1>
    </dataValidation>
    <dataValidation type="list" allowBlank="1" showInputMessage="1" showErrorMessage="1" sqref="K4:K10">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公共资源大数据"/>
  <dimension ref="A1:AI17"/>
  <sheetViews>
    <sheetView topLeftCell="A2" workbookViewId="0">
      <selection activeCell="A1" sqref="A1:AI1"/>
    </sheetView>
  </sheetViews>
  <sheetFormatPr defaultColWidth="14" defaultRowHeight="18" customHeight="1"/>
  <cols>
    <col min="1" max="1" width="4.99099099099099" customWidth="1"/>
    <col min="2" max="2" width="21.3153153153153" customWidth="1"/>
    <col min="3" max="3" width="27.1171171171171" customWidth="1"/>
    <col min="4" max="4" width="37.3603603603604" style="149" customWidth="1"/>
    <col min="7" max="7" width="13.8918918918919" style="149" customWidth="1"/>
    <col min="8" max="9" width="14.4324324324324" style="149" customWidth="1"/>
    <col min="10" max="10" width="24.4144144144144" style="149" customWidth="1"/>
    <col min="11" max="11" width="8.76576576576577" style="149" customWidth="1"/>
    <col min="12" max="12" width="24.4144144144144" style="149" customWidth="1"/>
    <col min="13" max="13" width="21.5855855855856" style="149" customWidth="1"/>
    <col min="14" max="14" width="10.6486486486486" style="149" customWidth="1"/>
    <col min="15" max="15" width="46.6756756756757" style="149" customWidth="1"/>
    <col min="16" max="16" width="30.0810810810811" customWidth="1"/>
  </cols>
  <sheetData>
    <row r="1" ht="24.75" customHeight="1" spans="1:16">
      <c r="A1" s="34" t="s">
        <v>733</v>
      </c>
      <c r="D1" s="81"/>
      <c r="F1" s="81"/>
      <c r="G1" s="81"/>
      <c r="H1" s="81"/>
      <c r="I1" s="81"/>
      <c r="J1" s="81"/>
      <c r="K1" s="81"/>
      <c r="L1" s="81"/>
      <c r="M1" s="34"/>
      <c r="N1" s="34"/>
      <c r="O1" s="81"/>
    </row>
    <row r="2" ht="63" customHeight="1" spans="1:16">
      <c r="A2" s="35" t="s">
        <v>734</v>
      </c>
      <c r="B2" s="50"/>
      <c r="C2" s="50"/>
      <c r="D2" s="50"/>
      <c r="E2" s="50"/>
      <c r="F2" s="50"/>
      <c r="G2" s="35"/>
      <c r="H2" s="35"/>
      <c r="I2" s="35"/>
      <c r="J2" s="35"/>
      <c r="K2" s="35"/>
      <c r="L2" s="35"/>
      <c r="M2" s="35"/>
      <c r="N2" s="35"/>
      <c r="O2" s="50"/>
      <c r="P2" s="50"/>
    </row>
    <row r="3" ht="24.85" spans="1:16">
      <c r="A3" s="39" t="s">
        <v>0</v>
      </c>
      <c r="B3" s="39" t="s">
        <v>393</v>
      </c>
      <c r="C3" s="39" t="s">
        <v>394</v>
      </c>
      <c r="D3" s="41" t="s">
        <v>395</v>
      </c>
      <c r="E3" s="39" t="s">
        <v>396</v>
      </c>
      <c r="F3" s="39" t="s">
        <v>397</v>
      </c>
      <c r="G3" s="97" t="s">
        <v>398</v>
      </c>
      <c r="H3" s="97" t="s">
        <v>399</v>
      </c>
      <c r="I3" s="97" t="s">
        <v>400</v>
      </c>
      <c r="J3" s="41" t="s">
        <v>401</v>
      </c>
      <c r="K3" s="41" t="s">
        <v>402</v>
      </c>
      <c r="L3" s="41" t="s">
        <v>403</v>
      </c>
      <c r="M3" s="67" t="s">
        <v>404</v>
      </c>
      <c r="N3" s="67" t="s">
        <v>221</v>
      </c>
      <c r="O3" s="41" t="s">
        <v>405</v>
      </c>
      <c r="P3" s="115" t="s">
        <v>406</v>
      </c>
    </row>
    <row r="4" ht="12.45" spans="1:16">
      <c r="A4" s="150">
        <v>1</v>
      </c>
      <c r="B4" s="53" t="s">
        <v>735</v>
      </c>
      <c r="C4" s="53" t="s">
        <v>736</v>
      </c>
      <c r="D4" s="116" t="s">
        <v>737</v>
      </c>
      <c r="E4" s="116" t="s">
        <v>409</v>
      </c>
      <c r="F4" s="55" t="s">
        <v>420</v>
      </c>
      <c r="G4" s="73" t="s">
        <v>411</v>
      </c>
      <c r="H4" s="73" t="s">
        <v>327</v>
      </c>
      <c r="I4" s="73" t="s">
        <v>57</v>
      </c>
      <c r="J4" s="94"/>
      <c r="K4" s="49" t="s">
        <v>427</v>
      </c>
      <c r="L4" s="46"/>
      <c r="M4" s="49"/>
      <c r="N4" s="116">
        <v>8080</v>
      </c>
      <c r="O4" s="116" t="s">
        <v>738</v>
      </c>
      <c r="P4" s="151"/>
    </row>
    <row r="5" ht="74.55" spans="1:16">
      <c r="A5" s="150">
        <v>2</v>
      </c>
      <c r="B5" s="53" t="s">
        <v>739</v>
      </c>
      <c r="C5" s="53" t="s">
        <v>739</v>
      </c>
      <c r="D5" s="116" t="s">
        <v>740</v>
      </c>
      <c r="E5" s="47" t="s">
        <v>354</v>
      </c>
      <c r="F5" s="55" t="s">
        <v>420</v>
      </c>
      <c r="G5" s="127"/>
      <c r="H5" s="127"/>
      <c r="I5" s="127"/>
      <c r="J5" s="127"/>
      <c r="K5" s="49" t="s">
        <v>413</v>
      </c>
      <c r="L5" s="46" t="s">
        <v>741</v>
      </c>
      <c r="M5" s="49"/>
      <c r="N5" s="116"/>
      <c r="O5" s="50"/>
      <c r="P5" s="151"/>
    </row>
    <row r="6" ht="49.7" spans="1:16">
      <c r="A6" s="150">
        <v>3</v>
      </c>
      <c r="B6" s="53" t="s">
        <v>742</v>
      </c>
      <c r="C6" s="53" t="s">
        <v>743</v>
      </c>
      <c r="D6" s="116" t="s">
        <v>744</v>
      </c>
      <c r="E6" s="116" t="s">
        <v>409</v>
      </c>
      <c r="F6" s="55" t="s">
        <v>410</v>
      </c>
      <c r="G6" s="48" t="s">
        <v>411</v>
      </c>
      <c r="H6" s="48" t="s">
        <v>79</v>
      </c>
      <c r="I6" s="48" t="s">
        <v>57</v>
      </c>
      <c r="J6" s="49"/>
      <c r="K6" s="49" t="s">
        <v>427</v>
      </c>
      <c r="L6" s="46"/>
      <c r="M6" s="49"/>
      <c r="N6" s="116">
        <v>8080</v>
      </c>
      <c r="O6" s="116" t="s">
        <v>515</v>
      </c>
      <c r="P6" s="151"/>
    </row>
    <row r="7" ht="50.25" customHeight="1" spans="1:16">
      <c r="A7" s="150">
        <v>4</v>
      </c>
      <c r="B7" s="152" t="s">
        <v>745</v>
      </c>
      <c r="C7" s="53" t="s">
        <v>746</v>
      </c>
      <c r="D7" s="116" t="s">
        <v>747</v>
      </c>
      <c r="E7" s="47" t="s">
        <v>459</v>
      </c>
      <c r="F7" s="55" t="s">
        <v>420</v>
      </c>
      <c r="G7" s="73" t="s">
        <v>411</v>
      </c>
      <c r="H7" s="73" t="s">
        <v>79</v>
      </c>
      <c r="I7" s="73" t="s">
        <v>236</v>
      </c>
      <c r="J7" s="49"/>
      <c r="K7" s="49" t="s">
        <v>427</v>
      </c>
      <c r="L7" s="46"/>
      <c r="M7" s="49"/>
      <c r="N7" s="116">
        <v>8080</v>
      </c>
      <c r="O7" s="116" t="s">
        <v>748</v>
      </c>
      <c r="P7" s="151"/>
    </row>
    <row r="8" ht="50.25" customHeight="1" spans="1:16">
      <c r="A8" s="150">
        <v>5</v>
      </c>
      <c r="B8" s="152" t="s">
        <v>749</v>
      </c>
      <c r="C8" s="53" t="s">
        <v>750</v>
      </c>
      <c r="D8" s="116" t="s">
        <v>751</v>
      </c>
      <c r="E8" s="47" t="s">
        <v>459</v>
      </c>
      <c r="F8" s="55" t="s">
        <v>420</v>
      </c>
      <c r="G8" s="129"/>
      <c r="H8" s="129"/>
      <c r="I8" s="129"/>
      <c r="J8" s="49"/>
      <c r="K8" s="49" t="s">
        <v>427</v>
      </c>
      <c r="L8" s="46"/>
      <c r="M8" s="49"/>
      <c r="N8" s="116">
        <v>8080</v>
      </c>
      <c r="O8" s="50"/>
      <c r="P8" s="151"/>
    </row>
    <row r="9" ht="33" customHeight="1" spans="1:16">
      <c r="A9" s="150">
        <v>6</v>
      </c>
      <c r="B9" s="152" t="s">
        <v>752</v>
      </c>
      <c r="C9" s="53" t="s">
        <v>753</v>
      </c>
      <c r="D9" s="116" t="s">
        <v>754</v>
      </c>
      <c r="E9" s="47" t="s">
        <v>459</v>
      </c>
      <c r="F9" s="55" t="s">
        <v>420</v>
      </c>
      <c r="G9" s="127"/>
      <c r="H9" s="127"/>
      <c r="I9" s="127"/>
      <c r="J9" s="49" t="s">
        <v>489</v>
      </c>
      <c r="K9" s="49" t="s">
        <v>413</v>
      </c>
      <c r="L9" s="46" t="s">
        <v>755</v>
      </c>
      <c r="M9" s="49"/>
      <c r="N9" s="116">
        <v>8080</v>
      </c>
      <c r="O9" s="50"/>
      <c r="P9" s="151"/>
    </row>
    <row r="10" ht="62.15" spans="1:16">
      <c r="A10" s="150">
        <v>7</v>
      </c>
      <c r="B10" s="152" t="s">
        <v>756</v>
      </c>
      <c r="C10" s="53" t="s">
        <v>757</v>
      </c>
      <c r="D10" s="116" t="s">
        <v>758</v>
      </c>
      <c r="E10" s="47" t="s">
        <v>459</v>
      </c>
      <c r="F10" s="55" t="s">
        <v>410</v>
      </c>
      <c r="G10" s="48" t="s">
        <v>411</v>
      </c>
      <c r="H10" s="48" t="s">
        <v>79</v>
      </c>
      <c r="I10" s="48" t="s">
        <v>57</v>
      </c>
      <c r="J10" s="49" t="s">
        <v>759</v>
      </c>
      <c r="K10" s="49" t="s">
        <v>427</v>
      </c>
      <c r="L10" s="46"/>
      <c r="M10" s="49"/>
      <c r="N10" s="116">
        <v>8080</v>
      </c>
      <c r="O10" s="116" t="s">
        <v>760</v>
      </c>
      <c r="P10" s="151"/>
    </row>
    <row r="11" ht="49.7" spans="1:16">
      <c r="A11" s="150">
        <v>9</v>
      </c>
      <c r="B11" s="152" t="s">
        <v>761</v>
      </c>
      <c r="C11" s="53" t="s">
        <v>762</v>
      </c>
      <c r="D11" s="116" t="s">
        <v>763</v>
      </c>
      <c r="E11" s="47" t="s">
        <v>459</v>
      </c>
      <c r="F11" s="55" t="s">
        <v>410</v>
      </c>
      <c r="G11" s="48" t="s">
        <v>411</v>
      </c>
      <c r="H11" s="48" t="s">
        <v>79</v>
      </c>
      <c r="I11" s="48" t="s">
        <v>57</v>
      </c>
      <c r="J11" s="49" t="s">
        <v>759</v>
      </c>
      <c r="K11" s="49" t="s">
        <v>413</v>
      </c>
      <c r="L11" s="46" t="s">
        <v>764</v>
      </c>
      <c r="M11" s="49"/>
      <c r="N11" s="116">
        <v>8080</v>
      </c>
      <c r="O11" s="116" t="s">
        <v>765</v>
      </c>
      <c r="P11" s="151"/>
    </row>
    <row r="12" ht="74.55" spans="1:16">
      <c r="A12" s="150">
        <v>10</v>
      </c>
      <c r="B12" s="152" t="s">
        <v>766</v>
      </c>
      <c r="C12" s="53" t="s">
        <v>766</v>
      </c>
      <c r="D12" s="116" t="s">
        <v>767</v>
      </c>
      <c r="E12" s="116" t="s">
        <v>425</v>
      </c>
      <c r="F12" s="55" t="s">
        <v>410</v>
      </c>
      <c r="G12" s="48" t="s">
        <v>411</v>
      </c>
      <c r="H12" s="48" t="s">
        <v>79</v>
      </c>
      <c r="I12" s="48" t="s">
        <v>57</v>
      </c>
      <c r="J12" s="49"/>
      <c r="K12" s="49" t="s">
        <v>413</v>
      </c>
      <c r="L12" s="101" t="s">
        <v>768</v>
      </c>
      <c r="M12" s="49"/>
      <c r="N12" s="116">
        <v>8080</v>
      </c>
      <c r="O12" s="116" t="s">
        <v>769</v>
      </c>
      <c r="P12" s="151"/>
    </row>
    <row r="13" ht="42" customHeight="1" spans="1:16">
      <c r="A13" s="150">
        <v>11</v>
      </c>
      <c r="B13" s="152" t="s">
        <v>591</v>
      </c>
      <c r="C13" s="53" t="s">
        <v>537</v>
      </c>
      <c r="D13" s="116" t="s">
        <v>770</v>
      </c>
      <c r="E13" s="47" t="s">
        <v>459</v>
      </c>
      <c r="F13" s="55" t="s">
        <v>420</v>
      </c>
      <c r="G13" s="73" t="s">
        <v>411</v>
      </c>
      <c r="H13" s="73" t="s">
        <v>79</v>
      </c>
      <c r="I13" s="73" t="s">
        <v>57</v>
      </c>
      <c r="J13" s="49"/>
      <c r="K13" s="49" t="s">
        <v>427</v>
      </c>
      <c r="L13" s="101"/>
      <c r="M13" s="49"/>
      <c r="N13" s="116">
        <v>8080</v>
      </c>
      <c r="O13" s="116" t="s">
        <v>515</v>
      </c>
      <c r="P13" s="151"/>
    </row>
    <row r="14" ht="42" customHeight="1" spans="1:16">
      <c r="A14" s="150">
        <v>12</v>
      </c>
      <c r="B14" s="152" t="s">
        <v>422</v>
      </c>
      <c r="C14" s="53" t="s">
        <v>422</v>
      </c>
      <c r="D14" s="116" t="s">
        <v>771</v>
      </c>
      <c r="E14" s="53" t="s">
        <v>425</v>
      </c>
      <c r="F14" s="55" t="s">
        <v>426</v>
      </c>
      <c r="G14" s="129"/>
      <c r="H14" s="129"/>
      <c r="I14" s="129"/>
      <c r="J14" s="49"/>
      <c r="K14" s="49" t="s">
        <v>427</v>
      </c>
      <c r="L14" s="101" t="s">
        <v>772</v>
      </c>
      <c r="M14" s="49"/>
      <c r="N14" s="116"/>
      <c r="O14" s="116" t="s">
        <v>773</v>
      </c>
      <c r="P14" s="151"/>
    </row>
    <row r="15" ht="49.7" spans="1:16">
      <c r="A15" s="47">
        <v>13</v>
      </c>
      <c r="B15" s="152" t="s">
        <v>774</v>
      </c>
      <c r="C15" s="53" t="s">
        <v>775</v>
      </c>
      <c r="D15" s="116" t="s">
        <v>776</v>
      </c>
      <c r="E15" s="53" t="s">
        <v>409</v>
      </c>
      <c r="F15" s="55" t="s">
        <v>420</v>
      </c>
      <c r="G15" s="127"/>
      <c r="H15" s="127"/>
      <c r="I15" s="127"/>
      <c r="J15" s="49"/>
      <c r="K15" s="49" t="s">
        <v>427</v>
      </c>
      <c r="L15" s="101" t="s">
        <v>777</v>
      </c>
      <c r="M15" s="49"/>
      <c r="N15" s="116">
        <v>8081</v>
      </c>
      <c r="O15" s="116"/>
      <c r="P15" s="151"/>
    </row>
    <row r="16" ht="74.55" spans="1:16">
      <c r="A16" s="47">
        <v>14</v>
      </c>
      <c r="B16" s="102" t="s">
        <v>778</v>
      </c>
      <c r="C16" s="53" t="s">
        <v>779</v>
      </c>
      <c r="D16" s="116" t="s">
        <v>780</v>
      </c>
      <c r="E16" s="53" t="s">
        <v>432</v>
      </c>
      <c r="F16" s="55" t="s">
        <v>410</v>
      </c>
      <c r="G16" s="48" t="s">
        <v>440</v>
      </c>
      <c r="H16" s="48" t="s">
        <v>56</v>
      </c>
      <c r="I16" s="48" t="s">
        <v>434</v>
      </c>
      <c r="J16" s="49"/>
      <c r="K16" s="49" t="s">
        <v>427</v>
      </c>
      <c r="L16" s="101"/>
      <c r="M16" s="53" t="s">
        <v>778</v>
      </c>
      <c r="N16" s="116"/>
      <c r="O16" s="116" t="s">
        <v>781</v>
      </c>
      <c r="P16" s="151"/>
    </row>
    <row r="17" ht="24.85" spans="1:16">
      <c r="A17">
        <v>15</v>
      </c>
      <c r="B17" s="44" t="s">
        <v>429</v>
      </c>
      <c r="C17" s="58" t="s">
        <v>430</v>
      </c>
      <c r="D17" s="46" t="s">
        <v>565</v>
      </c>
      <c r="E17" s="47" t="s">
        <v>432</v>
      </c>
      <c r="F17" s="47" t="s">
        <v>420</v>
      </c>
      <c r="G17" s="48" t="s">
        <v>411</v>
      </c>
      <c r="H17" s="48" t="s">
        <v>79</v>
      </c>
      <c r="I17" s="48" t="s">
        <v>434</v>
      </c>
      <c r="J17" s="49"/>
      <c r="K17" s="49" t="s">
        <v>427</v>
      </c>
      <c r="L17" s="101" t="s">
        <v>782</v>
      </c>
      <c r="M17" s="49"/>
      <c r="N17" s="46"/>
      <c r="O17" s="46" t="s">
        <v>435</v>
      </c>
      <c r="P17" s="151"/>
    </row>
  </sheetData>
  <autoFilter xmlns:etc="http://www.wps.cn/officeDocument/2017/etCustomData" ref="K3:K17" etc:filterBottomFollowUsedRange="0">
    <extLst/>
  </autoFilter>
  <mergeCells count="14">
    <mergeCell ref="A1:AI1"/>
    <mergeCell ref="A2:P2"/>
    <mergeCell ref="G4:G5"/>
    <mergeCell ref="G7:G9"/>
    <mergeCell ref="G13:G15"/>
    <mergeCell ref="H4:H5"/>
    <mergeCell ref="H7:H9"/>
    <mergeCell ref="H13:H15"/>
    <mergeCell ref="I4:I5"/>
    <mergeCell ref="I7:I9"/>
    <mergeCell ref="I13:I15"/>
    <mergeCell ref="J4:J5"/>
    <mergeCell ref="O4:O5"/>
    <mergeCell ref="O7:O9"/>
  </mergeCells>
  <dataValidations count="8">
    <dataValidation type="list" allowBlank="1" showInputMessage="1" showErrorMessage="1" sqref="G4 G6:G7 G10:G13 G16:G17">
      <formula1>"2vCPU,4vCPU,8vCPU,16vCPU,24vCPU,32vCPU,"</formula1>
    </dataValidation>
    <dataValidation type="list" allowBlank="1" showInputMessage="1" showErrorMessage="1" sqref="H4 H6:H7 H10:H13 H16:H17">
      <formula1>"2G,4G,6G,8G,16G,32G,64G,"</formula1>
    </dataValidation>
    <dataValidation type="list" allowBlank="1" showInputMessage="1" showErrorMessage="1" sqref="I4 I6:I7 I10:I13 I16:I17">
      <formula1>"200G,500G,1T及以上,"</formula1>
    </dataValidation>
    <dataValidation type="list" allowBlank="1" showInputMessage="1" showErrorMessage="1" prompt="$项目真实出现过，并发连接数包括数据库连接和tomcat请求连接" sqref="J4 J6:J17">
      <formula1>"CPU高,内存溢出,磁盘IO等待,并发连接数不足,"</formula1>
    </dataValidation>
    <dataValidation type="list" showInputMessage="1" showErrorMessage="1" sqref="F17">
      <formula1>"部署要求,独立部署,共享部署,混合部署,"</formula1>
    </dataValidation>
    <dataValidation type="list" allowBlank="1" showInputMessage="1" showErrorMessage="1" sqref="M17 M4:M15">
      <formula1>"AttachStorage,EpointMisTempFile,SliceUploadPath,epointtemp,BigFileUploadStorage,"</formula1>
    </dataValidation>
    <dataValidation type="list" allowBlank="1" showInputMessage="1" showErrorMessage="1" sqref="F4:F16">
      <formula1>"部署要求,独立部署,共享部署,混合部署,"</formula1>
    </dataValidation>
    <dataValidation type="list" allowBlank="1" showInputMessage="1" showErrorMessage="1" sqref="K4:K17">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易采虹"/>
  <dimension ref="A1:P198"/>
  <sheetViews>
    <sheetView workbookViewId="0">
      <selection activeCell="A1" sqref="A1:P1"/>
    </sheetView>
  </sheetViews>
  <sheetFormatPr defaultColWidth="14" defaultRowHeight="18" customHeight="1"/>
  <cols>
    <col min="1" max="1" width="4.99099099099099" customWidth="1"/>
    <col min="2" max="3" width="36.4234234234234" customWidth="1"/>
    <col min="4" max="4" width="49.0990990990991" customWidth="1"/>
    <col min="5" max="6" width="13.6756756756757"/>
    <col min="7" max="7" width="13.8918918918919" customWidth="1"/>
    <col min="8" max="9" width="14.4324324324324" customWidth="1"/>
    <col min="10" max="10" width="16.3243243243243" customWidth="1"/>
    <col min="11" max="11" width="8.76576576576577" customWidth="1"/>
    <col min="12" max="12" width="14.4324324324324" customWidth="1"/>
    <col min="13" max="13" width="74.7207207207207" customWidth="1"/>
    <col min="14" max="14" width="10.6486486486486" customWidth="1"/>
    <col min="15" max="15" width="60.1621621621622" customWidth="1"/>
    <col min="16" max="16" width="28.4594594594595" customWidth="1"/>
  </cols>
  <sheetData>
    <row r="1" ht="27" customHeight="1" spans="1:16">
      <c r="A1" s="140" t="s">
        <v>783</v>
      </c>
      <c r="B1" s="50"/>
      <c r="C1" s="50"/>
      <c r="D1" s="50"/>
      <c r="E1" s="50"/>
      <c r="F1" s="50"/>
      <c r="G1" s="50"/>
      <c r="H1" s="50"/>
      <c r="I1" s="50"/>
      <c r="J1" s="50"/>
      <c r="K1" s="50"/>
      <c r="L1" s="50"/>
      <c r="M1" s="50"/>
      <c r="N1" s="140"/>
      <c r="O1" s="50"/>
      <c r="P1" s="50"/>
    </row>
    <row r="2" ht="12.4" spans="1:16">
      <c r="A2" s="140" t="s">
        <v>784</v>
      </c>
      <c r="B2" s="141"/>
      <c r="C2" s="141"/>
      <c r="D2" s="141"/>
      <c r="E2" s="141"/>
      <c r="F2" s="141"/>
      <c r="G2" s="140"/>
      <c r="H2" s="140"/>
      <c r="I2" s="140"/>
      <c r="J2" s="35"/>
      <c r="K2" s="140"/>
      <c r="L2" s="140"/>
      <c r="M2" s="140"/>
      <c r="N2" s="140"/>
      <c r="O2" s="141"/>
      <c r="P2" s="141"/>
    </row>
    <row r="3" ht="37.3" spans="1:16">
      <c r="A3" s="39" t="s">
        <v>0</v>
      </c>
      <c r="B3" s="39" t="s">
        <v>393</v>
      </c>
      <c r="C3" s="39" t="s">
        <v>394</v>
      </c>
      <c r="D3" s="39" t="s">
        <v>395</v>
      </c>
      <c r="E3" s="39" t="s">
        <v>396</v>
      </c>
      <c r="F3" s="39" t="s">
        <v>397</v>
      </c>
      <c r="G3" s="41" t="s">
        <v>398</v>
      </c>
      <c r="H3" s="41" t="s">
        <v>399</v>
      </c>
      <c r="I3" s="41" t="s">
        <v>400</v>
      </c>
      <c r="J3" s="41" t="s">
        <v>401</v>
      </c>
      <c r="K3" s="41" t="s">
        <v>402</v>
      </c>
      <c r="L3" s="41" t="s">
        <v>403</v>
      </c>
      <c r="M3" s="41" t="s">
        <v>404</v>
      </c>
      <c r="N3" s="41" t="s">
        <v>221</v>
      </c>
      <c r="O3" s="41" t="s">
        <v>405</v>
      </c>
      <c r="P3" s="115" t="s">
        <v>406</v>
      </c>
    </row>
    <row r="4" ht="106.5" customHeight="1" spans="1:16">
      <c r="A4" s="55">
        <v>1</v>
      </c>
      <c r="B4" s="142" t="s">
        <v>785</v>
      </c>
      <c r="C4" s="52" t="s">
        <v>543</v>
      </c>
      <c r="D4" s="52" t="s">
        <v>786</v>
      </c>
      <c r="E4" s="55" t="s">
        <v>425</v>
      </c>
      <c r="F4" s="55" t="s">
        <v>410</v>
      </c>
      <c r="G4" s="48" t="s">
        <v>411</v>
      </c>
      <c r="H4" s="48" t="s">
        <v>79</v>
      </c>
      <c r="I4" s="48" t="s">
        <v>236</v>
      </c>
      <c r="J4" s="49"/>
      <c r="K4" s="49" t="s">
        <v>427</v>
      </c>
      <c r="L4" s="46"/>
      <c r="M4" s="49"/>
      <c r="N4" s="52"/>
      <c r="O4" s="52" t="s">
        <v>787</v>
      </c>
      <c r="P4" s="52"/>
    </row>
    <row r="5" ht="49.7" spans="1:16">
      <c r="A5" s="55">
        <v>2</v>
      </c>
      <c r="B5" s="52" t="s">
        <v>788</v>
      </c>
      <c r="C5" s="52" t="s">
        <v>789</v>
      </c>
      <c r="D5" s="52" t="s">
        <v>789</v>
      </c>
      <c r="E5" s="55" t="s">
        <v>425</v>
      </c>
      <c r="F5" s="55" t="s">
        <v>426</v>
      </c>
      <c r="G5" s="48" t="s">
        <v>411</v>
      </c>
      <c r="H5" s="48" t="s">
        <v>79</v>
      </c>
      <c r="I5" s="48" t="s">
        <v>236</v>
      </c>
      <c r="J5" s="49"/>
      <c r="K5" s="49" t="s">
        <v>427</v>
      </c>
      <c r="L5" s="46"/>
      <c r="M5" s="49"/>
      <c r="N5" s="52"/>
      <c r="O5" s="143" t="s">
        <v>790</v>
      </c>
      <c r="P5" s="52"/>
    </row>
    <row r="6" ht="37.3" spans="1:16">
      <c r="A6" s="55">
        <v>3</v>
      </c>
      <c r="B6" s="52" t="s">
        <v>429</v>
      </c>
      <c r="C6" s="52" t="s">
        <v>430</v>
      </c>
      <c r="D6" s="54" t="s">
        <v>791</v>
      </c>
      <c r="E6" s="55" t="s">
        <v>432</v>
      </c>
      <c r="F6" s="55" t="s">
        <v>426</v>
      </c>
      <c r="G6" s="48" t="s">
        <v>440</v>
      </c>
      <c r="H6" s="48" t="s">
        <v>56</v>
      </c>
      <c r="I6" s="48" t="s">
        <v>434</v>
      </c>
      <c r="J6" s="49"/>
      <c r="K6" s="49" t="s">
        <v>427</v>
      </c>
      <c r="L6" s="46"/>
      <c r="M6" s="49"/>
      <c r="N6" s="52"/>
      <c r="O6" s="52" t="s">
        <v>787</v>
      </c>
      <c r="P6" s="52"/>
    </row>
    <row r="7" ht="48" customHeight="1" spans="1:16">
      <c r="A7" s="55">
        <v>4</v>
      </c>
      <c r="B7" s="52" t="s">
        <v>792</v>
      </c>
      <c r="C7" s="52" t="s">
        <v>793</v>
      </c>
      <c r="D7" s="144" t="s">
        <v>794</v>
      </c>
      <c r="E7" s="117" t="s">
        <v>409</v>
      </c>
      <c r="F7" s="55" t="s">
        <v>420</v>
      </c>
      <c r="G7" s="48" t="s">
        <v>440</v>
      </c>
      <c r="H7" s="48" t="s">
        <v>56</v>
      </c>
      <c r="I7" s="48" t="s">
        <v>236</v>
      </c>
      <c r="J7" s="49"/>
      <c r="K7" s="49" t="s">
        <v>427</v>
      </c>
      <c r="L7" s="46"/>
      <c r="M7" s="145" t="s">
        <v>795</v>
      </c>
      <c r="N7" s="52"/>
      <c r="O7" s="52"/>
      <c r="P7" s="52"/>
    </row>
    <row r="8" ht="49.5" customHeight="1" spans="1:16">
      <c r="A8" s="55">
        <v>5</v>
      </c>
      <c r="B8" s="142" t="s">
        <v>796</v>
      </c>
      <c r="C8" s="52" t="s">
        <v>797</v>
      </c>
      <c r="D8" s="52" t="s">
        <v>798</v>
      </c>
      <c r="E8" s="117" t="s">
        <v>409</v>
      </c>
      <c r="F8" s="55" t="s">
        <v>420</v>
      </c>
      <c r="G8" s="50"/>
      <c r="H8" s="50"/>
      <c r="I8" s="50"/>
      <c r="J8" s="49"/>
      <c r="K8" s="49" t="s">
        <v>427</v>
      </c>
      <c r="L8" s="46"/>
      <c r="M8" s="129"/>
      <c r="N8" s="52"/>
      <c r="O8" s="52"/>
      <c r="P8" s="52"/>
    </row>
    <row r="9" ht="39" customHeight="1" spans="1:16">
      <c r="A9" s="55">
        <v>6</v>
      </c>
      <c r="B9" s="146" t="s">
        <v>799</v>
      </c>
      <c r="C9" s="52" t="s">
        <v>800</v>
      </c>
      <c r="D9" s="52" t="s">
        <v>801</v>
      </c>
      <c r="E9" s="117" t="s">
        <v>409</v>
      </c>
      <c r="F9" s="55" t="s">
        <v>420</v>
      </c>
      <c r="G9" s="50"/>
      <c r="H9" s="50"/>
      <c r="I9" s="50"/>
      <c r="J9" s="49"/>
      <c r="K9" s="49" t="s">
        <v>427</v>
      </c>
      <c r="L9" s="46"/>
      <c r="M9" s="129"/>
      <c r="N9" s="52"/>
      <c r="O9" s="54" t="s">
        <v>802</v>
      </c>
      <c r="P9" s="52"/>
    </row>
    <row r="10" ht="42.75" customHeight="1" spans="1:16">
      <c r="A10" s="55">
        <v>7</v>
      </c>
      <c r="B10" s="52" t="s">
        <v>803</v>
      </c>
      <c r="C10" s="52" t="s">
        <v>804</v>
      </c>
      <c r="D10" s="52" t="s">
        <v>798</v>
      </c>
      <c r="E10" s="117" t="s">
        <v>409</v>
      </c>
      <c r="F10" s="55" t="s">
        <v>426</v>
      </c>
      <c r="G10" s="48" t="s">
        <v>411</v>
      </c>
      <c r="H10" s="48" t="s">
        <v>79</v>
      </c>
      <c r="I10" s="48" t="s">
        <v>236</v>
      </c>
      <c r="J10" s="49"/>
      <c r="K10" s="49" t="s">
        <v>427</v>
      </c>
      <c r="L10" s="101"/>
      <c r="M10" s="142"/>
      <c r="N10" s="147"/>
      <c r="O10" s="54" t="s">
        <v>805</v>
      </c>
      <c r="P10" s="52"/>
    </row>
    <row r="11" ht="42.75" customHeight="1" spans="1:16">
      <c r="A11" s="55">
        <v>8</v>
      </c>
      <c r="B11" s="52" t="s">
        <v>806</v>
      </c>
      <c r="C11" s="52" t="s">
        <v>807</v>
      </c>
      <c r="D11" s="148" t="s">
        <v>794</v>
      </c>
      <c r="E11" s="117" t="s">
        <v>409</v>
      </c>
      <c r="F11" s="55" t="s">
        <v>420</v>
      </c>
      <c r="G11" s="48" t="s">
        <v>440</v>
      </c>
      <c r="H11" s="48" t="s">
        <v>56</v>
      </c>
      <c r="I11" s="48" t="s">
        <v>236</v>
      </c>
      <c r="J11" s="49"/>
      <c r="K11" s="49" t="s">
        <v>413</v>
      </c>
      <c r="L11" s="101" t="s">
        <v>808</v>
      </c>
      <c r="M11" s="142"/>
      <c r="N11" s="147"/>
      <c r="O11" s="54"/>
      <c r="P11" s="52"/>
    </row>
    <row r="12" ht="42.75" customHeight="1" spans="1:16">
      <c r="A12" s="50">
        <v>9</v>
      </c>
      <c r="B12" s="52" t="s">
        <v>809</v>
      </c>
      <c r="C12" s="52" t="s">
        <v>810</v>
      </c>
      <c r="D12" s="148" t="s">
        <v>798</v>
      </c>
      <c r="E12" s="117" t="s">
        <v>409</v>
      </c>
      <c r="F12" s="55" t="s">
        <v>426</v>
      </c>
      <c r="G12" s="48" t="s">
        <v>411</v>
      </c>
      <c r="H12" s="48" t="s">
        <v>79</v>
      </c>
      <c r="I12" s="48" t="s">
        <v>236</v>
      </c>
      <c r="J12" s="49"/>
      <c r="K12" s="49" t="s">
        <v>413</v>
      </c>
      <c r="L12" s="101" t="s">
        <v>808</v>
      </c>
      <c r="M12" s="142"/>
      <c r="N12" s="147"/>
      <c r="O12" s="143" t="s">
        <v>811</v>
      </c>
      <c r="P12" s="52"/>
    </row>
    <row r="13" ht="12.4" spans="1:16">
      <c r="A13" s="55">
        <v>10</v>
      </c>
      <c r="B13" s="52" t="s">
        <v>436</v>
      </c>
      <c r="C13" s="52" t="s">
        <v>437</v>
      </c>
      <c r="D13" s="52" t="s">
        <v>437</v>
      </c>
      <c r="E13" s="47" t="s">
        <v>439</v>
      </c>
      <c r="F13" s="55" t="s">
        <v>426</v>
      </c>
      <c r="G13" s="48" t="s">
        <v>411</v>
      </c>
      <c r="H13" s="48" t="s">
        <v>79</v>
      </c>
      <c r="I13" s="48" t="s">
        <v>434</v>
      </c>
      <c r="J13" s="49"/>
      <c r="K13" s="49" t="s">
        <v>427</v>
      </c>
      <c r="L13" s="46"/>
      <c r="M13" s="52"/>
      <c r="N13" s="52"/>
      <c r="O13" s="52" t="s">
        <v>787</v>
      </c>
      <c r="P13" s="52"/>
    </row>
    <row r="14" ht="12.4" spans="1:16">
      <c r="A14" s="55">
        <v>11</v>
      </c>
      <c r="B14" s="52" t="s">
        <v>638</v>
      </c>
      <c r="C14" s="52" t="s">
        <v>437</v>
      </c>
      <c r="D14" s="52" t="s">
        <v>437</v>
      </c>
      <c r="E14" s="47" t="s">
        <v>439</v>
      </c>
      <c r="F14" s="55" t="s">
        <v>426</v>
      </c>
      <c r="G14" s="48" t="s">
        <v>411</v>
      </c>
      <c r="H14" s="48" t="s">
        <v>79</v>
      </c>
      <c r="I14" s="48" t="s">
        <v>434</v>
      </c>
      <c r="J14" s="49"/>
      <c r="K14" s="49" t="s">
        <v>427</v>
      </c>
      <c r="L14" s="46"/>
      <c r="M14" s="52"/>
      <c r="N14" s="52"/>
      <c r="O14" s="52" t="s">
        <v>787</v>
      </c>
      <c r="P14" s="52"/>
    </row>
    <row r="15" ht="12.4" spans="1:16">
      <c r="A15" s="55">
        <v>11</v>
      </c>
      <c r="B15" s="52"/>
      <c r="C15" s="146" t="s">
        <v>812</v>
      </c>
      <c r="D15" s="52"/>
      <c r="E15" s="47"/>
      <c r="F15" s="55"/>
      <c r="G15" s="48"/>
      <c r="H15" s="48"/>
      <c r="I15" s="48"/>
      <c r="J15" s="49"/>
      <c r="K15" s="49"/>
      <c r="L15" s="46"/>
      <c r="M15" s="54"/>
      <c r="N15" s="54"/>
      <c r="O15" s="54"/>
      <c r="P15" s="52"/>
    </row>
    <row r="198" ht="12.4" spans="5:6">
      <c r="E198" s="57" t="s">
        <v>438</v>
      </c>
      <c r="F198" s="57" t="s">
        <v>439</v>
      </c>
    </row>
  </sheetData>
  <mergeCells count="6">
    <mergeCell ref="A1:P1"/>
    <mergeCell ref="A2:P2"/>
    <mergeCell ref="G7:G9"/>
    <mergeCell ref="H7:H9"/>
    <mergeCell ref="I7:I9"/>
    <mergeCell ref="M7:M9"/>
  </mergeCells>
  <dataValidations count="8">
    <dataValidation type="list" allowBlank="1" showInputMessage="1" showErrorMessage="1" sqref="F4:F5 F8:F9">
      <formula1>"部署要求,独立部署,共享部署,混合部署,"</formula1>
    </dataValidation>
    <dataValidation type="list" showInputMessage="1" showErrorMessage="1" sqref="F6:F7 F10:F15">
      <formula1>"部署要求,独立部署,共享部署,混合部署,"</formula1>
    </dataValidation>
    <dataValidation type="list" allowBlank="1" showInputMessage="1" showErrorMessage="1" sqref="G4:G7 G10:G15">
      <formula1>"2vCPU,4vCPU,8vCPU,16vCPU,24vCPU,32vCPU,"</formula1>
    </dataValidation>
    <dataValidation type="list" allowBlank="1" showInputMessage="1" showErrorMessage="1" sqref="H4:H7 H10:H15">
      <formula1>"2G,4G,6G,8G,16G,32G,64G,"</formula1>
    </dataValidation>
    <dataValidation type="list" allowBlank="1" showInputMessage="1" showErrorMessage="1" sqref="I4:I7 I10:I15">
      <formula1>"200G,500G,1T及以上,"</formula1>
    </dataValidation>
    <dataValidation type="list" allowBlank="1" showInputMessage="1" showErrorMessage="1" prompt="$项目真实出现过，并发连接数包括数据库连接和tomcat请求连接" sqref="J4:J15">
      <formula1>"CPU高,内存溢出,磁盘IO等待,并发连接数不足,"</formula1>
    </dataValidation>
    <dataValidation type="list" allowBlank="1" showInputMessage="1" showErrorMessage="1" sqref="K4:K15">
      <formula1>"必须,选配,"</formula1>
    </dataValidation>
    <dataValidation type="list" allowBlank="1" showInputMessage="1" showErrorMessage="1" sqref="M4:M6">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交易门户网站"/>
  <dimension ref="A1:AI11"/>
  <sheetViews>
    <sheetView workbookViewId="0">
      <selection activeCell="A1" sqref="A1:AI1"/>
    </sheetView>
  </sheetViews>
  <sheetFormatPr defaultColWidth="14" defaultRowHeight="18" customHeight="1"/>
  <cols>
    <col min="1" max="1" width="4.99099099099099" customWidth="1"/>
    <col min="2" max="2" width="19.4234234234234" customWidth="1"/>
    <col min="3" max="3" width="19.5495495495495" customWidth="1"/>
    <col min="4" max="4" width="19.009009009009" customWidth="1"/>
    <col min="7" max="7" width="13.8918918918919" customWidth="1"/>
    <col min="8" max="9" width="14.4324324324324" customWidth="1"/>
    <col min="10" max="10" width="18.2072072072072" customWidth="1"/>
    <col min="11" max="11" width="8.76576576576577" customWidth="1"/>
    <col min="12" max="12" width="42.4954954954955" customWidth="1"/>
    <col min="13" max="13" width="15.7837837837838" customWidth="1"/>
    <col min="14" max="14" width="25.7657657657658" customWidth="1"/>
    <col min="15" max="15" width="10.2072072072072" customWidth="1"/>
    <col min="16" max="16" width="91.7207207207207" customWidth="1"/>
  </cols>
  <sheetData>
    <row r="1" ht="57" customHeight="1" spans="1:16">
      <c r="A1" s="34" t="s">
        <v>813</v>
      </c>
      <c r="D1" s="82"/>
      <c r="F1" s="82"/>
      <c r="G1" s="83"/>
      <c r="H1" s="83"/>
      <c r="I1" s="83"/>
      <c r="J1" s="83"/>
      <c r="K1" s="83"/>
      <c r="L1" s="83"/>
      <c r="M1" s="82"/>
      <c r="N1" s="34"/>
      <c r="O1" s="34"/>
    </row>
    <row r="2" ht="60" customHeight="1" spans="1:16">
      <c r="A2" s="35" t="s">
        <v>392</v>
      </c>
      <c r="B2" s="50"/>
      <c r="C2" s="50"/>
      <c r="D2" s="50"/>
      <c r="E2" s="50"/>
      <c r="F2" s="50"/>
      <c r="G2" s="35"/>
      <c r="H2" s="35"/>
      <c r="I2" s="35"/>
      <c r="J2" s="35"/>
      <c r="K2" s="35"/>
      <c r="L2" s="35"/>
      <c r="M2" s="50"/>
      <c r="N2" s="37"/>
      <c r="O2" s="37"/>
      <c r="P2" s="50"/>
    </row>
    <row r="3" ht="37.3" spans="1:16">
      <c r="A3" s="96" t="s">
        <v>0</v>
      </c>
      <c r="B3" s="96" t="s">
        <v>393</v>
      </c>
      <c r="C3" s="96" t="s">
        <v>394</v>
      </c>
      <c r="D3" s="96" t="s">
        <v>395</v>
      </c>
      <c r="E3" s="96" t="s">
        <v>396</v>
      </c>
      <c r="F3" s="96" t="s">
        <v>397</v>
      </c>
      <c r="G3" s="97" t="s">
        <v>398</v>
      </c>
      <c r="H3" s="97" t="s">
        <v>399</v>
      </c>
      <c r="I3" s="97" t="s">
        <v>400</v>
      </c>
      <c r="J3" s="41" t="s">
        <v>401</v>
      </c>
      <c r="K3" s="41" t="s">
        <v>402</v>
      </c>
      <c r="L3" s="41" t="s">
        <v>403</v>
      </c>
      <c r="M3" s="136" t="s">
        <v>405</v>
      </c>
      <c r="N3" s="41" t="s">
        <v>404</v>
      </c>
      <c r="O3" s="115" t="s">
        <v>221</v>
      </c>
      <c r="P3" s="137" t="s">
        <v>406</v>
      </c>
    </row>
    <row r="4" ht="12.45" spans="1:16">
      <c r="A4" s="47">
        <v>1</v>
      </c>
      <c r="B4" s="44" t="s">
        <v>788</v>
      </c>
      <c r="C4" s="44" t="s">
        <v>814</v>
      </c>
      <c r="D4" s="46" t="s">
        <v>815</v>
      </c>
      <c r="E4" s="47" t="s">
        <v>425</v>
      </c>
      <c r="F4" s="48" t="s">
        <v>410</v>
      </c>
      <c r="G4" s="48" t="s">
        <v>411</v>
      </c>
      <c r="H4" s="48" t="s">
        <v>79</v>
      </c>
      <c r="I4" s="48" t="s">
        <v>236</v>
      </c>
      <c r="J4" s="49"/>
      <c r="K4" s="49" t="s">
        <v>427</v>
      </c>
      <c r="L4" s="46" t="s">
        <v>816</v>
      </c>
      <c r="M4" s="101" t="s">
        <v>515</v>
      </c>
      <c r="N4" s="50" t="s">
        <v>817</v>
      </c>
      <c r="O4" s="50"/>
      <c r="P4" s="138" t="s">
        <v>818</v>
      </c>
    </row>
    <row r="5" ht="12.45" spans="1:16">
      <c r="A5" s="47">
        <v>2</v>
      </c>
      <c r="B5" s="44" t="s">
        <v>819</v>
      </c>
      <c r="C5" s="44" t="s">
        <v>820</v>
      </c>
      <c r="D5" s="46" t="s">
        <v>821</v>
      </c>
      <c r="E5" s="47" t="s">
        <v>409</v>
      </c>
      <c r="F5" s="48" t="s">
        <v>420</v>
      </c>
      <c r="G5" s="48" t="s">
        <v>411</v>
      </c>
      <c r="H5" s="48" t="s">
        <v>79</v>
      </c>
      <c r="I5" s="48" t="s">
        <v>236</v>
      </c>
      <c r="J5" s="49"/>
      <c r="K5" s="49" t="s">
        <v>427</v>
      </c>
      <c r="L5" s="46"/>
      <c r="M5" s="101" t="s">
        <v>515</v>
      </c>
      <c r="N5" s="50" t="s">
        <v>817</v>
      </c>
      <c r="O5" s="50"/>
      <c r="P5" s="138" t="s">
        <v>822</v>
      </c>
    </row>
    <row r="6" ht="12.45" spans="1:16">
      <c r="A6" s="47">
        <v>3</v>
      </c>
      <c r="B6" s="44" t="s">
        <v>823</v>
      </c>
      <c r="C6" s="44" t="s">
        <v>824</v>
      </c>
      <c r="D6" s="46" t="s">
        <v>825</v>
      </c>
      <c r="E6" s="47" t="s">
        <v>409</v>
      </c>
      <c r="F6" s="48" t="s">
        <v>420</v>
      </c>
      <c r="G6" s="48" t="s">
        <v>411</v>
      </c>
      <c r="H6" s="48" t="s">
        <v>79</v>
      </c>
      <c r="I6" s="48" t="s">
        <v>236</v>
      </c>
      <c r="J6" s="49"/>
      <c r="K6" s="49" t="s">
        <v>427</v>
      </c>
      <c r="L6" s="46"/>
      <c r="M6" s="101" t="s">
        <v>515</v>
      </c>
      <c r="N6" s="50" t="s">
        <v>817</v>
      </c>
      <c r="O6" s="50"/>
      <c r="P6" s="138" t="s">
        <v>826</v>
      </c>
    </row>
    <row r="7" ht="12.45" spans="1:16">
      <c r="A7" s="47">
        <v>4</v>
      </c>
      <c r="B7" s="44" t="s">
        <v>827</v>
      </c>
      <c r="C7" s="44" t="s">
        <v>828</v>
      </c>
      <c r="D7" s="46"/>
      <c r="E7" s="47" t="s">
        <v>409</v>
      </c>
      <c r="F7" s="48" t="s">
        <v>420</v>
      </c>
      <c r="G7" s="48" t="s">
        <v>411</v>
      </c>
      <c r="H7" s="48" t="s">
        <v>79</v>
      </c>
      <c r="I7" s="48" t="s">
        <v>236</v>
      </c>
      <c r="J7" s="49"/>
      <c r="K7" s="49" t="s">
        <v>427</v>
      </c>
      <c r="L7" s="46"/>
      <c r="M7" s="101" t="s">
        <v>515</v>
      </c>
      <c r="N7" s="50" t="s">
        <v>817</v>
      </c>
      <c r="O7" s="50"/>
      <c r="P7" s="138"/>
    </row>
    <row r="8" ht="12.45" spans="1:16">
      <c r="A8" s="47">
        <v>5</v>
      </c>
      <c r="B8" s="44" t="s">
        <v>829</v>
      </c>
      <c r="C8" s="44" t="s">
        <v>830</v>
      </c>
      <c r="D8" s="46" t="s">
        <v>831</v>
      </c>
      <c r="E8" s="47" t="s">
        <v>425</v>
      </c>
      <c r="F8" s="48" t="s">
        <v>426</v>
      </c>
      <c r="G8" s="48" t="s">
        <v>411</v>
      </c>
      <c r="H8" s="48" t="s">
        <v>79</v>
      </c>
      <c r="I8" s="48" t="s">
        <v>236</v>
      </c>
      <c r="J8" s="49"/>
      <c r="K8" s="49" t="s">
        <v>427</v>
      </c>
      <c r="L8" s="46"/>
      <c r="M8" s="101" t="s">
        <v>515</v>
      </c>
      <c r="O8" s="50">
        <v>6379</v>
      </c>
      <c r="P8" s="50"/>
    </row>
    <row r="9" ht="12.45" spans="1:16">
      <c r="A9" s="47">
        <v>6</v>
      </c>
      <c r="B9" s="44" t="s">
        <v>832</v>
      </c>
      <c r="C9" s="44" t="s">
        <v>833</v>
      </c>
      <c r="D9" s="46" t="s">
        <v>831</v>
      </c>
      <c r="E9" s="47" t="s">
        <v>459</v>
      </c>
      <c r="F9" s="48" t="s">
        <v>420</v>
      </c>
      <c r="G9" s="48" t="s">
        <v>411</v>
      </c>
      <c r="H9" s="48" t="s">
        <v>79</v>
      </c>
      <c r="I9" s="48" t="s">
        <v>236</v>
      </c>
      <c r="J9" s="49" t="s">
        <v>412</v>
      </c>
      <c r="K9" s="49" t="s">
        <v>413</v>
      </c>
      <c r="L9" s="46" t="s">
        <v>834</v>
      </c>
      <c r="M9" s="101" t="s">
        <v>515</v>
      </c>
      <c r="N9" s="50"/>
      <c r="O9" s="50"/>
      <c r="P9" s="138" t="s">
        <v>835</v>
      </c>
    </row>
    <row r="10" ht="54.75" customHeight="1" spans="1:16">
      <c r="A10" s="47">
        <v>7</v>
      </c>
      <c r="B10" s="44" t="s">
        <v>508</v>
      </c>
      <c r="C10" s="44" t="s">
        <v>509</v>
      </c>
      <c r="D10" s="46" t="s">
        <v>831</v>
      </c>
      <c r="E10" s="47" t="s">
        <v>425</v>
      </c>
      <c r="F10" s="48" t="s">
        <v>426</v>
      </c>
      <c r="G10" s="48" t="s">
        <v>440</v>
      </c>
      <c r="H10" s="48" t="s">
        <v>56</v>
      </c>
      <c r="I10" s="48" t="s">
        <v>236</v>
      </c>
      <c r="J10" s="49" t="s">
        <v>412</v>
      </c>
      <c r="K10" s="49" t="s">
        <v>413</v>
      </c>
      <c r="L10" s="46" t="s">
        <v>836</v>
      </c>
      <c r="M10" s="101" t="s">
        <v>515</v>
      </c>
      <c r="N10" s="50"/>
      <c r="O10" s="50"/>
      <c r="P10" s="139" t="s">
        <v>837</v>
      </c>
    </row>
    <row r="11" ht="27.75" customHeight="1" spans="1:16">
      <c r="A11" s="47" t="s">
        <v>354</v>
      </c>
      <c r="B11" s="44" t="s">
        <v>429</v>
      </c>
      <c r="C11" s="58" t="s">
        <v>430</v>
      </c>
      <c r="D11" s="46" t="s">
        <v>838</v>
      </c>
      <c r="E11" s="47" t="s">
        <v>432</v>
      </c>
      <c r="F11" s="48" t="s">
        <v>420</v>
      </c>
      <c r="G11" s="48" t="s">
        <v>440</v>
      </c>
      <c r="H11" s="48" t="s">
        <v>56</v>
      </c>
      <c r="I11" s="48" t="s">
        <v>236</v>
      </c>
      <c r="J11" s="49" t="s">
        <v>608</v>
      </c>
      <c r="K11" s="49" t="s">
        <v>427</v>
      </c>
      <c r="L11" s="46"/>
      <c r="M11" s="101" t="s">
        <v>515</v>
      </c>
      <c r="N11" s="46"/>
      <c r="O11" s="46"/>
      <c r="P11" s="50" t="s">
        <v>839</v>
      </c>
    </row>
  </sheetData>
  <mergeCells count="2">
    <mergeCell ref="A1:AI1"/>
    <mergeCell ref="A2:P2"/>
  </mergeCells>
  <dataValidations count="12">
    <dataValidation type="list" showInputMessage="1" showErrorMessage="1" sqref="F7">
      <formula1>"部署要求,独立部署,共享部署,混合部署,"</formula1>
    </dataValidation>
    <dataValidation type="list" showInputMessage="1" showErrorMessage="1" sqref="G7">
      <formula1>"2vCPU,4vCPU,8vCPU,16vCPU,24vCPU,32vCPU,"</formula1>
    </dataValidation>
    <dataValidation type="list" showInputMessage="1" showErrorMessage="1" sqref="H7">
      <formula1>"2G,4G,6G,8G,16G,32G,64G,"</formula1>
    </dataValidation>
    <dataValidation type="list" showInputMessage="1" showErrorMessage="1" sqref="I7">
      <formula1>"200G,500G,1T及以上,"</formula1>
    </dataValidation>
    <dataValidation type="list" showInputMessage="1" showErrorMessage="1" prompt="$项目真实出现过，并发连接数包括数据库连接和tomcat请求连接" sqref="J7">
      <formula1>"CPU高,内存溢出,磁盘IO等待,并发连接数不足,"</formula1>
    </dataValidation>
    <dataValidation type="list" showInputMessage="1" showErrorMessage="1" sqref="K7">
      <formula1>"必须,选配,"</formula1>
    </dataValidation>
    <dataValidation type="list" allowBlank="1" showInputMessage="1" showErrorMessage="1" sqref="F4:F6 F8:F11">
      <formula1>"部署要求,独立部署,共享部署,混合部署,"</formula1>
    </dataValidation>
    <dataValidation type="list" allowBlank="1" showInputMessage="1" showErrorMessage="1" sqref="G4:G6 G8:G11">
      <formula1>"2vCPU,4vCPU,8vCPU,16vCPU,24vCPU,32vCPU,"</formula1>
    </dataValidation>
    <dataValidation type="list" allowBlank="1" showInputMessage="1" showErrorMessage="1" sqref="H4:H6 H8:H11">
      <formula1>"2G,4G,6G,8G,16G,32G,64G,"</formula1>
    </dataValidation>
    <dataValidation type="list" allowBlank="1" showInputMessage="1" showErrorMessage="1" sqref="I4:I6 I8:I11">
      <formula1>"200G,500G,1T及以上,"</formula1>
    </dataValidation>
    <dataValidation type="list" allowBlank="1" showInputMessage="1" showErrorMessage="1" prompt="$项目真实出现过，并发连接数包括数据库连接和tomcat请求连接" sqref="J4:J6 J8:J11">
      <formula1>"CPU高,内存溢出,磁盘IO等待,并发连接数不足,"</formula1>
    </dataValidation>
    <dataValidation type="list" allowBlank="1" showInputMessage="1" showErrorMessage="1" sqref="K4:K6 K8:K11">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电子投标保函"/>
  <dimension ref="A1:AI38"/>
  <sheetViews>
    <sheetView workbookViewId="0">
      <selection activeCell="A1" sqref="A1:AI1"/>
    </sheetView>
  </sheetViews>
  <sheetFormatPr defaultColWidth="14" defaultRowHeight="18" customHeight="1"/>
  <cols>
    <col min="1" max="1" width="5.27927927927928" customWidth="1"/>
    <col min="2" max="2" width="30.2792792792793" customWidth="1"/>
    <col min="3" max="3" width="19.5495495495495" customWidth="1"/>
    <col min="4" max="4" width="75.7117117117117" customWidth="1"/>
    <col min="5" max="5" width="12.4234234234234" customWidth="1"/>
    <col min="6" max="6" width="10.7117117117117" customWidth="1"/>
    <col min="7" max="7" width="13.8918918918919" customWidth="1"/>
    <col min="8" max="9" width="14.4324324324324" customWidth="1"/>
    <col min="10" max="10" width="23.0630630630631" customWidth="1"/>
    <col min="11" max="11" width="8.76576576576577" customWidth="1"/>
    <col min="12" max="12" width="29.5405405405405" customWidth="1"/>
    <col min="13" max="13" width="39" customWidth="1"/>
    <col min="14" max="14" width="10.6486486486486" customWidth="1"/>
    <col min="15" max="15" width="51.4234234234234" customWidth="1"/>
    <col min="16" max="16" width="31.7297297297297" customWidth="1"/>
  </cols>
  <sheetData>
    <row r="1" ht="30.75" customHeight="1" spans="1:35">
      <c r="A1" s="34" t="s">
        <v>840</v>
      </c>
      <c r="D1" s="82"/>
      <c r="F1" s="82"/>
      <c r="G1" s="83"/>
      <c r="H1" s="83"/>
      <c r="I1" s="83"/>
      <c r="J1" s="83"/>
      <c r="K1" s="83"/>
      <c r="L1" s="83"/>
      <c r="M1" s="83"/>
      <c r="N1" s="34"/>
      <c r="O1" s="82"/>
    </row>
    <row r="2" ht="12.4" spans="1:35">
      <c r="A2" s="35" t="s">
        <v>841</v>
      </c>
      <c r="B2" s="50"/>
      <c r="C2" s="50"/>
      <c r="D2" s="50"/>
      <c r="E2" s="50"/>
      <c r="F2" s="50"/>
      <c r="G2" s="35"/>
      <c r="H2" s="35"/>
      <c r="I2" s="35"/>
      <c r="J2" s="35"/>
      <c r="K2" s="35"/>
      <c r="L2" s="35"/>
      <c r="M2" s="35"/>
      <c r="N2" s="35"/>
      <c r="O2" s="50"/>
      <c r="P2" s="50"/>
    </row>
    <row r="3" ht="57.75" customHeight="1" spans="1:35">
      <c r="A3" s="37" t="s">
        <v>392</v>
      </c>
      <c r="B3" s="36"/>
      <c r="C3" s="36"/>
      <c r="D3" s="36"/>
      <c r="E3" s="36"/>
      <c r="F3" s="36"/>
      <c r="G3" s="37"/>
      <c r="H3" s="37"/>
      <c r="I3" s="37"/>
      <c r="J3" s="37"/>
      <c r="K3" s="37"/>
      <c r="L3" s="37"/>
      <c r="M3" s="37"/>
      <c r="N3" s="37"/>
      <c r="O3" s="36"/>
      <c r="P3" s="36"/>
    </row>
    <row r="4" ht="24.85" spans="1:35">
      <c r="A4" s="39" t="s">
        <v>0</v>
      </c>
      <c r="B4" s="39" t="s">
        <v>393</v>
      </c>
      <c r="C4" s="39" t="s">
        <v>394</v>
      </c>
      <c r="D4" s="39" t="s">
        <v>395</v>
      </c>
      <c r="E4" s="39" t="s">
        <v>396</v>
      </c>
      <c r="F4" s="39" t="s">
        <v>397</v>
      </c>
      <c r="G4" s="97" t="s">
        <v>398</v>
      </c>
      <c r="H4" s="97" t="s">
        <v>399</v>
      </c>
      <c r="I4" s="97" t="s">
        <v>400</v>
      </c>
      <c r="J4" s="41" t="s">
        <v>401</v>
      </c>
      <c r="K4" s="41" t="s">
        <v>402</v>
      </c>
      <c r="L4" s="41" t="s">
        <v>403</v>
      </c>
      <c r="M4" s="67" t="s">
        <v>404</v>
      </c>
      <c r="N4" s="67" t="s">
        <v>221</v>
      </c>
      <c r="O4" s="41" t="s">
        <v>405</v>
      </c>
      <c r="P4" s="115" t="s">
        <v>406</v>
      </c>
    </row>
    <row r="5" ht="22.5" customHeight="1" spans="1:35">
      <c r="A5" s="47">
        <v>1</v>
      </c>
      <c r="B5" s="44" t="s">
        <v>842</v>
      </c>
      <c r="C5" s="47" t="s">
        <v>843</v>
      </c>
      <c r="D5" s="46" t="s">
        <v>354</v>
      </c>
      <c r="E5" s="47" t="s">
        <v>409</v>
      </c>
      <c r="F5" s="48" t="s">
        <v>410</v>
      </c>
      <c r="G5" s="48" t="s">
        <v>411</v>
      </c>
      <c r="H5" s="48" t="s">
        <v>79</v>
      </c>
      <c r="I5" s="48" t="s">
        <v>57</v>
      </c>
      <c r="J5" s="49" t="s">
        <v>412</v>
      </c>
      <c r="K5" s="49" t="s">
        <v>427</v>
      </c>
      <c r="M5" s="49" t="s">
        <v>844</v>
      </c>
      <c r="N5" s="46">
        <v>8080</v>
      </c>
      <c r="O5" s="46" t="s">
        <v>515</v>
      </c>
      <c r="P5" s="50"/>
      <c r="AI5" s="46"/>
    </row>
    <row r="6" ht="24.85" spans="1:35">
      <c r="A6" s="47">
        <v>2</v>
      </c>
      <c r="B6" s="44" t="s">
        <v>73</v>
      </c>
      <c r="C6" s="47" t="s">
        <v>845</v>
      </c>
      <c r="D6" s="46" t="s">
        <v>846</v>
      </c>
      <c r="E6" s="47" t="s">
        <v>459</v>
      </c>
      <c r="F6" s="48" t="s">
        <v>420</v>
      </c>
      <c r="G6" s="48" t="s">
        <v>411</v>
      </c>
      <c r="H6" s="48" t="s">
        <v>79</v>
      </c>
      <c r="I6" s="48" t="s">
        <v>57</v>
      </c>
      <c r="J6" s="49" t="s">
        <v>585</v>
      </c>
      <c r="K6" s="49" t="s">
        <v>427</v>
      </c>
      <c r="L6" s="46"/>
      <c r="M6" s="49"/>
      <c r="N6" s="46">
        <v>8081</v>
      </c>
      <c r="O6" s="46" t="s">
        <v>847</v>
      </c>
      <c r="P6" s="50"/>
    </row>
    <row r="7" ht="24.85" spans="1:35">
      <c r="A7" s="47">
        <v>3</v>
      </c>
      <c r="B7" s="44" t="s">
        <v>429</v>
      </c>
      <c r="C7" s="47" t="s">
        <v>430</v>
      </c>
      <c r="D7" s="46" t="s">
        <v>838</v>
      </c>
      <c r="E7" s="47" t="s">
        <v>432</v>
      </c>
      <c r="F7" s="48" t="s">
        <v>420</v>
      </c>
      <c r="G7" s="48" t="s">
        <v>440</v>
      </c>
      <c r="H7" s="48" t="s">
        <v>56</v>
      </c>
      <c r="I7" s="48" t="s">
        <v>236</v>
      </c>
      <c r="J7" s="49" t="s">
        <v>608</v>
      </c>
      <c r="K7" s="49" t="s">
        <v>427</v>
      </c>
      <c r="L7" s="46"/>
      <c r="M7" s="46"/>
      <c r="N7" s="46"/>
      <c r="O7" s="46" t="s">
        <v>435</v>
      </c>
      <c r="P7" s="50"/>
    </row>
    <row r="8" ht="12.45" spans="1:35">
      <c r="A8" s="47">
        <v>4</v>
      </c>
      <c r="B8" s="44" t="s">
        <v>848</v>
      </c>
      <c r="C8" s="47" t="s">
        <v>437</v>
      </c>
      <c r="D8" s="46" t="s">
        <v>438</v>
      </c>
      <c r="E8" s="47" t="s">
        <v>439</v>
      </c>
      <c r="F8" s="48" t="s">
        <v>426</v>
      </c>
      <c r="G8" s="48" t="s">
        <v>411</v>
      </c>
      <c r="H8" s="48" t="s">
        <v>79</v>
      </c>
      <c r="I8" s="48" t="s">
        <v>236</v>
      </c>
      <c r="J8" s="49" t="s">
        <v>608</v>
      </c>
      <c r="K8" s="49" t="s">
        <v>427</v>
      </c>
      <c r="L8" s="46"/>
      <c r="M8" s="46"/>
      <c r="N8" s="46"/>
      <c r="O8" s="46" t="s">
        <v>849</v>
      </c>
      <c r="P8" s="50"/>
    </row>
    <row r="9" ht="12.45" spans="1:35">
      <c r="A9" s="47">
        <v>5</v>
      </c>
      <c r="B9" s="44" t="s">
        <v>446</v>
      </c>
      <c r="C9" s="47" t="s">
        <v>447</v>
      </c>
      <c r="D9" s="46" t="s">
        <v>448</v>
      </c>
      <c r="E9" s="47" t="s">
        <v>425</v>
      </c>
      <c r="F9" s="48" t="s">
        <v>426</v>
      </c>
      <c r="G9" s="48" t="s">
        <v>411</v>
      </c>
      <c r="H9" s="48" t="s">
        <v>79</v>
      </c>
      <c r="I9" s="48" t="s">
        <v>57</v>
      </c>
      <c r="J9" s="49"/>
      <c r="K9" s="49" t="s">
        <v>427</v>
      </c>
      <c r="L9" s="46"/>
      <c r="M9" s="46"/>
      <c r="N9" s="46"/>
      <c r="O9" s="46" t="s">
        <v>850</v>
      </c>
      <c r="P9" s="50"/>
    </row>
    <row r="10" ht="24.85" spans="1:35">
      <c r="A10" s="47">
        <v>6</v>
      </c>
      <c r="B10" s="44" t="s">
        <v>422</v>
      </c>
      <c r="C10" s="47" t="s">
        <v>851</v>
      </c>
      <c r="D10" s="46" t="s">
        <v>852</v>
      </c>
      <c r="E10" s="47" t="s">
        <v>425</v>
      </c>
      <c r="F10" s="48" t="s">
        <v>426</v>
      </c>
      <c r="G10" s="48" t="s">
        <v>411</v>
      </c>
      <c r="H10" s="48" t="s">
        <v>79</v>
      </c>
      <c r="I10" s="48" t="s">
        <v>57</v>
      </c>
      <c r="J10" s="49"/>
      <c r="K10" s="49" t="s">
        <v>413</v>
      </c>
      <c r="L10" s="46" t="s">
        <v>853</v>
      </c>
      <c r="M10" s="46"/>
      <c r="N10" s="46">
        <v>6379</v>
      </c>
      <c r="O10" s="46" t="s">
        <v>854</v>
      </c>
      <c r="P10" s="50"/>
    </row>
    <row r="13" ht="12.4" spans="1:35">
      <c r="A13" s="35" t="s">
        <v>855</v>
      </c>
      <c r="B13" s="50"/>
      <c r="C13" s="50"/>
      <c r="D13" s="50"/>
      <c r="E13" s="50"/>
      <c r="F13" s="50"/>
      <c r="G13" s="35"/>
      <c r="H13" s="35"/>
      <c r="I13" s="35"/>
      <c r="J13" s="35"/>
      <c r="K13" s="35"/>
      <c r="L13" s="35"/>
      <c r="M13" s="35"/>
      <c r="N13" s="35"/>
      <c r="O13" s="50"/>
      <c r="P13" s="50"/>
    </row>
    <row r="14" ht="12.4" spans="1:35">
      <c r="A14" s="35" t="s">
        <v>392</v>
      </c>
      <c r="B14" s="50"/>
      <c r="C14" s="50"/>
      <c r="D14" s="50"/>
      <c r="E14" s="50"/>
      <c r="F14" s="50"/>
      <c r="G14" s="35"/>
      <c r="H14" s="35"/>
      <c r="I14" s="35"/>
      <c r="J14" s="35"/>
      <c r="K14" s="35"/>
      <c r="L14" s="35"/>
      <c r="M14" s="35"/>
      <c r="N14" s="35"/>
      <c r="O14" s="50"/>
      <c r="P14" s="50"/>
    </row>
    <row r="15" ht="24.85" spans="1:35">
      <c r="A15" s="39" t="s">
        <v>0</v>
      </c>
      <c r="B15" s="39" t="s">
        <v>393</v>
      </c>
      <c r="C15" s="39" t="s">
        <v>394</v>
      </c>
      <c r="D15" s="39" t="s">
        <v>395</v>
      </c>
      <c r="E15" s="39" t="s">
        <v>396</v>
      </c>
      <c r="F15" s="39" t="s">
        <v>397</v>
      </c>
      <c r="G15" s="97" t="s">
        <v>398</v>
      </c>
      <c r="H15" s="97" t="s">
        <v>399</v>
      </c>
      <c r="I15" s="97" t="s">
        <v>400</v>
      </c>
      <c r="J15" s="41" t="s">
        <v>401</v>
      </c>
      <c r="K15" s="41" t="s">
        <v>402</v>
      </c>
      <c r="L15" s="41" t="s">
        <v>403</v>
      </c>
      <c r="M15" s="67" t="s">
        <v>404</v>
      </c>
      <c r="N15" s="67" t="s">
        <v>221</v>
      </c>
      <c r="O15" s="41" t="s">
        <v>405</v>
      </c>
      <c r="P15" s="115" t="s">
        <v>406</v>
      </c>
    </row>
    <row r="16" ht="12.45" spans="1:35">
      <c r="A16" s="47">
        <v>1</v>
      </c>
      <c r="B16" s="44" t="s">
        <v>856</v>
      </c>
      <c r="C16" s="47" t="s">
        <v>857</v>
      </c>
      <c r="D16" s="46" t="s">
        <v>858</v>
      </c>
      <c r="E16" s="47" t="s">
        <v>409</v>
      </c>
      <c r="F16" s="131" t="s">
        <v>410</v>
      </c>
      <c r="G16" s="48" t="s">
        <v>440</v>
      </c>
      <c r="H16" s="48" t="s">
        <v>56</v>
      </c>
      <c r="I16" s="48" t="s">
        <v>57</v>
      </c>
      <c r="J16" s="132" t="s">
        <v>412</v>
      </c>
      <c r="K16" s="132" t="s">
        <v>427</v>
      </c>
      <c r="L16" s="133"/>
      <c r="M16" s="132" t="s">
        <v>859</v>
      </c>
      <c r="N16" s="46">
        <v>9090</v>
      </c>
      <c r="O16" s="133" t="s">
        <v>410</v>
      </c>
      <c r="P16" s="134" t="s">
        <v>860</v>
      </c>
    </row>
    <row r="17" ht="12.45" spans="1:16">
      <c r="A17" s="47">
        <v>2</v>
      </c>
      <c r="B17" s="44" t="s">
        <v>861</v>
      </c>
      <c r="C17" s="47" t="s">
        <v>862</v>
      </c>
      <c r="D17" s="46" t="s">
        <v>863</v>
      </c>
      <c r="E17" s="47" t="s">
        <v>409</v>
      </c>
      <c r="F17" s="131" t="s">
        <v>420</v>
      </c>
      <c r="G17" s="48" t="s">
        <v>411</v>
      </c>
      <c r="H17" s="48" t="s">
        <v>79</v>
      </c>
      <c r="I17" s="48" t="s">
        <v>57</v>
      </c>
      <c r="J17" s="132"/>
      <c r="K17" s="132" t="s">
        <v>427</v>
      </c>
      <c r="L17" s="133"/>
      <c r="M17" s="133"/>
      <c r="N17" s="46">
        <v>9091</v>
      </c>
      <c r="O17" s="133" t="s">
        <v>864</v>
      </c>
      <c r="P17" s="135"/>
    </row>
    <row r="18" ht="12.45" spans="1:16">
      <c r="A18" s="47">
        <v>3</v>
      </c>
      <c r="B18" s="44" t="s">
        <v>73</v>
      </c>
      <c r="C18" s="47" t="s">
        <v>845</v>
      </c>
      <c r="D18" s="46" t="s">
        <v>865</v>
      </c>
      <c r="E18" s="47" t="s">
        <v>459</v>
      </c>
      <c r="F18" s="131" t="s">
        <v>420</v>
      </c>
      <c r="G18" s="48" t="s">
        <v>411</v>
      </c>
      <c r="H18" s="48" t="s">
        <v>79</v>
      </c>
      <c r="I18" s="48" t="s">
        <v>57</v>
      </c>
      <c r="J18" s="132" t="s">
        <v>608</v>
      </c>
      <c r="K18" s="132" t="s">
        <v>427</v>
      </c>
      <c r="L18" s="133"/>
      <c r="M18" s="132" t="s">
        <v>638</v>
      </c>
      <c r="N18" s="46">
        <v>9092</v>
      </c>
      <c r="O18" s="133" t="s">
        <v>864</v>
      </c>
      <c r="P18" s="135"/>
    </row>
    <row r="19" ht="12.45" spans="1:16">
      <c r="A19" s="47">
        <v>4</v>
      </c>
      <c r="B19" s="44" t="s">
        <v>866</v>
      </c>
      <c r="C19" s="47" t="s">
        <v>867</v>
      </c>
      <c r="D19" s="46" t="s">
        <v>868</v>
      </c>
      <c r="E19" s="47" t="s">
        <v>409</v>
      </c>
      <c r="F19" s="131" t="s">
        <v>410</v>
      </c>
      <c r="G19" s="48" t="s">
        <v>440</v>
      </c>
      <c r="H19" s="48" t="s">
        <v>56</v>
      </c>
      <c r="I19" s="48" t="s">
        <v>57</v>
      </c>
      <c r="J19" s="132" t="s">
        <v>412</v>
      </c>
      <c r="K19" s="132" t="s">
        <v>427</v>
      </c>
      <c r="L19" s="133"/>
      <c r="M19" s="132" t="s">
        <v>859</v>
      </c>
      <c r="N19" s="46">
        <v>9093</v>
      </c>
      <c r="O19" s="133" t="s">
        <v>410</v>
      </c>
      <c r="P19" s="129"/>
    </row>
    <row r="20" ht="12.45" spans="1:16">
      <c r="A20" s="47">
        <v>5</v>
      </c>
      <c r="B20" s="44" t="s">
        <v>422</v>
      </c>
      <c r="C20" s="47" t="s">
        <v>869</v>
      </c>
      <c r="D20" s="46" t="s">
        <v>424</v>
      </c>
      <c r="E20" s="47" t="s">
        <v>425</v>
      </c>
      <c r="F20" s="131" t="s">
        <v>420</v>
      </c>
      <c r="G20" s="48" t="s">
        <v>411</v>
      </c>
      <c r="H20" s="48" t="s">
        <v>79</v>
      </c>
      <c r="I20" s="48" t="s">
        <v>57</v>
      </c>
      <c r="J20" s="132"/>
      <c r="K20" s="132" t="s">
        <v>427</v>
      </c>
      <c r="L20" s="133"/>
      <c r="M20" s="133"/>
      <c r="N20" s="46">
        <v>6379</v>
      </c>
      <c r="O20" s="133" t="s">
        <v>870</v>
      </c>
      <c r="P20" s="129"/>
    </row>
    <row r="21" ht="37.3" spans="1:16">
      <c r="A21" s="47">
        <v>6</v>
      </c>
      <c r="B21" s="44" t="s">
        <v>871</v>
      </c>
      <c r="C21" s="47" t="s">
        <v>872</v>
      </c>
      <c r="D21" s="46" t="s">
        <v>873</v>
      </c>
      <c r="E21" s="47" t="s">
        <v>459</v>
      </c>
      <c r="F21" s="131" t="s">
        <v>420</v>
      </c>
      <c r="G21" s="48" t="s">
        <v>411</v>
      </c>
      <c r="H21" s="48" t="s">
        <v>79</v>
      </c>
      <c r="I21" s="48" t="s">
        <v>57</v>
      </c>
      <c r="J21" s="132" t="s">
        <v>585</v>
      </c>
      <c r="K21" s="132" t="s">
        <v>413</v>
      </c>
      <c r="L21" s="133" t="s">
        <v>874</v>
      </c>
      <c r="M21" s="133"/>
      <c r="N21" s="133">
        <v>9094</v>
      </c>
      <c r="O21" s="133" t="s">
        <v>875</v>
      </c>
      <c r="P21" s="129"/>
    </row>
    <row r="22" ht="12.45" spans="1:16">
      <c r="A22" s="47">
        <v>7</v>
      </c>
      <c r="B22" s="44" t="s">
        <v>586</v>
      </c>
      <c r="C22" s="47" t="s">
        <v>587</v>
      </c>
      <c r="D22" s="46" t="s">
        <v>876</v>
      </c>
      <c r="E22" s="47" t="s">
        <v>459</v>
      </c>
      <c r="F22" s="131" t="s">
        <v>410</v>
      </c>
      <c r="G22" s="48" t="s">
        <v>411</v>
      </c>
      <c r="H22" s="48" t="s">
        <v>79</v>
      </c>
      <c r="I22" s="48" t="s">
        <v>57</v>
      </c>
      <c r="J22" s="132" t="s">
        <v>608</v>
      </c>
      <c r="K22" s="132" t="s">
        <v>427</v>
      </c>
      <c r="L22" s="133"/>
      <c r="M22" s="133"/>
      <c r="N22" s="133"/>
      <c r="O22" s="133" t="s">
        <v>877</v>
      </c>
      <c r="P22" s="129"/>
    </row>
    <row r="23" ht="12.45" spans="1:16">
      <c r="A23" s="47">
        <v>8</v>
      </c>
      <c r="B23" s="44" t="s">
        <v>429</v>
      </c>
      <c r="C23" s="47" t="s">
        <v>430</v>
      </c>
      <c r="D23" s="46" t="s">
        <v>878</v>
      </c>
      <c r="E23" s="47" t="s">
        <v>432</v>
      </c>
      <c r="F23" s="131" t="s">
        <v>410</v>
      </c>
      <c r="G23" s="48" t="s">
        <v>440</v>
      </c>
      <c r="H23" s="48" t="s">
        <v>56</v>
      </c>
      <c r="I23" s="48" t="s">
        <v>236</v>
      </c>
      <c r="J23" s="132" t="s">
        <v>608</v>
      </c>
      <c r="K23" s="132" t="s">
        <v>427</v>
      </c>
      <c r="L23" s="133"/>
      <c r="M23" s="133"/>
      <c r="N23" s="133">
        <v>3306</v>
      </c>
      <c r="O23" s="133" t="s">
        <v>410</v>
      </c>
      <c r="P23" s="129"/>
    </row>
    <row r="24" ht="12.45" spans="1:16">
      <c r="A24" s="47">
        <v>9</v>
      </c>
      <c r="B24" s="44" t="s">
        <v>848</v>
      </c>
      <c r="C24" s="47" t="s">
        <v>437</v>
      </c>
      <c r="D24" s="46" t="s">
        <v>438</v>
      </c>
      <c r="E24" s="47" t="s">
        <v>439</v>
      </c>
      <c r="F24" s="131" t="s">
        <v>410</v>
      </c>
      <c r="G24" s="48" t="s">
        <v>411</v>
      </c>
      <c r="H24" s="48" t="s">
        <v>79</v>
      </c>
      <c r="I24" s="48" t="s">
        <v>236</v>
      </c>
      <c r="J24" s="132" t="s">
        <v>608</v>
      </c>
      <c r="K24" s="132" t="s">
        <v>427</v>
      </c>
      <c r="L24" s="133"/>
      <c r="M24" s="133"/>
      <c r="N24" s="133"/>
      <c r="O24" s="133" t="s">
        <v>879</v>
      </c>
      <c r="P24" s="129"/>
    </row>
    <row r="25" ht="24.85" spans="1:16">
      <c r="A25" s="47">
        <v>10</v>
      </c>
      <c r="B25" s="44" t="s">
        <v>446</v>
      </c>
      <c r="C25" s="47" t="s">
        <v>447</v>
      </c>
      <c r="D25" s="46" t="s">
        <v>448</v>
      </c>
      <c r="E25" s="47" t="s">
        <v>425</v>
      </c>
      <c r="F25" s="131" t="s">
        <v>410</v>
      </c>
      <c r="G25" s="48" t="s">
        <v>411</v>
      </c>
      <c r="H25" s="48" t="s">
        <v>79</v>
      </c>
      <c r="I25" s="48" t="s">
        <v>57</v>
      </c>
      <c r="J25" s="132"/>
      <c r="K25" s="132" t="s">
        <v>427</v>
      </c>
      <c r="L25" s="133"/>
      <c r="M25" s="133"/>
      <c r="N25" s="133"/>
      <c r="O25" s="133" t="s">
        <v>880</v>
      </c>
      <c r="P25" s="129"/>
    </row>
    <row r="26" ht="12.45" spans="1:16">
      <c r="A26" s="47">
        <v>11</v>
      </c>
      <c r="B26" s="44" t="s">
        <v>332</v>
      </c>
      <c r="C26" s="47" t="s">
        <v>881</v>
      </c>
      <c r="D26" s="46" t="s">
        <v>882</v>
      </c>
      <c r="E26" s="47" t="s">
        <v>425</v>
      </c>
      <c r="F26" s="48" t="s">
        <v>410</v>
      </c>
      <c r="G26" s="48" t="s">
        <v>440</v>
      </c>
      <c r="H26" s="48" t="s">
        <v>56</v>
      </c>
      <c r="I26" s="48" t="s">
        <v>57</v>
      </c>
      <c r="J26" s="132"/>
      <c r="K26" s="132" t="s">
        <v>427</v>
      </c>
      <c r="L26" s="133"/>
      <c r="M26" s="133"/>
      <c r="N26" s="133"/>
      <c r="O26" s="133" t="s">
        <v>410</v>
      </c>
      <c r="P26" s="127"/>
    </row>
    <row r="31" ht="12.4" spans="1:16">
      <c r="A31" s="59"/>
      <c r="B31" s="60"/>
      <c r="C31" s="59"/>
      <c r="D31" s="61"/>
      <c r="E31" s="59"/>
      <c r="F31" s="62"/>
      <c r="G31" s="61"/>
      <c r="H31" s="61"/>
      <c r="I31" s="61"/>
      <c r="J31" s="61"/>
      <c r="K31" s="61"/>
      <c r="L31" s="61"/>
      <c r="M31" s="61"/>
      <c r="N31" s="61"/>
      <c r="O31" s="61"/>
    </row>
    <row r="32" ht="12.4" spans="1:16">
      <c r="A32" s="59"/>
      <c r="B32" s="60"/>
      <c r="C32" s="59"/>
      <c r="D32" s="61"/>
      <c r="E32" s="59"/>
      <c r="F32" s="62"/>
      <c r="G32" s="61"/>
      <c r="H32" s="61"/>
      <c r="I32" s="61"/>
      <c r="J32" s="61"/>
      <c r="K32" s="61"/>
      <c r="L32" s="61"/>
      <c r="M32" s="61"/>
      <c r="N32" s="61"/>
      <c r="O32" s="61"/>
    </row>
    <row r="33" ht="12.4" spans="1:15">
      <c r="A33" s="59"/>
      <c r="B33" s="60"/>
      <c r="C33" s="59"/>
      <c r="D33" s="61"/>
      <c r="E33" s="59"/>
      <c r="F33" s="62"/>
      <c r="G33" s="61"/>
      <c r="H33" s="61"/>
      <c r="I33" s="61"/>
      <c r="J33" s="61"/>
      <c r="K33" s="61"/>
      <c r="L33" s="61"/>
      <c r="M33" s="61"/>
      <c r="N33" s="61"/>
      <c r="O33" s="61"/>
    </row>
    <row r="34" ht="12.4" spans="1:15">
      <c r="A34" s="59"/>
      <c r="B34" s="60"/>
      <c r="C34" s="59"/>
      <c r="D34" s="61"/>
      <c r="E34" s="59"/>
      <c r="F34" s="62"/>
      <c r="G34" s="61"/>
      <c r="H34" s="61"/>
      <c r="I34" s="61"/>
      <c r="J34" s="61"/>
      <c r="K34" s="61"/>
      <c r="L34" s="61"/>
      <c r="M34" s="61"/>
      <c r="N34" s="61"/>
      <c r="O34" s="61"/>
    </row>
    <row r="35" ht="12.4" spans="1:15">
      <c r="A35" s="59"/>
      <c r="B35" s="60"/>
      <c r="C35" s="59"/>
      <c r="D35" s="61"/>
      <c r="E35" s="59"/>
      <c r="F35" s="62"/>
      <c r="G35" s="61"/>
      <c r="H35" s="61"/>
      <c r="I35" s="61"/>
      <c r="J35" s="61"/>
      <c r="K35" s="61"/>
      <c r="L35" s="61"/>
      <c r="M35" s="61"/>
      <c r="N35" s="61"/>
      <c r="O35" s="61"/>
    </row>
    <row r="36" ht="12.4" spans="1:15">
      <c r="A36" s="59"/>
      <c r="B36" s="60"/>
      <c r="C36" s="59"/>
      <c r="D36" s="61"/>
      <c r="E36" s="59"/>
      <c r="F36" s="62"/>
      <c r="G36" s="61"/>
      <c r="H36" s="61"/>
      <c r="I36" s="61"/>
      <c r="J36" s="61"/>
      <c r="K36" s="61"/>
      <c r="L36" s="61"/>
      <c r="M36" s="61"/>
      <c r="N36" s="61"/>
      <c r="O36" s="61"/>
    </row>
    <row r="37" ht="12.4" spans="1:15">
      <c r="A37" s="59"/>
      <c r="B37" s="60"/>
      <c r="C37" s="59"/>
      <c r="D37" s="61"/>
      <c r="E37" s="59"/>
      <c r="F37" s="62"/>
      <c r="G37" s="61"/>
      <c r="H37" s="61"/>
      <c r="I37" s="61"/>
      <c r="J37" s="61"/>
      <c r="K37" s="61"/>
      <c r="L37" s="61"/>
      <c r="M37" s="61"/>
      <c r="N37" s="61"/>
      <c r="O37" s="61"/>
    </row>
    <row r="38" ht="12.4" spans="1:15">
      <c r="A38" s="59"/>
      <c r="B38" s="60"/>
      <c r="C38" s="59"/>
      <c r="D38" s="61"/>
      <c r="E38" s="59"/>
      <c r="F38" s="62"/>
      <c r="G38" s="61"/>
      <c r="H38" s="61"/>
      <c r="I38" s="61"/>
      <c r="J38" s="61"/>
      <c r="K38" s="61"/>
      <c r="L38" s="61"/>
      <c r="M38" s="61"/>
      <c r="N38" s="61"/>
      <c r="O38" s="61"/>
    </row>
  </sheetData>
  <mergeCells count="6">
    <mergeCell ref="A1:AI1"/>
    <mergeCell ref="A2:P2"/>
    <mergeCell ref="A3:P3"/>
    <mergeCell ref="A13:P13"/>
    <mergeCell ref="A14:P14"/>
    <mergeCell ref="P16:P26"/>
  </mergeCells>
  <dataValidations count="8">
    <dataValidation type="list" allowBlank="1" showInputMessage="1" showErrorMessage="1" sqref="M5 M16 M19">
      <formula1>"AttachStorage,EpointMisTempFile,SliceUploadPath,epointtemp,BigFileUploadStorage,AttachStorage/filemanage-&gt;/opt/filemanage,"</formula1>
    </dataValidation>
    <dataValidation type="list" allowBlank="1" showInputMessage="1" showErrorMessage="1" sqref="M6 M18">
      <formula1>"AttachStorage,EpointMisTempFile,SliceUploadPath,epointtemp,BigFileUploadStorage,"</formula1>
    </dataValidation>
    <dataValidation type="list" allowBlank="1" showInputMessage="1" showErrorMessage="1" sqref="F5:F10 F16:F26 F31:F38">
      <formula1>"部署要求,独立部署,共享部署,混合部署,"</formula1>
    </dataValidation>
    <dataValidation type="list" allowBlank="1" showInputMessage="1" showErrorMessage="1" sqref="G5:G10 G16:G26">
      <formula1>"2vCPU,4vCPU,8vCPU,16vCPU,24vCPU,32vCPU,"</formula1>
    </dataValidation>
    <dataValidation type="list" allowBlank="1" showInputMessage="1" showErrorMessage="1" sqref="H5:H10 H16:H26">
      <formula1>"2G,4G,6G,8G,16G,32G,64G,"</formula1>
    </dataValidation>
    <dataValidation type="list" allowBlank="1" showInputMessage="1" showErrorMessage="1" sqref="I5:I10 I16:I26">
      <formula1>"200G,500G,1T及以上,"</formula1>
    </dataValidation>
    <dataValidation type="list" allowBlank="1" showInputMessage="1" showErrorMessage="1" prompt="$项目真实出现过，并发连接数包括数据库连接和tomcat请求连接" sqref="J5:J10 J16:J26">
      <formula1>"CPU高,内存溢出,磁盘IO等待,并发连接数不足,"</formula1>
    </dataValidation>
    <dataValidation type="list" allowBlank="1" showInputMessage="1" showErrorMessage="1" sqref="K5:K10 K16:K26">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保证金"/>
  <dimension ref="A1:AI20"/>
  <sheetViews>
    <sheetView workbookViewId="0">
      <selection activeCell="A1" sqref="A1:AI1"/>
    </sheetView>
  </sheetViews>
  <sheetFormatPr defaultColWidth="14" defaultRowHeight="18" customHeight="1"/>
  <cols>
    <col min="1" max="1" width="5.27927927927928" customWidth="1"/>
    <col min="2" max="2" width="21.5855855855856" customWidth="1"/>
    <col min="3" max="3" width="19.5495495495495" customWidth="1"/>
    <col min="4" max="4" width="58.4054054054054" customWidth="1"/>
    <col min="5" max="5" width="12.4234234234234" customWidth="1"/>
    <col min="6" max="6" width="10.7117117117117" customWidth="1"/>
    <col min="7" max="7" width="13.8918918918919" customWidth="1"/>
    <col min="8" max="9" width="14.4324324324324" customWidth="1"/>
    <col min="10" max="10" width="23.0630630630631" customWidth="1"/>
    <col min="11" max="11" width="8.76576576576577" customWidth="1"/>
    <col min="12" max="12" width="29.5405405405405" customWidth="1"/>
    <col min="13" max="13" width="39" customWidth="1"/>
    <col min="14" max="14" width="10.6486486486486" customWidth="1"/>
    <col min="15" max="15" width="53.2792792792793" customWidth="1"/>
    <col min="16" max="16" width="31.7297297297297" customWidth="1"/>
  </cols>
  <sheetData>
    <row r="1" ht="30.75" customHeight="1" spans="1:16">
      <c r="A1" s="34" t="s">
        <v>840</v>
      </c>
      <c r="N1" s="34"/>
    </row>
    <row r="2" ht="12.4" spans="1:16">
      <c r="A2" s="35" t="s">
        <v>17</v>
      </c>
      <c r="B2" s="50"/>
      <c r="C2" s="50"/>
      <c r="D2" s="50"/>
      <c r="E2" s="50"/>
      <c r="F2" s="50"/>
      <c r="G2" s="35"/>
      <c r="H2" s="35"/>
      <c r="I2" s="35"/>
      <c r="J2" s="35"/>
      <c r="K2" s="35"/>
      <c r="L2" s="35"/>
      <c r="M2" s="35"/>
      <c r="N2" s="35"/>
      <c r="O2" s="50"/>
      <c r="P2" s="50"/>
    </row>
    <row r="3" ht="57.75" customHeight="1" spans="1:16">
      <c r="A3" s="37" t="s">
        <v>392</v>
      </c>
      <c r="B3" s="36"/>
      <c r="C3" s="36"/>
      <c r="D3" s="36"/>
      <c r="E3" s="36"/>
      <c r="F3" s="36"/>
      <c r="G3" s="37"/>
      <c r="H3" s="37"/>
      <c r="I3" s="37"/>
      <c r="J3" s="37"/>
      <c r="K3" s="37"/>
      <c r="L3" s="37"/>
      <c r="M3" s="37"/>
      <c r="N3" s="37"/>
      <c r="O3" s="36"/>
      <c r="P3" s="36"/>
    </row>
    <row r="4" ht="24.85" spans="1:16">
      <c r="A4" s="39" t="s">
        <v>0</v>
      </c>
      <c r="B4" s="39" t="s">
        <v>393</v>
      </c>
      <c r="C4" s="39" t="s">
        <v>394</v>
      </c>
      <c r="D4" s="39" t="s">
        <v>395</v>
      </c>
      <c r="E4" s="39" t="s">
        <v>396</v>
      </c>
      <c r="F4" s="39" t="s">
        <v>397</v>
      </c>
      <c r="G4" s="97" t="s">
        <v>398</v>
      </c>
      <c r="H4" s="97" t="s">
        <v>399</v>
      </c>
      <c r="I4" s="97" t="s">
        <v>400</v>
      </c>
      <c r="J4" s="41" t="s">
        <v>401</v>
      </c>
      <c r="K4" s="41" t="s">
        <v>402</v>
      </c>
      <c r="L4" s="41" t="s">
        <v>403</v>
      </c>
      <c r="M4" s="67" t="s">
        <v>404</v>
      </c>
      <c r="N4" s="67" t="s">
        <v>221</v>
      </c>
      <c r="O4" s="41" t="s">
        <v>405</v>
      </c>
      <c r="P4" s="115" t="s">
        <v>406</v>
      </c>
    </row>
    <row r="5" ht="12.45" spans="1:16">
      <c r="A5" s="47">
        <v>1</v>
      </c>
      <c r="B5" s="44" t="s">
        <v>883</v>
      </c>
      <c r="C5" s="47" t="s">
        <v>884</v>
      </c>
      <c r="D5" s="46" t="s">
        <v>885</v>
      </c>
      <c r="E5" s="47" t="s">
        <v>409</v>
      </c>
      <c r="F5" s="48" t="s">
        <v>410</v>
      </c>
      <c r="G5" s="48" t="s">
        <v>411</v>
      </c>
      <c r="H5" s="48" t="s">
        <v>79</v>
      </c>
      <c r="I5" s="48" t="s">
        <v>236</v>
      </c>
      <c r="J5" s="49" t="s">
        <v>412</v>
      </c>
      <c r="K5" s="49" t="s">
        <v>427</v>
      </c>
      <c r="L5" s="46"/>
      <c r="M5" s="49"/>
      <c r="N5" s="46">
        <v>8080</v>
      </c>
      <c r="O5" s="46" t="s">
        <v>515</v>
      </c>
      <c r="P5" s="50"/>
    </row>
    <row r="6" ht="24.85" spans="1:16">
      <c r="A6" s="47">
        <v>2</v>
      </c>
      <c r="B6" s="44" t="s">
        <v>429</v>
      </c>
      <c r="C6" s="47" t="s">
        <v>430</v>
      </c>
      <c r="D6" s="46" t="s">
        <v>886</v>
      </c>
      <c r="E6" s="47" t="s">
        <v>432</v>
      </c>
      <c r="F6" s="48" t="s">
        <v>420</v>
      </c>
      <c r="G6" s="48" t="s">
        <v>440</v>
      </c>
      <c r="H6" s="48" t="s">
        <v>56</v>
      </c>
      <c r="I6" s="48" t="s">
        <v>236</v>
      </c>
      <c r="J6" s="49" t="s">
        <v>608</v>
      </c>
      <c r="K6" s="49" t="s">
        <v>427</v>
      </c>
      <c r="L6" s="46"/>
      <c r="M6" s="49"/>
      <c r="N6" s="46"/>
      <c r="O6" s="46" t="s">
        <v>887</v>
      </c>
      <c r="P6" s="50"/>
    </row>
    <row r="7" customHeight="1" spans="1:16">
      <c r="A7" s="47">
        <v>3</v>
      </c>
      <c r="B7" s="44" t="s">
        <v>446</v>
      </c>
      <c r="C7" s="47" t="s">
        <v>447</v>
      </c>
      <c r="D7" s="46" t="s">
        <v>448</v>
      </c>
      <c r="E7" s="47" t="s">
        <v>425</v>
      </c>
      <c r="F7" s="48" t="s">
        <v>426</v>
      </c>
      <c r="G7" s="48" t="s">
        <v>411</v>
      </c>
      <c r="H7" s="48" t="s">
        <v>79</v>
      </c>
      <c r="I7" s="48" t="s">
        <v>57</v>
      </c>
      <c r="J7" s="49"/>
      <c r="K7" s="49" t="s">
        <v>427</v>
      </c>
      <c r="L7" s="46"/>
      <c r="M7" s="46"/>
      <c r="N7" s="46"/>
      <c r="O7" s="46" t="s">
        <v>850</v>
      </c>
      <c r="P7" s="50"/>
    </row>
    <row r="13" ht="12.4" spans="1:16">
      <c r="A13" s="59"/>
      <c r="B13" s="60"/>
      <c r="C13" s="59"/>
      <c r="D13" s="61"/>
      <c r="F13" s="62"/>
      <c r="G13" s="61"/>
      <c r="H13" s="61"/>
      <c r="I13" s="61"/>
      <c r="J13" s="61"/>
      <c r="K13" s="61"/>
      <c r="L13" s="61"/>
      <c r="M13" s="61"/>
      <c r="N13" s="61"/>
      <c r="O13" s="61"/>
    </row>
    <row r="14" ht="12.4" spans="1:16">
      <c r="A14" s="59"/>
      <c r="B14" s="60"/>
      <c r="C14" s="59"/>
      <c r="D14" s="61"/>
      <c r="E14" s="59"/>
      <c r="F14" s="62"/>
      <c r="G14" s="61"/>
      <c r="H14" s="61"/>
      <c r="I14" s="61"/>
      <c r="J14" s="61"/>
      <c r="K14" s="61"/>
      <c r="L14" s="61"/>
      <c r="M14" s="61"/>
      <c r="N14" s="61"/>
      <c r="O14" s="61"/>
    </row>
    <row r="15" ht="12.4" spans="1:16">
      <c r="A15" s="59"/>
      <c r="B15" s="60"/>
      <c r="C15" s="59"/>
      <c r="D15" s="61"/>
      <c r="E15" s="59"/>
      <c r="F15" s="62"/>
      <c r="G15" s="61"/>
      <c r="H15" s="61"/>
      <c r="I15" s="61"/>
      <c r="J15" s="61"/>
      <c r="K15" s="61"/>
      <c r="L15" s="61"/>
      <c r="M15" s="61"/>
      <c r="N15" s="61"/>
      <c r="O15" s="61"/>
    </row>
    <row r="16" ht="12.4" spans="1:16">
      <c r="A16" s="59"/>
      <c r="B16" s="60"/>
      <c r="C16" s="59"/>
      <c r="D16" s="61"/>
      <c r="E16" s="59"/>
      <c r="F16" s="62"/>
      <c r="G16" s="61"/>
      <c r="H16" s="61"/>
      <c r="I16" s="61"/>
      <c r="J16" s="61"/>
      <c r="K16" s="61"/>
      <c r="M16" s="61"/>
      <c r="N16" s="61"/>
      <c r="O16" s="61"/>
    </row>
    <row r="17" ht="12.4" spans="1:15">
      <c r="A17" s="59"/>
      <c r="B17" s="60"/>
      <c r="C17" s="59"/>
      <c r="D17" s="61"/>
      <c r="E17" s="59"/>
      <c r="F17" s="62"/>
      <c r="G17" s="61"/>
      <c r="H17" s="61"/>
      <c r="I17" s="61"/>
      <c r="J17" s="61"/>
      <c r="K17" s="61"/>
      <c r="L17" s="61"/>
      <c r="M17" s="61"/>
      <c r="N17" s="61"/>
      <c r="O17" s="61"/>
    </row>
    <row r="18" ht="12.4" spans="1:15">
      <c r="A18" s="59"/>
      <c r="B18" s="60"/>
      <c r="C18" s="59"/>
      <c r="D18" s="61"/>
      <c r="E18" s="59"/>
      <c r="F18" s="62"/>
      <c r="G18" s="61"/>
      <c r="H18" s="61"/>
      <c r="I18" s="61"/>
      <c r="J18" s="61"/>
      <c r="K18" s="61"/>
      <c r="L18" s="61"/>
      <c r="M18" s="61"/>
      <c r="N18" s="61"/>
      <c r="O18" s="61"/>
    </row>
    <row r="19" ht="12.4" spans="1:15">
      <c r="A19" s="59"/>
      <c r="B19" s="60"/>
      <c r="C19" s="59"/>
      <c r="D19" s="61"/>
      <c r="E19" s="59"/>
      <c r="F19" s="62"/>
      <c r="G19" s="61"/>
      <c r="H19" s="61"/>
      <c r="I19" s="61"/>
      <c r="J19" s="61"/>
      <c r="K19" s="61"/>
      <c r="L19" s="61"/>
      <c r="M19" s="61"/>
      <c r="N19" s="61"/>
      <c r="O19" s="61"/>
    </row>
    <row r="20" ht="12.4" spans="1:15">
      <c r="A20" s="59"/>
      <c r="B20" s="60"/>
      <c r="C20" s="59"/>
      <c r="D20" s="61"/>
      <c r="E20" s="59"/>
      <c r="F20" s="62"/>
      <c r="G20" s="61"/>
      <c r="H20" s="61"/>
      <c r="I20" s="61"/>
      <c r="J20" s="61"/>
      <c r="K20" s="61"/>
      <c r="L20" s="61"/>
      <c r="M20" s="61"/>
      <c r="N20" s="61"/>
      <c r="O20" s="61"/>
    </row>
  </sheetData>
  <mergeCells count="3">
    <mergeCell ref="A1:AI1"/>
    <mergeCell ref="A2:P2"/>
    <mergeCell ref="A3:P3"/>
  </mergeCells>
  <dataValidations count="8">
    <dataValidation type="list" allowBlank="1" showInputMessage="1" showErrorMessage="1" sqref="M5">
      <formula1>"AttachStorage,EpointMisTempFile,SliceUploadPath,epointtemp,BigFileUploadStorage,AttachStorage/filemanage-&gt;/opt/filemanage,"</formula1>
    </dataValidation>
    <dataValidation type="list" allowBlank="1" showInputMessage="1" showErrorMessage="1" sqref="M6">
      <formula1>"AttachStorage,EpointMisTempFile,SliceUploadPath,epointtemp,BigFileUploadStorage,"</formula1>
    </dataValidation>
    <dataValidation type="list" allowBlank="1" showInputMessage="1" showErrorMessage="1" sqref="F5:F7 F13:F20">
      <formula1>"部署要求,独立部署,共享部署,混合部署,"</formula1>
    </dataValidation>
    <dataValidation type="list" allowBlank="1" showInputMessage="1" showErrorMessage="1" sqref="G5:G7">
      <formula1>"2vCPU,4vCPU,8vCPU,16vCPU,24vCPU,32vCPU,"</formula1>
    </dataValidation>
    <dataValidation type="list" allowBlank="1" showInputMessage="1" showErrorMessage="1" sqref="H5:H7">
      <formula1>"2G,4G,6G,8G,16G,32G,64G,"</formula1>
    </dataValidation>
    <dataValidation type="list" allowBlank="1" showInputMessage="1" showErrorMessage="1" sqref="I5:I7">
      <formula1>"200G,500G,1T及以上,"</formula1>
    </dataValidation>
    <dataValidation type="list" allowBlank="1" showInputMessage="1" showErrorMessage="1" prompt="$项目真实出现过，并发连接数包括数据库连接和tomcat请求连接" sqref="J5:J7">
      <formula1>"CPU高,内存溢出,磁盘IO等待,并发连接数不足,"</formula1>
    </dataValidation>
    <dataValidation type="list" allowBlank="1" showInputMessage="1" showErrorMessage="1" sqref="K5:K7">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串通投标分析系统"/>
  <dimension ref="A1:AB10"/>
  <sheetViews>
    <sheetView tabSelected="1" zoomScale="130" zoomScaleNormal="130" topLeftCell="F1" workbookViewId="0">
      <selection activeCell="J7" sqref="J7"/>
    </sheetView>
  </sheetViews>
  <sheetFormatPr defaultColWidth="14" defaultRowHeight="18" customHeight="1"/>
  <cols>
    <col min="1" max="1" width="4.99099099099099" customWidth="1"/>
    <col min="3" max="3" width="26.1621621621622" customWidth="1"/>
    <col min="4" max="4" width="44.2432432432432" customWidth="1"/>
    <col min="5" max="5" width="17.4054054054054" style="114" customWidth="1"/>
    <col min="10" max="10" width="24.6846846846847" style="114" customWidth="1"/>
    <col min="11" max="11" width="13.6756756756757" style="114"/>
    <col min="12" max="12" width="20.9009009009009" customWidth="1"/>
    <col min="13" max="13" width="22.6666666666667" customWidth="1"/>
    <col min="14" max="14" width="10.6486486486486" customWidth="1"/>
    <col min="15" max="15" width="22.6666666666667" customWidth="1"/>
    <col min="16" max="16" width="30.0810810810811" customWidth="1"/>
  </cols>
  <sheetData>
    <row r="1" ht="12.4" spans="1:16">
      <c r="A1" s="34" t="s">
        <v>888</v>
      </c>
      <c r="E1"/>
      <c r="J1"/>
      <c r="K1"/>
      <c r="M1" s="34"/>
      <c r="N1" s="34"/>
    </row>
    <row r="2" ht="12.4" spans="1:16">
      <c r="A2" s="37" t="s">
        <v>392</v>
      </c>
      <c r="B2" s="36"/>
      <c r="C2" s="36"/>
      <c r="D2" s="36"/>
      <c r="E2" s="36"/>
      <c r="F2" s="36"/>
      <c r="G2" s="37"/>
      <c r="H2" s="37"/>
      <c r="I2" s="37"/>
      <c r="J2" s="37"/>
      <c r="K2" s="37"/>
      <c r="L2" s="37"/>
      <c r="M2" s="37"/>
      <c r="N2" s="37"/>
      <c r="O2" s="36"/>
      <c r="P2" s="36"/>
    </row>
    <row r="3" ht="24.85" spans="1:16">
      <c r="A3" s="39" t="s">
        <v>0</v>
      </c>
      <c r="B3" s="39" t="s">
        <v>393</v>
      </c>
      <c r="C3" s="39" t="s">
        <v>394</v>
      </c>
      <c r="D3" s="39" t="s">
        <v>395</v>
      </c>
      <c r="E3" s="39" t="s">
        <v>396</v>
      </c>
      <c r="F3" s="39" t="s">
        <v>397</v>
      </c>
      <c r="G3" s="41" t="s">
        <v>398</v>
      </c>
      <c r="H3" s="41" t="s">
        <v>399</v>
      </c>
      <c r="I3" s="41" t="s">
        <v>400</v>
      </c>
      <c r="J3" s="41" t="s">
        <v>401</v>
      </c>
      <c r="K3" s="41" t="s">
        <v>402</v>
      </c>
      <c r="L3" s="41" t="s">
        <v>403</v>
      </c>
      <c r="M3" s="41" t="s">
        <v>404</v>
      </c>
      <c r="N3" s="41" t="s">
        <v>221</v>
      </c>
      <c r="O3" s="41" t="s">
        <v>405</v>
      </c>
      <c r="P3" s="115" t="s">
        <v>406</v>
      </c>
    </row>
    <row r="4" ht="12.45" spans="1:16">
      <c r="A4" s="47">
        <v>1</v>
      </c>
      <c r="B4" s="53" t="s">
        <v>889</v>
      </c>
      <c r="C4" s="53" t="s">
        <v>890</v>
      </c>
      <c r="D4" s="116" t="s">
        <v>891</v>
      </c>
      <c r="E4" s="117" t="s">
        <v>409</v>
      </c>
      <c r="F4" s="55" t="s">
        <v>410</v>
      </c>
      <c r="G4" s="48" t="s">
        <v>411</v>
      </c>
      <c r="H4" s="48" t="s">
        <v>79</v>
      </c>
      <c r="I4" s="48" t="s">
        <v>57</v>
      </c>
      <c r="J4" s="48" t="s">
        <v>412</v>
      </c>
      <c r="K4" s="48" t="s">
        <v>427</v>
      </c>
      <c r="L4" s="46"/>
      <c r="M4" s="49"/>
      <c r="N4" s="116">
        <v>8080</v>
      </c>
      <c r="O4" s="116" t="s">
        <v>515</v>
      </c>
      <c r="P4" s="50"/>
    </row>
    <row r="5" ht="62.15" spans="1:16">
      <c r="A5" s="47">
        <v>2</v>
      </c>
      <c r="B5" s="53" t="s">
        <v>756</v>
      </c>
      <c r="C5" s="53" t="s">
        <v>757</v>
      </c>
      <c r="D5" s="116" t="s">
        <v>758</v>
      </c>
      <c r="E5" s="47" t="s">
        <v>459</v>
      </c>
      <c r="F5" s="55" t="s">
        <v>410</v>
      </c>
      <c r="G5" s="48" t="s">
        <v>411</v>
      </c>
      <c r="H5" s="48" t="s">
        <v>79</v>
      </c>
      <c r="I5" s="48" t="s">
        <v>57</v>
      </c>
      <c r="J5" s="48" t="s">
        <v>759</v>
      </c>
      <c r="K5" s="48" t="s">
        <v>427</v>
      </c>
      <c r="L5" s="46" t="s">
        <v>892</v>
      </c>
      <c r="M5" s="49"/>
      <c r="N5" s="116">
        <v>8080</v>
      </c>
      <c r="O5" s="116" t="s">
        <v>893</v>
      </c>
      <c r="P5" s="50"/>
    </row>
    <row r="6" ht="49.7" spans="1:16">
      <c r="A6" s="47">
        <v>3</v>
      </c>
      <c r="B6" s="53" t="s">
        <v>761</v>
      </c>
      <c r="C6" s="53" t="s">
        <v>762</v>
      </c>
      <c r="D6" s="118" t="s">
        <v>770</v>
      </c>
      <c r="E6" s="47" t="s">
        <v>459</v>
      </c>
      <c r="F6" s="55" t="s">
        <v>410</v>
      </c>
      <c r="G6" s="48" t="s">
        <v>411</v>
      </c>
      <c r="H6" s="48" t="s">
        <v>79</v>
      </c>
      <c r="I6" s="48" t="s">
        <v>57</v>
      </c>
      <c r="J6" s="48" t="s">
        <v>759</v>
      </c>
      <c r="K6" s="48" t="s">
        <v>413</v>
      </c>
      <c r="L6" s="46" t="s">
        <v>894</v>
      </c>
      <c r="M6" s="49"/>
      <c r="N6" s="116">
        <v>8080</v>
      </c>
      <c r="O6" s="116" t="s">
        <v>895</v>
      </c>
      <c r="P6" s="50"/>
    </row>
    <row r="7" ht="36.75" customHeight="1" spans="1:16">
      <c r="A7" s="119">
        <v>4</v>
      </c>
      <c r="B7" s="120" t="s">
        <v>896</v>
      </c>
      <c r="C7" s="121" t="s">
        <v>537</v>
      </c>
      <c r="E7" s="119" t="s">
        <v>459</v>
      </c>
      <c r="F7" s="122" t="s">
        <v>426</v>
      </c>
      <c r="G7" s="123" t="s">
        <v>411</v>
      </c>
      <c r="H7" s="123" t="s">
        <v>79</v>
      </c>
      <c r="I7" s="123" t="s">
        <v>57</v>
      </c>
      <c r="J7" s="124"/>
      <c r="K7" s="124" t="s">
        <v>427</v>
      </c>
      <c r="L7" s="125" t="s">
        <v>892</v>
      </c>
      <c r="M7" s="126"/>
      <c r="N7" s="118">
        <v>8080</v>
      </c>
      <c r="O7" s="118" t="s">
        <v>515</v>
      </c>
      <c r="P7" s="127"/>
    </row>
    <row r="8" ht="51.75" customHeight="1" spans="1:16">
      <c r="A8" s="47">
        <v>5</v>
      </c>
      <c r="B8" s="128" t="s">
        <v>422</v>
      </c>
      <c r="C8" s="53" t="s">
        <v>422</v>
      </c>
      <c r="D8" s="116" t="s">
        <v>771</v>
      </c>
      <c r="E8" s="55" t="s">
        <v>425</v>
      </c>
      <c r="F8" s="55" t="s">
        <v>426</v>
      </c>
      <c r="G8" s="129"/>
      <c r="H8" s="129"/>
      <c r="I8" s="129"/>
      <c r="J8" s="48"/>
      <c r="K8" s="48" t="s">
        <v>427</v>
      </c>
      <c r="L8" s="101" t="s">
        <v>772</v>
      </c>
      <c r="M8" s="49"/>
      <c r="N8" s="116"/>
      <c r="O8" s="116" t="s">
        <v>773</v>
      </c>
      <c r="P8" s="50"/>
    </row>
    <row r="9" ht="49.7" spans="1:16">
      <c r="A9" s="47">
        <v>6</v>
      </c>
      <c r="B9" s="130" t="s">
        <v>897</v>
      </c>
      <c r="C9" s="58" t="s">
        <v>430</v>
      </c>
      <c r="D9" s="46" t="s">
        <v>565</v>
      </c>
      <c r="E9" s="47" t="s">
        <v>432</v>
      </c>
      <c r="F9" s="47" t="s">
        <v>410</v>
      </c>
      <c r="G9" s="48" t="s">
        <v>440</v>
      </c>
      <c r="H9" s="48" t="s">
        <v>56</v>
      </c>
      <c r="I9" s="48" t="s">
        <v>434</v>
      </c>
      <c r="J9" s="48" t="s">
        <v>759</v>
      </c>
      <c r="K9" s="48" t="s">
        <v>427</v>
      </c>
      <c r="L9" s="101" t="s">
        <v>427</v>
      </c>
      <c r="M9" s="49"/>
      <c r="N9" s="46"/>
      <c r="O9" s="46" t="s">
        <v>898</v>
      </c>
      <c r="P9" s="50"/>
    </row>
    <row r="10" ht="24.85" spans="1:16">
      <c r="A10" s="47">
        <v>7</v>
      </c>
      <c r="B10" s="128" t="s">
        <v>899</v>
      </c>
      <c r="C10" s="53" t="s">
        <v>900</v>
      </c>
      <c r="D10" s="116" t="s">
        <v>901</v>
      </c>
      <c r="E10" s="117" t="s">
        <v>409</v>
      </c>
      <c r="F10" s="55" t="s">
        <v>410</v>
      </c>
      <c r="G10" s="48" t="s">
        <v>440</v>
      </c>
      <c r="H10" s="48" t="s">
        <v>56</v>
      </c>
      <c r="I10" s="48" t="s">
        <v>57</v>
      </c>
      <c r="J10" s="48" t="s">
        <v>759</v>
      </c>
      <c r="K10" s="48" t="s">
        <v>413</v>
      </c>
      <c r="L10" s="101" t="s">
        <v>902</v>
      </c>
      <c r="M10" s="49"/>
      <c r="N10" s="116">
        <v>9000</v>
      </c>
      <c r="O10" s="116" t="s">
        <v>515</v>
      </c>
      <c r="P10" s="50"/>
    </row>
  </sheetData>
  <mergeCells count="5">
    <mergeCell ref="A1:AB1"/>
    <mergeCell ref="A2:P2"/>
    <mergeCell ref="G7:G8"/>
    <mergeCell ref="H7:H8"/>
    <mergeCell ref="I7:I8"/>
  </mergeCells>
  <dataValidations count="8">
    <dataValidation type="list" showInputMessage="1" showErrorMessage="1" sqref="F9">
      <formula1>"部署要求,独立部署,共享部署,混合部署,"</formula1>
    </dataValidation>
    <dataValidation type="list" allowBlank="1" showInputMessage="1" showErrorMessage="1" sqref="F10 F4:F8">
      <formula1>"部署要求,独立部署,共享部署,混合部署,"</formula1>
    </dataValidation>
    <dataValidation type="list" allowBlank="1" showInputMessage="1" showErrorMessage="1" sqref="G4:G7 G9:G10">
      <formula1>"2vCPU,4vCPU,8vCPU,16vCPU,24vCPU,32vCPU,"</formula1>
    </dataValidation>
    <dataValidation type="list" allowBlank="1" showInputMessage="1" showErrorMessage="1" sqref="H4:H7 H9:H10">
      <formula1>"2G,4G,6G,8G,16G,32G,64G,"</formula1>
    </dataValidation>
    <dataValidation type="list" allowBlank="1" showInputMessage="1" showErrorMessage="1" sqref="I4:I7 I9:I10">
      <formula1>"200G,500G,1T及以上,"</formula1>
    </dataValidation>
    <dataValidation type="list" allowBlank="1" showInputMessage="1" showErrorMessage="1" prompt="$项目真实出现过，并发连接数包括数据库连接和tomcat请求连接" sqref="J4:J10">
      <formula1>"CPU高,内存溢出,磁盘IO等待,并发连接数不足,"</formula1>
    </dataValidation>
    <dataValidation type="list" allowBlank="1" showInputMessage="1" showErrorMessage="1" sqref="K4:K10">
      <formula1>"必须,选配,"</formula1>
    </dataValidation>
    <dataValidation type="list" allowBlank="1" showInputMessage="1" showErrorMessage="1" sqref="M4:M10">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移动端"/>
  <dimension ref="A1:AJ8"/>
  <sheetViews>
    <sheetView workbookViewId="0">
      <selection activeCell="A1" sqref="A1:AJ1"/>
    </sheetView>
  </sheetViews>
  <sheetFormatPr defaultColWidth="14" defaultRowHeight="18" customHeight="1" outlineLevelRow="7"/>
  <cols>
    <col min="1" max="1" width="10.6486486486486" customWidth="1"/>
    <col min="2" max="2" width="20.2342342342342" customWidth="1"/>
    <col min="3" max="3" width="21.1711711711712" customWidth="1"/>
    <col min="4" max="4" width="21.981981981982" customWidth="1"/>
    <col min="6" max="6" width="12.4144144144144" customWidth="1"/>
    <col min="7" max="7" width="12.2702702702703" customWidth="1"/>
    <col min="8" max="8" width="11.6036036036036" customWidth="1"/>
    <col min="9" max="10" width="11.8738738738739" customWidth="1"/>
    <col min="13" max="13" width="17.4054054054054" customWidth="1"/>
    <col min="14" max="14" width="17.5315315315315" customWidth="1"/>
    <col min="15" max="15" width="10.6486486486486" customWidth="1"/>
    <col min="16" max="16" width="33.1891891891892" customWidth="1"/>
  </cols>
  <sheetData>
    <row r="1" ht="39.75" customHeight="1" spans="1:17">
      <c r="A1" s="34" t="s">
        <v>903</v>
      </c>
      <c r="C1" s="82"/>
      <c r="D1" s="82"/>
      <c r="F1" s="82"/>
      <c r="G1" s="83"/>
      <c r="H1" s="83"/>
      <c r="I1" s="83"/>
      <c r="J1" s="34"/>
      <c r="K1" s="83"/>
      <c r="L1" s="83"/>
      <c r="M1" s="83"/>
      <c r="N1" s="34"/>
      <c r="O1" s="34"/>
      <c r="P1" s="82"/>
    </row>
    <row r="2" ht="12.4" spans="1:17">
      <c r="A2" s="37" t="s">
        <v>904</v>
      </c>
      <c r="B2" s="36"/>
      <c r="C2" s="36"/>
      <c r="D2" s="50"/>
      <c r="E2" s="50"/>
      <c r="F2" s="50"/>
      <c r="G2" s="35"/>
      <c r="H2" s="35"/>
      <c r="I2" s="35"/>
      <c r="J2" s="35"/>
      <c r="K2" s="35"/>
      <c r="L2" s="35"/>
      <c r="M2" s="35"/>
      <c r="N2" s="35"/>
      <c r="O2" s="35"/>
      <c r="P2" s="50"/>
      <c r="Q2" s="50"/>
    </row>
    <row r="3" ht="37.3" spans="1:17">
      <c r="A3" s="39" t="s">
        <v>0</v>
      </c>
      <c r="B3" s="39" t="s">
        <v>393</v>
      </c>
      <c r="C3" s="40" t="s">
        <v>394</v>
      </c>
      <c r="D3" s="103" t="s">
        <v>395</v>
      </c>
      <c r="E3" s="64" t="s">
        <v>396</v>
      </c>
      <c r="F3" s="64" t="s">
        <v>397</v>
      </c>
      <c r="G3" s="66" t="s">
        <v>398</v>
      </c>
      <c r="H3" s="66" t="s">
        <v>399</v>
      </c>
      <c r="I3" s="66" t="s">
        <v>400</v>
      </c>
      <c r="J3" s="66" t="s">
        <v>430</v>
      </c>
      <c r="K3" s="67" t="s">
        <v>401</v>
      </c>
      <c r="L3" s="67" t="s">
        <v>402</v>
      </c>
      <c r="M3" s="67" t="s">
        <v>403</v>
      </c>
      <c r="N3" s="67" t="s">
        <v>404</v>
      </c>
      <c r="O3" s="68" t="s">
        <v>221</v>
      </c>
      <c r="P3" s="68" t="s">
        <v>405</v>
      </c>
      <c r="Q3" s="69" t="s">
        <v>406</v>
      </c>
    </row>
    <row r="4" s="102" customFormat="1" ht="49.7" spans="1:17">
      <c r="A4" s="104">
        <v>1</v>
      </c>
      <c r="B4" s="105" t="s">
        <v>905</v>
      </c>
      <c r="C4" s="105" t="s">
        <v>906</v>
      </c>
      <c r="D4" s="106" t="s">
        <v>907</v>
      </c>
      <c r="E4" s="104" t="s">
        <v>409</v>
      </c>
      <c r="F4" s="107" t="s">
        <v>410</v>
      </c>
      <c r="G4" s="107" t="s">
        <v>411</v>
      </c>
      <c r="H4" s="107" t="s">
        <v>79</v>
      </c>
      <c r="I4" s="107" t="s">
        <v>57</v>
      </c>
      <c r="J4" s="108" t="s">
        <v>908</v>
      </c>
      <c r="K4" s="109" t="s">
        <v>412</v>
      </c>
      <c r="L4" s="107" t="s">
        <v>427</v>
      </c>
      <c r="M4" s="110" t="s">
        <v>909</v>
      </c>
      <c r="N4" s="109"/>
      <c r="O4" s="110"/>
      <c r="P4" s="110" t="s">
        <v>910</v>
      </c>
      <c r="Q4" s="111"/>
    </row>
    <row r="5" s="102" customFormat="1" ht="24.85" spans="1:17">
      <c r="A5" s="112">
        <v>2</v>
      </c>
      <c r="B5" s="113" t="s">
        <v>911</v>
      </c>
      <c r="C5" s="113" t="s">
        <v>912</v>
      </c>
      <c r="D5" s="110" t="s">
        <v>582</v>
      </c>
      <c r="E5" s="104" t="s">
        <v>409</v>
      </c>
      <c r="F5" s="107" t="s">
        <v>420</v>
      </c>
      <c r="G5" s="107" t="s">
        <v>411</v>
      </c>
      <c r="H5" s="107" t="s">
        <v>79</v>
      </c>
      <c r="I5" s="107" t="s">
        <v>57</v>
      </c>
      <c r="J5" s="108" t="s">
        <v>908</v>
      </c>
      <c r="K5" s="109" t="s">
        <v>412</v>
      </c>
      <c r="L5" s="107" t="s">
        <v>427</v>
      </c>
      <c r="M5" s="110" t="s">
        <v>909</v>
      </c>
      <c r="N5" s="109"/>
      <c r="O5" s="110"/>
      <c r="P5" s="110" t="s">
        <v>913</v>
      </c>
      <c r="Q5" s="111"/>
    </row>
    <row r="6" s="102" customFormat="1" ht="24.85" spans="1:17">
      <c r="A6" s="104">
        <v>3</v>
      </c>
      <c r="B6" s="105" t="s">
        <v>914</v>
      </c>
      <c r="C6" s="105" t="s">
        <v>915</v>
      </c>
      <c r="D6" s="110" t="s">
        <v>916</v>
      </c>
      <c r="E6" s="104" t="s">
        <v>409</v>
      </c>
      <c r="F6" s="107" t="s">
        <v>420</v>
      </c>
      <c r="G6" s="107" t="s">
        <v>411</v>
      </c>
      <c r="H6" s="107" t="s">
        <v>79</v>
      </c>
      <c r="I6" s="107" t="s">
        <v>57</v>
      </c>
      <c r="J6" s="110" t="s">
        <v>917</v>
      </c>
      <c r="K6" s="109" t="s">
        <v>412</v>
      </c>
      <c r="L6" s="107" t="s">
        <v>427</v>
      </c>
      <c r="M6" s="110" t="s">
        <v>918</v>
      </c>
      <c r="N6" s="109"/>
      <c r="O6" s="110"/>
      <c r="P6" s="110" t="s">
        <v>919</v>
      </c>
      <c r="Q6" s="111"/>
    </row>
    <row r="7" s="102" customFormat="1" ht="24.85" spans="1:17">
      <c r="A7" s="104">
        <v>4</v>
      </c>
      <c r="B7" s="105" t="s">
        <v>920</v>
      </c>
      <c r="C7" s="105" t="s">
        <v>921</v>
      </c>
      <c r="D7" s="110" t="s">
        <v>922</v>
      </c>
      <c r="E7" s="104" t="s">
        <v>409</v>
      </c>
      <c r="F7" s="107" t="s">
        <v>420</v>
      </c>
      <c r="G7" s="107" t="s">
        <v>540</v>
      </c>
      <c r="H7" s="107" t="s">
        <v>327</v>
      </c>
      <c r="I7" s="107" t="s">
        <v>57</v>
      </c>
      <c r="J7" s="108" t="s">
        <v>381</v>
      </c>
      <c r="K7" s="109" t="s">
        <v>412</v>
      </c>
      <c r="L7" s="107" t="s">
        <v>427</v>
      </c>
      <c r="M7" s="110"/>
      <c r="N7" s="109"/>
      <c r="O7" s="110"/>
      <c r="P7" s="110" t="s">
        <v>923</v>
      </c>
      <c r="Q7" s="111"/>
    </row>
    <row r="8" ht="111.85" spans="1:17">
      <c r="A8" s="47">
        <v>5</v>
      </c>
      <c r="B8" s="44" t="s">
        <v>924</v>
      </c>
      <c r="C8" s="44" t="s">
        <v>925</v>
      </c>
      <c r="D8" s="46" t="s">
        <v>926</v>
      </c>
      <c r="E8" s="47" t="s">
        <v>409</v>
      </c>
      <c r="F8" s="48" t="s">
        <v>420</v>
      </c>
      <c r="G8" s="48" t="s">
        <v>411</v>
      </c>
      <c r="H8" s="48" t="s">
        <v>79</v>
      </c>
      <c r="I8" s="48" t="s">
        <v>57</v>
      </c>
      <c r="J8" s="46" t="s">
        <v>927</v>
      </c>
      <c r="K8" s="49" t="s">
        <v>412</v>
      </c>
      <c r="L8" s="48" t="s">
        <v>413</v>
      </c>
      <c r="M8" s="46" t="s">
        <v>928</v>
      </c>
      <c r="N8" s="49"/>
      <c r="O8" s="46"/>
      <c r="P8" s="46" t="s">
        <v>929</v>
      </c>
      <c r="Q8" s="50"/>
    </row>
  </sheetData>
  <mergeCells count="2">
    <mergeCell ref="A1:AJ1"/>
    <mergeCell ref="A2:Q2"/>
  </mergeCells>
  <dataValidations count="8">
    <dataValidation type="list" showInputMessage="1" showErrorMessage="1" sqref="N8">
      <formula1>"AttachStorage,EpointMisTempFile,SliceUploadPath,epointtemp,BigFileUploadStorage,"</formula1>
    </dataValidation>
    <dataValidation type="list" showInputMessage="1" showErrorMessage="1" sqref="F4:F8">
      <formula1>"部署要求,独立部署,共享部署,混合部署,"</formula1>
    </dataValidation>
    <dataValidation type="list" showInputMessage="1" showErrorMessage="1" sqref="G4:G8">
      <formula1>"2vCPU,4vCPU,8vCPU,16vCPU,24vCPU,32vCPU,"</formula1>
    </dataValidation>
    <dataValidation type="list" showInputMessage="1" showErrorMessage="1" sqref="H4:H8">
      <formula1>"2G,4G,6G,8G,16G,32G,64G,"</formula1>
    </dataValidation>
    <dataValidation type="list" showInputMessage="1" showErrorMessage="1" sqref="I4:I8">
      <formula1>"200G,500G,1T及以上,"</formula1>
    </dataValidation>
    <dataValidation type="list" showInputMessage="1" showErrorMessage="1" prompt="$项目真实出现过，并发连接数包括数据库连接和tomcat请求连接" sqref="K4:K8">
      <formula1>"CPU高,内存溢出,磁盘IO等待,并发连接数不足,"</formula1>
    </dataValidation>
    <dataValidation type="list" showInputMessage="1" showErrorMessage="1" sqref="L4:L8">
      <formula1>"必须,选配,"</formula1>
    </dataValidation>
    <dataValidation type="list" allowBlank="1" showInputMessage="1" showErrorMessage="1" sqref="N4:N7">
      <formula1>"AttachStorage,EpointMisTempFile,SliceUploadPath,epointtemp,BigFileUploadStorage,"</formula1>
    </dataValidation>
  </dataValidations>
  <hyperlinks>
    <hyperlink ref="P8" r:id="rId1" display="1.如果你的项目只需要挂载一些展示类的页面，给大众看看信息的，那么你不需要部署这个平台&#10;2.如果你需要拿到访问页面的用户信息的，如果开发需要使用到JSSDK的，那么你需要部署这个平台&#10;部署说明：https://fdoc.epoint.com.cn/onlinedoc/rest/d/BF3qAn"/>
  </hyperlinks>
  <pageMargins left="0.700787401574803" right="0.700787401574803" top="0.751968503937008" bottom="0.751968503937008" header="0.3" footer="0.3"/>
  <pageSetup paperSize="9" orientation="portrait" horizontalDpi="600" verticalDpi="600"/>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招标文件制作软件"/>
  <dimension ref="A1:AJ18"/>
  <sheetViews>
    <sheetView workbookViewId="0">
      <selection activeCell="A1" sqref="A1:AJ1"/>
    </sheetView>
  </sheetViews>
  <sheetFormatPr defaultColWidth="14" defaultRowHeight="18" customHeight="1"/>
  <cols>
    <col min="1" max="1" width="4.99099099099099" customWidth="1"/>
    <col min="2" max="2" width="20.0900900900901" customWidth="1"/>
    <col min="3" max="3" width="19.5495495495495" customWidth="1"/>
    <col min="4" max="4" width="60.7027027027027" customWidth="1"/>
    <col min="5" max="6" width="13.7117117117117" customWidth="1"/>
    <col min="7" max="7" width="13.8918918918919" customWidth="1"/>
    <col min="8" max="9" width="14.4324324324324" customWidth="1"/>
    <col min="10" max="10" width="23.8738738738739" customWidth="1"/>
    <col min="11" max="11" width="8.76576576576577" customWidth="1"/>
    <col min="12" max="12" width="29.5405405405405" customWidth="1"/>
    <col min="13" max="13" width="21.981981981982" customWidth="1"/>
    <col min="14" max="14" width="10.6486486486486" customWidth="1"/>
    <col min="15" max="15" width="20.0900900900901" customWidth="1"/>
    <col min="16" max="16" width="71.3513513513514" customWidth="1"/>
    <col min="17" max="17" width="30.0810810810811" customWidth="1"/>
  </cols>
  <sheetData>
    <row r="1" ht="57" customHeight="1" spans="1:17">
      <c r="A1" s="34" t="s">
        <v>930</v>
      </c>
      <c r="D1" s="82"/>
      <c r="F1" s="82"/>
      <c r="G1" s="83"/>
      <c r="H1" s="83"/>
      <c r="I1" s="83"/>
      <c r="J1" s="83"/>
      <c r="K1" s="83"/>
      <c r="L1" s="83"/>
      <c r="M1" s="83"/>
      <c r="N1" s="34"/>
      <c r="O1" s="34"/>
      <c r="P1" s="82"/>
    </row>
    <row r="2" ht="47.25" customHeight="1" spans="1:17">
      <c r="A2" s="35" t="s">
        <v>392</v>
      </c>
      <c r="B2" s="50"/>
      <c r="C2" s="50"/>
      <c r="D2" s="50"/>
      <c r="E2" s="50"/>
      <c r="F2" s="50"/>
      <c r="G2" s="35"/>
      <c r="H2" s="35"/>
      <c r="I2" s="35"/>
      <c r="J2" s="35"/>
      <c r="K2" s="35"/>
      <c r="L2" s="35"/>
      <c r="M2" s="35"/>
      <c r="N2" s="35"/>
      <c r="O2" s="35"/>
      <c r="P2" s="50"/>
      <c r="Q2" s="50"/>
    </row>
    <row r="3" ht="24.85" spans="1:17">
      <c r="A3" s="96" t="s">
        <v>0</v>
      </c>
      <c r="B3" s="96" t="s">
        <v>393</v>
      </c>
      <c r="C3" s="96" t="s">
        <v>394</v>
      </c>
      <c r="D3" s="96" t="s">
        <v>395</v>
      </c>
      <c r="E3" s="96" t="s">
        <v>396</v>
      </c>
      <c r="F3" s="96" t="s">
        <v>397</v>
      </c>
      <c r="G3" s="97" t="s">
        <v>398</v>
      </c>
      <c r="H3" s="97" t="s">
        <v>399</v>
      </c>
      <c r="I3" s="97" t="s">
        <v>400</v>
      </c>
      <c r="J3" s="41" t="s">
        <v>401</v>
      </c>
      <c r="K3" s="41" t="s">
        <v>402</v>
      </c>
      <c r="L3" s="41" t="s">
        <v>403</v>
      </c>
      <c r="M3" s="67" t="s">
        <v>404</v>
      </c>
      <c r="N3" s="68" t="s">
        <v>221</v>
      </c>
      <c r="O3" s="68" t="s">
        <v>547</v>
      </c>
      <c r="P3" s="98" t="s">
        <v>405</v>
      </c>
      <c r="Q3" s="99" t="s">
        <v>406</v>
      </c>
    </row>
    <row r="4" ht="24.85" spans="1:17">
      <c r="A4" s="70">
        <v>1</v>
      </c>
      <c r="B4" s="100" t="s">
        <v>81</v>
      </c>
      <c r="C4" s="70" t="s">
        <v>19</v>
      </c>
      <c r="D4" s="71" t="s">
        <v>931</v>
      </c>
      <c r="E4" s="70" t="s">
        <v>409</v>
      </c>
      <c r="F4" s="73" t="s">
        <v>410</v>
      </c>
      <c r="G4" s="48" t="s">
        <v>411</v>
      </c>
      <c r="H4" s="48" t="s">
        <v>79</v>
      </c>
      <c r="I4" s="48" t="s">
        <v>57</v>
      </c>
      <c r="J4" s="49" t="s">
        <v>759</v>
      </c>
      <c r="K4" s="49" t="s">
        <v>427</v>
      </c>
      <c r="L4" s="46"/>
      <c r="M4" s="49" t="s">
        <v>415</v>
      </c>
      <c r="N4" s="71">
        <v>8090</v>
      </c>
      <c r="O4" s="71"/>
      <c r="P4" s="71" t="s">
        <v>515</v>
      </c>
      <c r="Q4" s="36"/>
    </row>
    <row r="5" ht="12.45" spans="1:17">
      <c r="A5" s="47">
        <v>2</v>
      </c>
      <c r="B5" s="44" t="s">
        <v>73</v>
      </c>
      <c r="C5" s="47" t="s">
        <v>932</v>
      </c>
      <c r="D5" s="46" t="s">
        <v>690</v>
      </c>
      <c r="E5" s="47" t="s">
        <v>459</v>
      </c>
      <c r="F5" s="48" t="s">
        <v>426</v>
      </c>
      <c r="G5" s="48" t="s">
        <v>540</v>
      </c>
      <c r="H5" s="48" t="s">
        <v>327</v>
      </c>
      <c r="I5" s="48" t="s">
        <v>57</v>
      </c>
      <c r="J5" s="49"/>
      <c r="K5" s="49" t="s">
        <v>427</v>
      </c>
      <c r="L5" s="46"/>
      <c r="M5" s="49" t="s">
        <v>415</v>
      </c>
      <c r="N5" s="46"/>
      <c r="O5" s="46"/>
      <c r="P5" s="46" t="s">
        <v>933</v>
      </c>
      <c r="Q5" s="50"/>
    </row>
    <row r="6" ht="12.45" spans="1:17">
      <c r="A6" s="47">
        <v>3</v>
      </c>
      <c r="B6" s="44" t="s">
        <v>586</v>
      </c>
      <c r="C6" s="47" t="s">
        <v>587</v>
      </c>
      <c r="D6" s="46" t="s">
        <v>611</v>
      </c>
      <c r="E6" s="47" t="s">
        <v>459</v>
      </c>
      <c r="F6" s="48" t="s">
        <v>426</v>
      </c>
      <c r="G6" s="48" t="s">
        <v>540</v>
      </c>
      <c r="H6" s="48" t="s">
        <v>327</v>
      </c>
      <c r="I6" s="48" t="s">
        <v>57</v>
      </c>
      <c r="J6" s="49"/>
      <c r="K6" s="49" t="s">
        <v>427</v>
      </c>
      <c r="L6" s="46"/>
      <c r="M6" s="46"/>
      <c r="N6" s="46"/>
      <c r="O6" s="46"/>
      <c r="P6" s="46" t="s">
        <v>933</v>
      </c>
      <c r="Q6" s="50"/>
    </row>
    <row r="7" ht="12.45" spans="1:17">
      <c r="A7" s="47">
        <v>4</v>
      </c>
      <c r="B7" s="44" t="s">
        <v>436</v>
      </c>
      <c r="C7" s="75" t="s">
        <v>437</v>
      </c>
      <c r="D7" s="76" t="s">
        <v>438</v>
      </c>
      <c r="E7" s="75" t="s">
        <v>439</v>
      </c>
      <c r="F7" s="48" t="s">
        <v>426</v>
      </c>
      <c r="G7" s="48" t="s">
        <v>411</v>
      </c>
      <c r="H7" s="48" t="s">
        <v>79</v>
      </c>
      <c r="I7" s="48" t="s">
        <v>236</v>
      </c>
      <c r="J7" s="49" t="s">
        <v>608</v>
      </c>
      <c r="K7" s="49" t="s">
        <v>427</v>
      </c>
      <c r="L7" s="46"/>
      <c r="M7" s="46"/>
      <c r="N7" s="46"/>
      <c r="O7" s="46"/>
      <c r="P7" s="46" t="s">
        <v>934</v>
      </c>
      <c r="Q7" s="50"/>
    </row>
    <row r="8" ht="12.45" spans="1:17">
      <c r="A8" s="47">
        <v>5</v>
      </c>
      <c r="B8" s="77" t="s">
        <v>442</v>
      </c>
      <c r="C8" s="78" t="s">
        <v>437</v>
      </c>
      <c r="D8" s="79" t="s">
        <v>443</v>
      </c>
      <c r="E8" s="78" t="s">
        <v>439</v>
      </c>
      <c r="F8" s="48" t="s">
        <v>426</v>
      </c>
      <c r="G8" s="48" t="s">
        <v>411</v>
      </c>
      <c r="H8" s="48" t="s">
        <v>79</v>
      </c>
      <c r="I8" s="48" t="s">
        <v>236</v>
      </c>
      <c r="J8" s="49"/>
      <c r="K8" s="49" t="s">
        <v>427</v>
      </c>
      <c r="L8" s="46"/>
      <c r="M8" s="46"/>
      <c r="N8" s="46"/>
      <c r="O8" s="46"/>
      <c r="P8" s="46" t="s">
        <v>934</v>
      </c>
      <c r="Q8" s="50"/>
    </row>
    <row r="9" ht="24.85" spans="1:17">
      <c r="A9" s="47">
        <v>6</v>
      </c>
      <c r="B9" s="44" t="s">
        <v>429</v>
      </c>
      <c r="C9" s="75" t="s">
        <v>430</v>
      </c>
      <c r="D9" s="76" t="s">
        <v>539</v>
      </c>
      <c r="E9" s="75" t="s">
        <v>432</v>
      </c>
      <c r="F9" s="48" t="s">
        <v>420</v>
      </c>
      <c r="G9" s="48" t="s">
        <v>433</v>
      </c>
      <c r="H9" s="48" t="s">
        <v>227</v>
      </c>
      <c r="I9" s="48" t="s">
        <v>434</v>
      </c>
      <c r="J9" s="49" t="s">
        <v>608</v>
      </c>
      <c r="K9" s="49" t="s">
        <v>427</v>
      </c>
      <c r="L9" s="46"/>
      <c r="M9" s="46"/>
      <c r="N9" s="46"/>
      <c r="O9" s="46"/>
      <c r="P9" s="46" t="s">
        <v>435</v>
      </c>
      <c r="Q9" s="50"/>
    </row>
    <row r="10" ht="12.45" spans="1:17">
      <c r="A10" s="47">
        <v>7</v>
      </c>
      <c r="B10" s="77" t="s">
        <v>446</v>
      </c>
      <c r="C10" s="78" t="s">
        <v>447</v>
      </c>
      <c r="D10" s="79" t="s">
        <v>448</v>
      </c>
      <c r="E10" s="78" t="s">
        <v>425</v>
      </c>
      <c r="F10" s="48" t="s">
        <v>426</v>
      </c>
      <c r="G10" s="48" t="s">
        <v>540</v>
      </c>
      <c r="H10" s="48" t="s">
        <v>327</v>
      </c>
      <c r="I10" s="48" t="s">
        <v>57</v>
      </c>
      <c r="J10" s="49"/>
      <c r="K10" s="49" t="s">
        <v>413</v>
      </c>
      <c r="L10" s="46" t="s">
        <v>449</v>
      </c>
      <c r="M10" s="46"/>
      <c r="N10" s="46"/>
      <c r="O10" s="46"/>
      <c r="P10" s="46" t="s">
        <v>935</v>
      </c>
      <c r="Q10" s="50"/>
    </row>
    <row r="11" ht="12.45" spans="1:17">
      <c r="A11" s="47">
        <v>8</v>
      </c>
      <c r="B11" s="77" t="s">
        <v>422</v>
      </c>
      <c r="C11" s="78" t="s">
        <v>423</v>
      </c>
      <c r="D11" s="79" t="s">
        <v>424</v>
      </c>
      <c r="E11" s="78" t="s">
        <v>425</v>
      </c>
      <c r="F11" s="48" t="s">
        <v>426</v>
      </c>
      <c r="G11" s="48" t="s">
        <v>540</v>
      </c>
      <c r="H11" s="48" t="s">
        <v>327</v>
      </c>
      <c r="I11" s="48" t="s">
        <v>57</v>
      </c>
      <c r="J11" s="49"/>
      <c r="K11" s="49" t="s">
        <v>413</v>
      </c>
      <c r="L11" s="46"/>
      <c r="M11" s="46"/>
      <c r="N11" s="46"/>
      <c r="O11" s="46"/>
      <c r="P11" s="46" t="s">
        <v>936</v>
      </c>
      <c r="Q11" s="50"/>
    </row>
    <row r="12" ht="24.85" spans="1:17">
      <c r="A12" s="47">
        <v>9</v>
      </c>
      <c r="B12" s="44" t="s">
        <v>634</v>
      </c>
      <c r="C12" s="47" t="s">
        <v>635</v>
      </c>
      <c r="D12" s="79" t="s">
        <v>937</v>
      </c>
      <c r="E12" s="47" t="s">
        <v>459</v>
      </c>
      <c r="F12" s="48" t="s">
        <v>426</v>
      </c>
      <c r="G12" s="48" t="s">
        <v>411</v>
      </c>
      <c r="H12" s="48" t="s">
        <v>79</v>
      </c>
      <c r="I12" s="48" t="s">
        <v>57</v>
      </c>
      <c r="J12" s="49" t="s">
        <v>412</v>
      </c>
      <c r="K12" s="49" t="s">
        <v>413</v>
      </c>
      <c r="L12" s="101" t="s">
        <v>637</v>
      </c>
      <c r="M12" s="101"/>
      <c r="N12" s="101"/>
      <c r="O12" s="101"/>
      <c r="P12" s="46" t="s">
        <v>938</v>
      </c>
      <c r="Q12" s="50"/>
    </row>
    <row r="18" ht="12.4" spans="7:7">
      <c r="G18" t="s">
        <v>354</v>
      </c>
    </row>
  </sheetData>
  <mergeCells count="2">
    <mergeCell ref="A1:AJ1"/>
    <mergeCell ref="A2:Q2"/>
  </mergeCells>
  <dataValidations count="7">
    <dataValidation type="list" allowBlank="1" showInputMessage="1" showErrorMessage="1" sqref="F4:F12">
      <formula1>"部署要求,独立部署,共享部署,混合部署,"</formula1>
    </dataValidation>
    <dataValidation type="list" allowBlank="1" showInputMessage="1" showErrorMessage="1" sqref="G4:G12">
      <formula1>"2vCPU,4vCPU,8vCPU,16vCPU,24vCPU,32vCPU,"</formula1>
    </dataValidation>
    <dataValidation type="list" allowBlank="1" showInputMessage="1" showErrorMessage="1" sqref="H4:H12">
      <formula1>"2G,4G,6G,8G,16G,32G,64G,"</formula1>
    </dataValidation>
    <dataValidation type="list" allowBlank="1" showInputMessage="1" showErrorMessage="1" sqref="I4:I12">
      <formula1>"200G,500G,1T及以上,"</formula1>
    </dataValidation>
    <dataValidation type="list" allowBlank="1" showInputMessage="1" showErrorMessage="1" prompt="$项目真实出现过，并发连接数包括数据库连接和tomcat请求连接" sqref="J4:J12">
      <formula1>"CPU高,内存溢出,磁盘IO等待,并发连接数不足,"</formula1>
    </dataValidation>
    <dataValidation type="list" allowBlank="1" showInputMessage="1" showErrorMessage="1" sqref="K4:K12">
      <formula1>"必须,选配,"</formula1>
    </dataValidation>
    <dataValidation type="list" allowBlank="1" showInputMessage="1" showErrorMessage="1" sqref="M4:M5">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电子商城"/>
  <dimension ref="A1:AI16"/>
  <sheetViews>
    <sheetView workbookViewId="0">
      <selection activeCell="H10" sqref="H10"/>
    </sheetView>
  </sheetViews>
  <sheetFormatPr defaultColWidth="14" defaultRowHeight="18" customHeight="1"/>
  <cols>
    <col min="2" max="2" width="29.1801801801802" customWidth="1"/>
    <col min="3" max="3" width="25.9459459459459" style="80" customWidth="1"/>
    <col min="4" max="4" width="33.8558558558559" customWidth="1"/>
    <col min="10" max="10" width="26.027027027027" customWidth="1"/>
    <col min="12" max="12" width="23.0630630630631" customWidth="1"/>
    <col min="13" max="13" width="12.5405405405405" customWidth="1"/>
    <col min="14" max="14" width="15.2432432432432" customWidth="1"/>
    <col min="15" max="15" width="33.3153153153153" customWidth="1"/>
    <col min="16" max="16" width="30.0810810810811" customWidth="1"/>
  </cols>
  <sheetData>
    <row r="1" ht="31.5" customHeight="1" spans="1:16">
      <c r="A1" s="34" t="s">
        <v>939</v>
      </c>
      <c r="C1" s="81"/>
      <c r="D1" s="82"/>
      <c r="F1" s="82"/>
      <c r="G1" s="83"/>
      <c r="H1" s="83"/>
      <c r="I1" s="83"/>
      <c r="J1" s="83"/>
      <c r="K1" s="83"/>
      <c r="L1" s="83"/>
      <c r="M1" s="34"/>
      <c r="N1" s="34"/>
      <c r="O1" s="82"/>
    </row>
    <row r="2" ht="40.5" customHeight="1" spans="1:16">
      <c r="A2" s="35" t="s">
        <v>392</v>
      </c>
      <c r="B2" s="50"/>
      <c r="C2" s="50"/>
      <c r="D2" s="50"/>
      <c r="E2" s="50"/>
      <c r="F2" s="50"/>
      <c r="G2" s="35"/>
      <c r="H2" s="35"/>
      <c r="I2" s="35"/>
      <c r="J2" s="35"/>
      <c r="K2" s="35"/>
      <c r="L2" s="35"/>
      <c r="M2" s="35"/>
      <c r="N2" s="35"/>
      <c r="O2" s="50"/>
      <c r="P2" s="50"/>
    </row>
    <row r="3" ht="24.85" spans="1:16">
      <c r="A3" s="64" t="s">
        <v>0</v>
      </c>
      <c r="B3" s="64" t="s">
        <v>393</v>
      </c>
      <c r="C3" s="65" t="s">
        <v>394</v>
      </c>
      <c r="D3" s="64" t="s">
        <v>395</v>
      </c>
      <c r="E3" s="64" t="s">
        <v>396</v>
      </c>
      <c r="F3" s="64" t="s">
        <v>397</v>
      </c>
      <c r="G3" s="66" t="s">
        <v>398</v>
      </c>
      <c r="H3" s="66" t="s">
        <v>399</v>
      </c>
      <c r="I3" s="66" t="s">
        <v>400</v>
      </c>
      <c r="J3" s="67" t="s">
        <v>401</v>
      </c>
      <c r="K3" s="67" t="s">
        <v>402</v>
      </c>
      <c r="L3" s="67" t="s">
        <v>403</v>
      </c>
      <c r="M3" s="67" t="s">
        <v>404</v>
      </c>
      <c r="N3" s="84" t="s">
        <v>221</v>
      </c>
      <c r="O3" s="68" t="s">
        <v>405</v>
      </c>
      <c r="P3" s="84" t="s">
        <v>406</v>
      </c>
    </row>
    <row r="4" ht="37.3" spans="1:16">
      <c r="A4" s="47">
        <v>1</v>
      </c>
      <c r="B4" s="85" t="s">
        <v>940</v>
      </c>
      <c r="C4" s="58" t="s">
        <v>941</v>
      </c>
      <c r="D4" s="46" t="s">
        <v>942</v>
      </c>
      <c r="E4" s="47" t="s">
        <v>409</v>
      </c>
      <c r="F4" s="48" t="s">
        <v>420</v>
      </c>
      <c r="G4" s="48" t="s">
        <v>411</v>
      </c>
      <c r="H4" s="48" t="s">
        <v>79</v>
      </c>
      <c r="I4" s="48" t="s">
        <v>57</v>
      </c>
      <c r="J4" s="49" t="s">
        <v>412</v>
      </c>
      <c r="K4" s="48" t="s">
        <v>427</v>
      </c>
      <c r="L4" s="46"/>
      <c r="M4" s="46"/>
      <c r="N4" s="46"/>
      <c r="O4" s="46" t="s">
        <v>515</v>
      </c>
      <c r="P4" s="50"/>
    </row>
    <row r="5" ht="37.3" spans="1:16">
      <c r="A5" s="86">
        <v>2</v>
      </c>
      <c r="B5" s="85" t="s">
        <v>943</v>
      </c>
      <c r="C5" s="53" t="s">
        <v>944</v>
      </c>
      <c r="D5" s="87" t="s">
        <v>945</v>
      </c>
      <c r="E5" s="47" t="s">
        <v>409</v>
      </c>
      <c r="F5" s="48" t="s">
        <v>420</v>
      </c>
      <c r="G5" s="48" t="s">
        <v>411</v>
      </c>
      <c r="H5" s="48" t="s">
        <v>79</v>
      </c>
      <c r="I5" s="48" t="s">
        <v>57</v>
      </c>
      <c r="J5" s="49" t="s">
        <v>412</v>
      </c>
      <c r="K5" s="48" t="s">
        <v>427</v>
      </c>
      <c r="L5" s="46"/>
      <c r="M5" s="46"/>
      <c r="N5" s="46"/>
      <c r="O5" s="46" t="s">
        <v>515</v>
      </c>
      <c r="P5" s="50"/>
    </row>
    <row r="6" ht="37.3" spans="1:16">
      <c r="A6" s="86">
        <v>3</v>
      </c>
      <c r="B6" s="88" t="s">
        <v>832</v>
      </c>
      <c r="C6" s="58" t="s">
        <v>833</v>
      </c>
      <c r="D6" s="46" t="s">
        <v>946</v>
      </c>
      <c r="E6" s="47" t="s">
        <v>459</v>
      </c>
      <c r="F6" s="48" t="s">
        <v>410</v>
      </c>
      <c r="G6" s="48" t="s">
        <v>411</v>
      </c>
      <c r="H6" s="48" t="s">
        <v>79</v>
      </c>
      <c r="I6" s="48" t="s">
        <v>236</v>
      </c>
      <c r="J6" s="49" t="s">
        <v>412</v>
      </c>
      <c r="K6" s="48" t="s">
        <v>427</v>
      </c>
      <c r="L6" s="46" t="s">
        <v>947</v>
      </c>
      <c r="M6" s="46"/>
      <c r="N6" s="46"/>
      <c r="O6" s="46" t="s">
        <v>515</v>
      </c>
      <c r="P6" s="87" t="s">
        <v>948</v>
      </c>
    </row>
    <row r="7" ht="49.7" spans="1:16">
      <c r="A7" s="86">
        <v>4</v>
      </c>
      <c r="B7" s="85" t="s">
        <v>508</v>
      </c>
      <c r="C7" s="58" t="s">
        <v>949</v>
      </c>
      <c r="D7" s="46" t="s">
        <v>946</v>
      </c>
      <c r="E7" s="47" t="s">
        <v>459</v>
      </c>
      <c r="F7" s="48" t="s">
        <v>420</v>
      </c>
      <c r="G7" s="48" t="s">
        <v>440</v>
      </c>
      <c r="H7" s="48" t="s">
        <v>56</v>
      </c>
      <c r="I7" s="48" t="s">
        <v>236</v>
      </c>
      <c r="J7" s="49" t="s">
        <v>412</v>
      </c>
      <c r="K7" s="48" t="s">
        <v>427</v>
      </c>
      <c r="L7" s="46" t="s">
        <v>947</v>
      </c>
      <c r="M7" s="46"/>
      <c r="N7" s="46"/>
      <c r="O7" s="46" t="s">
        <v>515</v>
      </c>
      <c r="P7" s="87" t="s">
        <v>950</v>
      </c>
    </row>
    <row r="8" ht="24.85" spans="1:16">
      <c r="A8" s="86">
        <v>5</v>
      </c>
      <c r="B8" s="85" t="s">
        <v>591</v>
      </c>
      <c r="C8" s="58" t="s">
        <v>538</v>
      </c>
      <c r="D8" s="46" t="s">
        <v>592</v>
      </c>
      <c r="E8" s="47" t="s">
        <v>459</v>
      </c>
      <c r="F8" s="48" t="s">
        <v>420</v>
      </c>
      <c r="G8" s="48" t="s">
        <v>411</v>
      </c>
      <c r="H8" s="48" t="s">
        <v>79</v>
      </c>
      <c r="I8" s="48" t="s">
        <v>57</v>
      </c>
      <c r="J8" s="49" t="s">
        <v>585</v>
      </c>
      <c r="K8" s="48" t="s">
        <v>413</v>
      </c>
      <c r="L8" s="46" t="s">
        <v>951</v>
      </c>
      <c r="M8" s="46"/>
      <c r="N8" s="46"/>
      <c r="O8" s="46"/>
      <c r="P8" s="50"/>
    </row>
    <row r="9" ht="12.4" spans="1:16">
      <c r="A9" s="86"/>
      <c r="B9" s="85" t="s">
        <v>952</v>
      </c>
      <c r="C9" s="58" t="s">
        <v>952</v>
      </c>
      <c r="D9" s="58" t="s">
        <v>952</v>
      </c>
      <c r="E9" s="47" t="s">
        <v>409</v>
      </c>
      <c r="F9" s="48" t="s">
        <v>420</v>
      </c>
      <c r="G9" s="48" t="s">
        <v>540</v>
      </c>
      <c r="H9" s="48" t="s">
        <v>327</v>
      </c>
      <c r="I9" s="89" t="s">
        <v>57</v>
      </c>
      <c r="J9" s="49"/>
      <c r="K9" s="48" t="s">
        <v>427</v>
      </c>
      <c r="L9" s="76"/>
      <c r="M9" s="76"/>
      <c r="N9" s="76"/>
      <c r="O9" s="46"/>
      <c r="P9" s="50"/>
    </row>
    <row r="10" ht="74.55" spans="1:16">
      <c r="A10" s="86"/>
      <c r="B10" s="85" t="s">
        <v>953</v>
      </c>
      <c r="C10" s="58" t="s">
        <v>953</v>
      </c>
      <c r="D10" s="46" t="s">
        <v>954</v>
      </c>
      <c r="E10" s="47" t="s">
        <v>409</v>
      </c>
      <c r="F10" s="48" t="s">
        <v>410</v>
      </c>
      <c r="G10" s="48" t="s">
        <v>411</v>
      </c>
      <c r="H10" s="48" t="s">
        <v>79</v>
      </c>
      <c r="I10" s="89" t="s">
        <v>236</v>
      </c>
      <c r="J10" s="49" t="s">
        <v>585</v>
      </c>
      <c r="K10" s="48" t="s">
        <v>427</v>
      </c>
      <c r="L10" s="90" t="s">
        <v>955</v>
      </c>
      <c r="M10" s="76"/>
      <c r="N10" s="76"/>
      <c r="O10" s="46"/>
      <c r="P10" s="50"/>
    </row>
    <row r="11" ht="37.3" spans="1:16">
      <c r="A11" s="86">
        <v>6</v>
      </c>
      <c r="B11" s="85" t="s">
        <v>429</v>
      </c>
      <c r="C11" s="58" t="s">
        <v>430</v>
      </c>
      <c r="D11" s="46" t="s">
        <v>956</v>
      </c>
      <c r="E11" s="47" t="s">
        <v>432</v>
      </c>
      <c r="F11" s="48" t="s">
        <v>426</v>
      </c>
      <c r="G11" s="48" t="s">
        <v>440</v>
      </c>
      <c r="H11" s="48" t="s">
        <v>56</v>
      </c>
      <c r="I11" s="89" t="s">
        <v>236</v>
      </c>
      <c r="J11" s="49" t="s">
        <v>608</v>
      </c>
      <c r="K11" s="48" t="s">
        <v>427</v>
      </c>
      <c r="L11" s="76"/>
      <c r="M11" s="76"/>
      <c r="N11" s="76"/>
      <c r="O11" s="46" t="s">
        <v>435</v>
      </c>
      <c r="P11" s="50" t="s">
        <v>957</v>
      </c>
    </row>
    <row r="12" ht="37.3" spans="1:16">
      <c r="A12" s="91">
        <v>10</v>
      </c>
      <c r="B12" s="92" t="s">
        <v>446</v>
      </c>
      <c r="C12" s="93" t="s">
        <v>447</v>
      </c>
      <c r="D12" s="71" t="s">
        <v>448</v>
      </c>
      <c r="E12" s="70" t="s">
        <v>425</v>
      </c>
      <c r="F12" s="73" t="s">
        <v>420</v>
      </c>
      <c r="G12" s="73" t="s">
        <v>411</v>
      </c>
      <c r="H12" s="73" t="s">
        <v>79</v>
      </c>
      <c r="I12" s="73" t="s">
        <v>57</v>
      </c>
      <c r="J12" s="94"/>
      <c r="K12" s="73" t="s">
        <v>427</v>
      </c>
      <c r="L12" s="95" t="s">
        <v>449</v>
      </c>
      <c r="M12" s="95"/>
      <c r="N12" s="95"/>
      <c r="O12" s="71" t="s">
        <v>450</v>
      </c>
      <c r="P12" s="36"/>
    </row>
    <row r="13" ht="37.3" spans="1:16">
      <c r="A13" s="86">
        <v>11</v>
      </c>
      <c r="B13" s="85" t="s">
        <v>422</v>
      </c>
      <c r="C13" s="58" t="s">
        <v>423</v>
      </c>
      <c r="D13" s="46" t="s">
        <v>424</v>
      </c>
      <c r="E13" s="47" t="s">
        <v>425</v>
      </c>
      <c r="F13" s="48" t="s">
        <v>426</v>
      </c>
      <c r="G13" s="48" t="s">
        <v>411</v>
      </c>
      <c r="H13" s="48" t="s">
        <v>79</v>
      </c>
      <c r="I13" s="48" t="s">
        <v>57</v>
      </c>
      <c r="J13" s="49"/>
      <c r="K13" s="48" t="s">
        <v>427</v>
      </c>
      <c r="L13" s="46" t="s">
        <v>662</v>
      </c>
      <c r="M13" s="46"/>
      <c r="N13" s="46"/>
      <c r="O13" s="46" t="s">
        <v>428</v>
      </c>
      <c r="P13" s="50"/>
    </row>
    <row r="14" ht="37.3" spans="1:16">
      <c r="A14" s="86">
        <v>12</v>
      </c>
      <c r="B14" s="85" t="s">
        <v>560</v>
      </c>
      <c r="C14" s="58" t="s">
        <v>614</v>
      </c>
      <c r="D14" s="46" t="s">
        <v>958</v>
      </c>
      <c r="E14" s="47" t="s">
        <v>425</v>
      </c>
      <c r="F14" s="48" t="s">
        <v>426</v>
      </c>
      <c r="G14" s="48" t="s">
        <v>411</v>
      </c>
      <c r="H14" s="48" t="s">
        <v>79</v>
      </c>
      <c r="I14" s="48" t="s">
        <v>57</v>
      </c>
      <c r="J14" s="49"/>
      <c r="K14" s="48" t="s">
        <v>413</v>
      </c>
      <c r="M14" s="46"/>
      <c r="N14" s="46"/>
      <c r="O14" s="46" t="s">
        <v>616</v>
      </c>
      <c r="P14" s="50"/>
    </row>
    <row r="15" ht="12.45" spans="1:16">
      <c r="A15" s="86">
        <v>13</v>
      </c>
      <c r="B15" s="85" t="s">
        <v>436</v>
      </c>
      <c r="C15" s="58" t="s">
        <v>437</v>
      </c>
      <c r="D15" s="46" t="s">
        <v>438</v>
      </c>
      <c r="E15" s="47" t="s">
        <v>439</v>
      </c>
      <c r="F15" s="48" t="s">
        <v>426</v>
      </c>
      <c r="G15" s="48" t="s">
        <v>411</v>
      </c>
      <c r="H15" s="48" t="s">
        <v>79</v>
      </c>
      <c r="I15" s="48" t="s">
        <v>57</v>
      </c>
      <c r="J15" s="49" t="s">
        <v>608</v>
      </c>
      <c r="K15" s="48" t="s">
        <v>427</v>
      </c>
      <c r="L15" s="46"/>
      <c r="M15" s="46"/>
      <c r="N15" s="46"/>
      <c r="O15" s="46" t="s">
        <v>441</v>
      </c>
      <c r="P15" s="50"/>
    </row>
    <row r="16" ht="12.45" spans="1:16">
      <c r="A16" s="91">
        <v>14</v>
      </c>
      <c r="B16" s="92" t="s">
        <v>959</v>
      </c>
      <c r="C16" s="93" t="s">
        <v>437</v>
      </c>
      <c r="D16" s="71" t="s">
        <v>438</v>
      </c>
      <c r="E16" s="70" t="s">
        <v>439</v>
      </c>
      <c r="F16" s="73" t="s">
        <v>420</v>
      </c>
      <c r="G16" s="73" t="s">
        <v>411</v>
      </c>
      <c r="H16" s="73" t="s">
        <v>79</v>
      </c>
      <c r="I16" s="73" t="s">
        <v>57</v>
      </c>
      <c r="J16" s="94" t="s">
        <v>608</v>
      </c>
      <c r="K16" s="73" t="s">
        <v>427</v>
      </c>
      <c r="L16" s="71"/>
      <c r="M16" s="71"/>
      <c r="N16" s="71"/>
      <c r="O16" s="71" t="s">
        <v>441</v>
      </c>
      <c r="P16" s="36"/>
    </row>
  </sheetData>
  <mergeCells count="2">
    <mergeCell ref="A1:AI1"/>
    <mergeCell ref="A2:P2"/>
  </mergeCells>
  <dataValidations count="6">
    <dataValidation type="list" showInputMessage="1" showErrorMessage="1" sqref="F4:F16">
      <formula1>"部署要求,独立部署,共享部署,混合部署,"</formula1>
    </dataValidation>
    <dataValidation type="list" showInputMessage="1" showErrorMessage="1" sqref="G4:G16">
      <formula1>"2vCPU,4vCPU,8vCPU,16vCPU,24vCPU,32vCPU,"</formula1>
    </dataValidation>
    <dataValidation type="list" showInputMessage="1" showErrorMessage="1" sqref="H4:H16">
      <formula1>"2G,4G,6G,8G,16G,32G,64G,"</formula1>
    </dataValidation>
    <dataValidation type="list" showInputMessage="1" showErrorMessage="1" sqref="I4:I16">
      <formula1>"200G,500G,1T及以上,"</formula1>
    </dataValidation>
    <dataValidation type="list" showInputMessage="1" showErrorMessage="1" prompt="$项目真实出现过，并发连接数包括数据库连接和tomcat请求连接" sqref="J4:J16">
      <formula1>"CPU高,内存溢出,磁盘IO等待,并发连接数不足,"</formula1>
    </dataValidation>
    <dataValidation type="list" showInputMessage="1" showErrorMessage="1" sqref="K4:K16">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网关"/>
  <dimension ref="A1:AI8"/>
  <sheetViews>
    <sheetView workbookViewId="0">
      <selection activeCell="F18" sqref="F18"/>
    </sheetView>
  </sheetViews>
  <sheetFormatPr defaultColWidth="14" defaultRowHeight="18" customHeight="1" outlineLevelRow="7"/>
  <cols>
    <col min="2" max="2" width="14.972972972973" customWidth="1"/>
    <col min="3" max="3" width="25.3513513513514" customWidth="1"/>
    <col min="4" max="4" width="24.4144144144144" customWidth="1"/>
    <col min="12" max="12" width="33.045045045045" customWidth="1"/>
    <col min="15" max="15" width="23.4684684684685" customWidth="1"/>
  </cols>
  <sheetData>
    <row r="1" ht="12.4" spans="1:16">
      <c r="A1" s="34" t="s">
        <v>960</v>
      </c>
      <c r="M1" s="34"/>
      <c r="N1" s="34"/>
    </row>
    <row r="2" ht="12.4" spans="1:16">
      <c r="A2" s="35" t="s">
        <v>392</v>
      </c>
      <c r="B2" s="50"/>
      <c r="C2" s="50"/>
      <c r="D2" s="50"/>
      <c r="E2" s="50"/>
      <c r="F2" s="50"/>
      <c r="G2" s="35"/>
      <c r="H2" s="35"/>
      <c r="I2" s="35"/>
      <c r="J2" s="35"/>
      <c r="K2" s="35"/>
      <c r="L2" s="35"/>
      <c r="M2" s="35"/>
      <c r="N2" s="35"/>
      <c r="O2" s="50"/>
      <c r="P2" s="50"/>
    </row>
    <row r="3" ht="37.3" spans="1:16">
      <c r="A3" s="64" t="s">
        <v>0</v>
      </c>
      <c r="B3" s="64" t="s">
        <v>393</v>
      </c>
      <c r="C3" s="65" t="s">
        <v>394</v>
      </c>
      <c r="D3" s="64" t="s">
        <v>395</v>
      </c>
      <c r="E3" s="64" t="s">
        <v>396</v>
      </c>
      <c r="F3" s="64" t="s">
        <v>397</v>
      </c>
      <c r="G3" s="66" t="s">
        <v>398</v>
      </c>
      <c r="H3" s="66" t="s">
        <v>399</v>
      </c>
      <c r="I3" s="66" t="s">
        <v>400</v>
      </c>
      <c r="J3" s="67" t="s">
        <v>401</v>
      </c>
      <c r="K3" s="67" t="s">
        <v>402</v>
      </c>
      <c r="L3" s="67" t="s">
        <v>403</v>
      </c>
      <c r="M3" s="67" t="s">
        <v>404</v>
      </c>
      <c r="N3" s="68" t="s">
        <v>221</v>
      </c>
      <c r="O3" s="68" t="s">
        <v>405</v>
      </c>
      <c r="P3" s="69" t="s">
        <v>406</v>
      </c>
    </row>
    <row r="4" ht="37.3" spans="1:16">
      <c r="A4" s="70">
        <v>1</v>
      </c>
      <c r="B4" s="71" t="s">
        <v>961</v>
      </c>
      <c r="C4" s="72" t="s">
        <v>962</v>
      </c>
      <c r="D4" s="71" t="s">
        <v>963</v>
      </c>
      <c r="E4" s="70" t="s">
        <v>409</v>
      </c>
      <c r="F4" s="73" t="s">
        <v>420</v>
      </c>
      <c r="G4" s="48" t="s">
        <v>411</v>
      </c>
      <c r="H4" s="48" t="s">
        <v>79</v>
      </c>
      <c r="I4" s="48" t="s">
        <v>57</v>
      </c>
      <c r="J4" s="49"/>
      <c r="K4" s="49" t="s">
        <v>427</v>
      </c>
      <c r="L4" s="46" t="s">
        <v>964</v>
      </c>
      <c r="M4" s="49"/>
      <c r="N4" s="71"/>
      <c r="O4" s="71" t="s">
        <v>965</v>
      </c>
      <c r="P4" s="36"/>
    </row>
    <row r="5" ht="37.3" spans="1:16">
      <c r="A5" s="47">
        <v>2</v>
      </c>
      <c r="B5" s="46" t="s">
        <v>961</v>
      </c>
      <c r="C5" s="74" t="s">
        <v>966</v>
      </c>
      <c r="D5" s="46" t="s">
        <v>967</v>
      </c>
      <c r="E5" s="47" t="s">
        <v>459</v>
      </c>
      <c r="F5" s="48" t="s">
        <v>420</v>
      </c>
      <c r="G5" s="48"/>
      <c r="H5" s="48"/>
      <c r="I5" s="48"/>
      <c r="J5" s="49"/>
      <c r="K5" s="49" t="s">
        <v>427</v>
      </c>
      <c r="L5" s="46"/>
      <c r="M5" s="49"/>
      <c r="N5" s="46"/>
      <c r="O5" s="46"/>
      <c r="P5" s="50"/>
    </row>
    <row r="6" ht="37.3" spans="1:16">
      <c r="A6" s="47">
        <v>3</v>
      </c>
      <c r="B6" s="44" t="s">
        <v>968</v>
      </c>
      <c r="C6" s="47" t="s">
        <v>969</v>
      </c>
      <c r="D6" s="46" t="s">
        <v>970</v>
      </c>
      <c r="E6" s="47" t="s">
        <v>459</v>
      </c>
      <c r="F6" s="48" t="s">
        <v>420</v>
      </c>
      <c r="G6" s="48" t="s">
        <v>411</v>
      </c>
      <c r="H6" s="48" t="s">
        <v>79</v>
      </c>
      <c r="I6" s="48" t="s">
        <v>57</v>
      </c>
      <c r="J6" s="49"/>
      <c r="K6" s="49" t="s">
        <v>427</v>
      </c>
      <c r="L6" s="46"/>
      <c r="M6" s="46"/>
      <c r="N6" s="46"/>
      <c r="O6" s="46"/>
      <c r="P6" s="50"/>
    </row>
    <row r="7" ht="49.7" spans="1:16">
      <c r="A7" s="47">
        <v>6</v>
      </c>
      <c r="B7" s="44" t="s">
        <v>429</v>
      </c>
      <c r="C7" s="75" t="s">
        <v>430</v>
      </c>
      <c r="D7" s="76" t="s">
        <v>886</v>
      </c>
      <c r="E7" s="75" t="s">
        <v>432</v>
      </c>
      <c r="F7" s="48" t="s">
        <v>426</v>
      </c>
      <c r="G7" s="48" t="s">
        <v>433</v>
      </c>
      <c r="H7" s="48" t="s">
        <v>227</v>
      </c>
      <c r="I7" s="48" t="s">
        <v>434</v>
      </c>
      <c r="J7" s="49" t="s">
        <v>608</v>
      </c>
      <c r="K7" s="49" t="s">
        <v>427</v>
      </c>
      <c r="L7" s="46"/>
      <c r="M7" s="46"/>
      <c r="N7" s="46"/>
      <c r="O7" s="46" t="s">
        <v>971</v>
      </c>
      <c r="P7" s="50"/>
    </row>
    <row r="8" ht="37.3" spans="1:16">
      <c r="A8" s="47">
        <v>8</v>
      </c>
      <c r="B8" s="77" t="s">
        <v>422</v>
      </c>
      <c r="C8" s="78" t="s">
        <v>423</v>
      </c>
      <c r="D8" s="79" t="s">
        <v>424</v>
      </c>
      <c r="E8" s="78" t="s">
        <v>425</v>
      </c>
      <c r="F8" s="48" t="s">
        <v>426</v>
      </c>
      <c r="G8" s="48" t="s">
        <v>540</v>
      </c>
      <c r="H8" s="48" t="s">
        <v>327</v>
      </c>
      <c r="I8" s="48" t="s">
        <v>57</v>
      </c>
      <c r="J8" s="49"/>
      <c r="K8" s="49" t="s">
        <v>427</v>
      </c>
      <c r="L8" s="46"/>
      <c r="M8" s="46"/>
      <c r="N8" s="46"/>
      <c r="O8" s="46" t="s">
        <v>936</v>
      </c>
      <c r="P8" s="50"/>
    </row>
  </sheetData>
  <mergeCells count="2">
    <mergeCell ref="A1:AI1"/>
    <mergeCell ref="A2:P2"/>
  </mergeCells>
  <dataValidations count="7">
    <dataValidation type="list" allowBlank="1" showInputMessage="1" showErrorMessage="1" sqref="F4:F8">
      <formula1>"部署要求,独立部署,共享部署,混合部署,"</formula1>
    </dataValidation>
    <dataValidation type="list" allowBlank="1" showInputMessage="1" showErrorMessage="1" sqref="G4:G8">
      <formula1>"2vCPU,4vCPU,8vCPU,16vCPU,24vCPU,32vCPU,"</formula1>
    </dataValidation>
    <dataValidation type="list" allowBlank="1" showInputMessage="1" showErrorMessage="1" sqref="H4:H8">
      <formula1>"2G,4G,6G,8G,16G,32G,64G,"</formula1>
    </dataValidation>
    <dataValidation type="list" allowBlank="1" showInputMessage="1" showErrorMessage="1" sqref="I4:I8">
      <formula1>"200G,500G,1T及以上,"</formula1>
    </dataValidation>
    <dataValidation type="list" allowBlank="1" showInputMessage="1" showErrorMessage="1" prompt="$项目真实出现过，并发连接数包括数据库连接和tomcat请求连接" sqref="J4:J8">
      <formula1>"CPU高,内存溢出,磁盘IO等待,并发连接数不足,"</formula1>
    </dataValidation>
    <dataValidation type="list" allowBlank="1" showInputMessage="1" showErrorMessage="1" sqref="K4:K8">
      <formula1>"必须,选配,"</formula1>
    </dataValidation>
    <dataValidation type="list" allowBlank="1" showInputMessage="1" showErrorMessage="1" sqref="M4:M5">
      <formula1>"AttachStorage,EpointMisTempFile,SliceUploadPath,epointtemp,BigFileUploadStorage,"</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不见面评标席位管控系统"/>
  <dimension ref="A1:AI13"/>
  <sheetViews>
    <sheetView workbookViewId="0">
      <selection activeCell="A1" sqref="A1:AI1"/>
    </sheetView>
  </sheetViews>
  <sheetFormatPr defaultColWidth="14" defaultRowHeight="18" customHeight="1"/>
  <cols>
    <col min="1" max="1" width="4.99099099099099" customWidth="1"/>
    <col min="2" max="2" width="15.7837837837838" customWidth="1"/>
    <col min="3" max="3" width="20.0900900900901" customWidth="1"/>
    <col min="4" max="4" width="23.6036036036036" customWidth="1"/>
    <col min="14" max="14" width="10.6486486486486" customWidth="1"/>
  </cols>
  <sheetData>
    <row r="1" ht="12.4" spans="1:35">
      <c r="A1" s="34" t="s">
        <v>972</v>
      </c>
      <c r="M1" s="34"/>
      <c r="N1" s="34"/>
    </row>
    <row r="2" ht="12.4" spans="1:35">
      <c r="A2" s="35" t="s">
        <v>392</v>
      </c>
      <c r="B2" s="36"/>
      <c r="C2" s="36"/>
      <c r="D2" s="36"/>
      <c r="E2" s="36"/>
      <c r="F2" s="36"/>
      <c r="G2" s="37"/>
      <c r="H2" s="37"/>
      <c r="I2" s="37"/>
      <c r="J2" s="37"/>
      <c r="K2" s="37"/>
      <c r="L2" s="37"/>
      <c r="M2" s="37"/>
      <c r="N2" s="37"/>
      <c r="O2" s="36"/>
      <c r="P2" s="36"/>
    </row>
    <row r="3" ht="37.3" spans="1:35">
      <c r="A3" s="38" t="s">
        <v>0</v>
      </c>
      <c r="B3" s="39" t="s">
        <v>393</v>
      </c>
      <c r="C3" s="40" t="s">
        <v>394</v>
      </c>
      <c r="D3" s="39" t="s">
        <v>395</v>
      </c>
      <c r="E3" s="39" t="s">
        <v>396</v>
      </c>
      <c r="F3" s="39" t="s">
        <v>397</v>
      </c>
      <c r="G3" s="41" t="s">
        <v>398</v>
      </c>
      <c r="H3" s="41" t="s">
        <v>399</v>
      </c>
      <c r="I3" s="41" t="s">
        <v>400</v>
      </c>
      <c r="J3" s="41" t="s">
        <v>401</v>
      </c>
      <c r="K3" s="41" t="s">
        <v>402</v>
      </c>
      <c r="L3" s="41" t="s">
        <v>403</v>
      </c>
      <c r="M3" s="41" t="s">
        <v>404</v>
      </c>
      <c r="N3" s="41" t="s">
        <v>221</v>
      </c>
      <c r="O3" s="41" t="s">
        <v>405</v>
      </c>
      <c r="P3" s="42" t="s">
        <v>406</v>
      </c>
    </row>
    <row r="4" ht="24.85" spans="1:35">
      <c r="A4" s="43">
        <v>1</v>
      </c>
      <c r="B4" s="44" t="s">
        <v>973</v>
      </c>
      <c r="C4" s="45" t="s">
        <v>27</v>
      </c>
      <c r="D4" s="46" t="s">
        <v>974</v>
      </c>
      <c r="E4" s="47" t="s">
        <v>409</v>
      </c>
      <c r="F4" s="48" t="s">
        <v>410</v>
      </c>
      <c r="G4" s="48" t="s">
        <v>411</v>
      </c>
      <c r="H4" s="48" t="s">
        <v>79</v>
      </c>
      <c r="I4" s="48" t="s">
        <v>57</v>
      </c>
      <c r="J4" s="48"/>
      <c r="K4" s="48" t="s">
        <v>427</v>
      </c>
      <c r="L4" s="46"/>
      <c r="M4" s="49"/>
      <c r="N4" s="46">
        <v>8080</v>
      </c>
      <c r="O4" s="46" t="s">
        <v>515</v>
      </c>
      <c r="P4" s="50"/>
    </row>
    <row r="5" ht="62.15" spans="1:35">
      <c r="A5" s="51">
        <v>2</v>
      </c>
      <c r="B5" s="52" t="s">
        <v>429</v>
      </c>
      <c r="C5" s="53" t="s">
        <v>430</v>
      </c>
      <c r="D5" s="54" t="s">
        <v>975</v>
      </c>
      <c r="E5" s="52" t="s">
        <v>432</v>
      </c>
      <c r="F5" s="55" t="s">
        <v>426</v>
      </c>
      <c r="G5" s="48" t="s">
        <v>440</v>
      </c>
      <c r="H5" s="48" t="s">
        <v>56</v>
      </c>
      <c r="I5" s="48" t="s">
        <v>236</v>
      </c>
      <c r="J5" s="48"/>
      <c r="K5" s="48" t="s">
        <v>427</v>
      </c>
      <c r="L5" s="52"/>
      <c r="M5" s="52"/>
      <c r="N5" s="54"/>
      <c r="O5" s="54" t="s">
        <v>976</v>
      </c>
      <c r="P5" s="52"/>
    </row>
    <row r="6" ht="88.7" spans="1:35">
      <c r="A6" s="56">
        <v>3</v>
      </c>
      <c r="B6" s="52" t="s">
        <v>560</v>
      </c>
      <c r="C6" s="53" t="s">
        <v>561</v>
      </c>
      <c r="D6" s="54" t="s">
        <v>562</v>
      </c>
      <c r="E6" s="52" t="s">
        <v>425</v>
      </c>
      <c r="F6" s="55" t="s">
        <v>426</v>
      </c>
      <c r="G6" s="55" t="s">
        <v>411</v>
      </c>
      <c r="H6" s="55" t="s">
        <v>79</v>
      </c>
      <c r="I6" s="55" t="s">
        <v>57</v>
      </c>
      <c r="J6" s="55" t="s">
        <v>489</v>
      </c>
      <c r="K6" s="55" t="s">
        <v>427</v>
      </c>
      <c r="L6" s="52"/>
      <c r="M6" s="52"/>
      <c r="N6" s="54"/>
      <c r="O6" s="54" t="s">
        <v>559</v>
      </c>
      <c r="P6" s="52"/>
      <c r="Q6" s="57"/>
      <c r="R6" s="57"/>
      <c r="S6" s="57"/>
      <c r="T6" s="57"/>
      <c r="U6" s="57"/>
      <c r="V6" s="57"/>
      <c r="W6" s="57"/>
      <c r="X6" s="57"/>
      <c r="Y6" s="57"/>
      <c r="Z6" s="57"/>
      <c r="AA6" s="57"/>
      <c r="AB6" s="57"/>
      <c r="AC6" s="57"/>
      <c r="AD6" s="57"/>
      <c r="AE6" s="57"/>
      <c r="AF6" s="57"/>
      <c r="AG6" s="57"/>
      <c r="AH6" s="57"/>
      <c r="AI6" s="57"/>
    </row>
    <row r="7" ht="74.55" spans="1:35">
      <c r="A7" s="43">
        <v>4</v>
      </c>
      <c r="B7" s="44" t="s">
        <v>446</v>
      </c>
      <c r="C7" s="58" t="s">
        <v>447</v>
      </c>
      <c r="D7" s="46" t="s">
        <v>448</v>
      </c>
      <c r="E7" s="47" t="s">
        <v>425</v>
      </c>
      <c r="F7" s="48" t="s">
        <v>426</v>
      </c>
      <c r="G7" s="48" t="s">
        <v>540</v>
      </c>
      <c r="H7" s="48" t="s">
        <v>327</v>
      </c>
      <c r="I7" s="48" t="s">
        <v>57</v>
      </c>
      <c r="J7" s="48"/>
      <c r="K7" s="48" t="s">
        <v>413</v>
      </c>
      <c r="L7" s="46"/>
      <c r="M7" s="46"/>
      <c r="N7" s="46"/>
      <c r="O7" s="46" t="s">
        <v>450</v>
      </c>
      <c r="P7" s="50"/>
    </row>
    <row r="8" ht="74.55" spans="1:35">
      <c r="A8" s="43">
        <v>5</v>
      </c>
      <c r="B8" s="46" t="s">
        <v>977</v>
      </c>
      <c r="C8" s="58" t="s">
        <v>978</v>
      </c>
      <c r="D8" s="46" t="s">
        <v>979</v>
      </c>
      <c r="E8" s="47" t="s">
        <v>409</v>
      </c>
      <c r="F8" s="48" t="s">
        <v>410</v>
      </c>
      <c r="G8" s="48" t="s">
        <v>411</v>
      </c>
      <c r="H8" s="48" t="s">
        <v>79</v>
      </c>
      <c r="I8" s="48" t="s">
        <v>57</v>
      </c>
      <c r="J8" s="48"/>
      <c r="K8" s="48" t="s">
        <v>427</v>
      </c>
      <c r="L8" s="46" t="s">
        <v>980</v>
      </c>
      <c r="M8" s="46"/>
      <c r="N8" s="46">
        <v>8080</v>
      </c>
      <c r="O8" s="46" t="s">
        <v>515</v>
      </c>
      <c r="P8" s="50"/>
    </row>
    <row r="9" ht="12.4" spans="1:35">
      <c r="A9" s="59"/>
      <c r="B9" s="60"/>
      <c r="C9" s="59"/>
      <c r="D9" s="61"/>
      <c r="E9" s="59"/>
      <c r="F9" s="62"/>
      <c r="G9" s="62"/>
      <c r="H9" s="62"/>
      <c r="I9" s="62"/>
      <c r="J9" s="63"/>
      <c r="K9" s="63"/>
      <c r="L9" s="61"/>
      <c r="M9" s="61"/>
      <c r="N9" s="61"/>
      <c r="O9" s="61"/>
    </row>
    <row r="10" ht="12.4" spans="1:35">
      <c r="A10" s="59"/>
      <c r="B10" s="60"/>
      <c r="C10" s="59"/>
      <c r="D10" s="61"/>
      <c r="E10" s="59"/>
      <c r="F10" s="62"/>
      <c r="G10" s="62"/>
      <c r="H10" s="62"/>
      <c r="I10" s="62"/>
      <c r="J10" s="63"/>
      <c r="K10" s="63"/>
      <c r="L10" s="61"/>
      <c r="M10" s="61"/>
      <c r="N10" s="61"/>
      <c r="O10" s="61"/>
    </row>
    <row r="11" ht="12.4" spans="1:35">
      <c r="A11" s="59"/>
      <c r="B11" s="60"/>
      <c r="C11" s="59"/>
      <c r="D11" s="61"/>
      <c r="E11" s="59"/>
      <c r="F11" s="62"/>
      <c r="G11" s="62"/>
      <c r="H11" s="62"/>
      <c r="I11" s="62"/>
      <c r="J11" s="63"/>
      <c r="K11" s="63"/>
      <c r="L11" s="61"/>
      <c r="M11" s="61"/>
      <c r="N11" s="61"/>
      <c r="O11" s="61"/>
    </row>
    <row r="12" ht="12.4" spans="1:35">
      <c r="A12" s="59"/>
      <c r="B12" s="60"/>
      <c r="C12" s="59"/>
      <c r="D12" s="61"/>
      <c r="E12" s="59"/>
      <c r="F12" s="62"/>
      <c r="G12" s="62"/>
      <c r="H12" s="62"/>
      <c r="I12" s="62"/>
      <c r="J12" s="63"/>
      <c r="K12" s="63"/>
      <c r="L12" s="61"/>
      <c r="M12" s="61"/>
      <c r="N12" s="61"/>
      <c r="O12" s="61"/>
    </row>
    <row r="13" ht="12.4" spans="1:35">
      <c r="A13" s="59"/>
      <c r="B13" s="60"/>
      <c r="C13" s="59"/>
      <c r="D13" s="61"/>
      <c r="E13" s="59"/>
      <c r="F13" s="62"/>
      <c r="G13" s="62"/>
      <c r="H13" s="62"/>
      <c r="I13" s="62"/>
      <c r="J13" s="63"/>
      <c r="K13" s="63"/>
      <c r="L13" s="61"/>
      <c r="M13" s="61"/>
      <c r="N13" s="61"/>
      <c r="O13" s="61"/>
    </row>
  </sheetData>
  <mergeCells count="2">
    <mergeCell ref="A1:AI1"/>
    <mergeCell ref="A2:P2"/>
  </mergeCells>
  <dataValidations count="8">
    <dataValidation type="list" allowBlank="1" showInputMessage="1" showErrorMessage="1" sqref="F4 F6 F8:F13">
      <formula1>"部署要求,独立部署,共享部署,混合部署,"</formula1>
    </dataValidation>
    <dataValidation type="list" allowBlank="1" showInputMessage="1" showErrorMessage="1" sqref="M4 M6">
      <formula1>"AttachStorage,EpointMisTempFile,SliceUploadPath,epointtemp,BigFileUploadStorage,"</formula1>
    </dataValidation>
    <dataValidation type="list" showInputMessage="1" showErrorMessage="1" sqref="F5 F7">
      <formula1>"部署要求,独立部署,共享部署,混合部署,"</formula1>
    </dataValidation>
    <dataValidation type="list" allowBlank="1" showInputMessage="1" showErrorMessage="1" sqref="G4:G13">
      <formula1>"2vCPU,4vCPU,8vCPU,16vCPU,24vCPU,32vCPU,"</formula1>
    </dataValidation>
    <dataValidation type="list" allowBlank="1" showInputMessage="1" showErrorMessage="1" sqref="H4:H13">
      <formula1>"2G,4G,6G,8G,16G,32G,64G,"</formula1>
    </dataValidation>
    <dataValidation type="list" allowBlank="1" showInputMessage="1" showErrorMessage="1" sqref="I4:I13">
      <formula1>"200G,500G,1T及以上,"</formula1>
    </dataValidation>
    <dataValidation type="list" allowBlank="1" showInputMessage="1" showErrorMessage="1" prompt="$项目真实出现过，并发连接数包括数据库连接和tomcat请求连接" sqref="J4:J13">
      <formula1>"CPU高,内存溢出,磁盘IO等待,并发连接数不足,"</formula1>
    </dataValidation>
    <dataValidation type="list" allowBlank="1" showInputMessage="1" showErrorMessage="1" sqref="K4:K13">
      <formula1>"必须,选配,"</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3"/>
  <sheetViews>
    <sheetView topLeftCell="C1" workbookViewId="0">
      <pane ySplit="3" topLeftCell="A6" activePane="bottomLeft" state="frozen"/>
      <selection/>
      <selection pane="bottomLeft" activeCell="J7" sqref="J7"/>
    </sheetView>
  </sheetViews>
  <sheetFormatPr defaultColWidth="9" defaultRowHeight="12.4"/>
  <cols>
    <col min="1" max="1" width="13.7117117117117" style="9"/>
    <col min="2" max="2" width="15.0720720720721" style="9"/>
    <col min="3" max="3" width="21.7747747747748" style="9"/>
    <col min="4" max="4" width="40.5765765765766" style="9" customWidth="1"/>
    <col min="5" max="5" width="11.0810810810811" style="9"/>
    <col min="6" max="6" width="13.4234234234234" style="9" customWidth="1"/>
    <col min="7" max="9" width="13.7117117117117" style="9"/>
    <col min="10" max="10" width="23.7117117117117" style="9" customWidth="1"/>
    <col min="11" max="11" width="13.7117117117117" style="9"/>
    <col min="12" max="12" width="17.7117117117117" style="9" customWidth="1"/>
    <col min="13" max="13" width="16" style="9" customWidth="1"/>
    <col min="14" max="14" width="22.2792792792793" style="9" customWidth="1"/>
    <col min="15" max="15" width="35.7117117117117" style="9" customWidth="1"/>
    <col min="16" max="16" width="20.5765765765766" style="9" customWidth="1"/>
    <col min="17" max="16384" width="13.7117117117117" style="9"/>
  </cols>
  <sheetData>
    <row r="1" spans="1:35">
      <c r="A1" s="10" t="s">
        <v>981</v>
      </c>
      <c r="B1" s="16"/>
      <c r="C1" s="16"/>
      <c r="D1" s="10"/>
      <c r="E1" s="10"/>
      <c r="F1" s="10"/>
      <c r="G1" s="10"/>
      <c r="H1" s="10"/>
      <c r="I1" s="10"/>
      <c r="J1" s="10"/>
      <c r="K1" s="10"/>
      <c r="L1" s="10"/>
      <c r="M1" s="10"/>
      <c r="N1" s="10"/>
      <c r="O1" s="10"/>
      <c r="P1" s="10"/>
      <c r="Q1" s="17"/>
      <c r="R1" s="17"/>
      <c r="S1" s="17"/>
      <c r="T1" s="17"/>
      <c r="U1" s="17"/>
      <c r="V1" s="17"/>
      <c r="W1" s="17"/>
      <c r="X1" s="17"/>
      <c r="Y1" s="17"/>
      <c r="Z1" s="17"/>
      <c r="AA1" s="17"/>
      <c r="AB1" s="17"/>
      <c r="AC1" s="17"/>
      <c r="AD1" s="17"/>
      <c r="AE1" s="17"/>
      <c r="AF1" s="17"/>
      <c r="AG1" s="17"/>
      <c r="AH1" s="17"/>
      <c r="AI1" s="17"/>
    </row>
    <row r="2" ht="57.8" customHeight="1" spans="1:35">
      <c r="A2" s="18" t="s">
        <v>982</v>
      </c>
      <c r="B2" s="19"/>
      <c r="C2" s="19"/>
      <c r="D2" s="18"/>
      <c r="E2" s="18"/>
      <c r="F2" s="18"/>
      <c r="G2" s="18"/>
      <c r="H2" s="18"/>
      <c r="I2" s="18"/>
      <c r="J2" s="18"/>
      <c r="K2" s="18"/>
      <c r="L2" s="18"/>
      <c r="M2" s="18"/>
      <c r="N2" s="18"/>
      <c r="O2" s="18"/>
      <c r="P2" s="18"/>
    </row>
    <row r="3" s="15" customFormat="1" ht="24.85" spans="1:35">
      <c r="A3" s="20" t="s">
        <v>0</v>
      </c>
      <c r="B3" s="19" t="s">
        <v>393</v>
      </c>
      <c r="C3" s="19" t="s">
        <v>394</v>
      </c>
      <c r="D3" s="20" t="s">
        <v>395</v>
      </c>
      <c r="E3" s="20" t="s">
        <v>396</v>
      </c>
      <c r="F3" s="20" t="s">
        <v>397</v>
      </c>
      <c r="G3" s="20" t="s">
        <v>398</v>
      </c>
      <c r="H3" s="20" t="s">
        <v>399</v>
      </c>
      <c r="I3" s="20" t="s">
        <v>400</v>
      </c>
      <c r="J3" s="20" t="s">
        <v>401</v>
      </c>
      <c r="K3" s="20" t="s">
        <v>402</v>
      </c>
      <c r="L3" s="20" t="s">
        <v>403</v>
      </c>
      <c r="M3" s="20" t="s">
        <v>404</v>
      </c>
      <c r="N3" s="20" t="s">
        <v>221</v>
      </c>
      <c r="O3" s="20" t="s">
        <v>405</v>
      </c>
      <c r="P3" s="21" t="s">
        <v>406</v>
      </c>
    </row>
    <row r="4" ht="187.55" customHeight="1" spans="1:35">
      <c r="A4" s="22">
        <v>1</v>
      </c>
      <c r="B4" s="23" t="s">
        <v>983</v>
      </c>
      <c r="C4" s="23" t="s">
        <v>984</v>
      </c>
      <c r="D4" s="24" t="s">
        <v>985</v>
      </c>
      <c r="E4" s="22" t="s">
        <v>409</v>
      </c>
      <c r="F4" s="25" t="s">
        <v>410</v>
      </c>
      <c r="G4" s="25" t="s">
        <v>440</v>
      </c>
      <c r="H4" s="25" t="s">
        <v>56</v>
      </c>
      <c r="I4" s="25" t="s">
        <v>434</v>
      </c>
      <c r="J4" s="26" t="s">
        <v>986</v>
      </c>
      <c r="K4" s="27" t="s">
        <v>427</v>
      </c>
      <c r="L4" s="28" t="s">
        <v>987</v>
      </c>
      <c r="M4" s="27"/>
      <c r="N4" s="9" t="s">
        <v>988</v>
      </c>
      <c r="O4" s="24" t="s">
        <v>989</v>
      </c>
      <c r="P4" s="29"/>
    </row>
    <row r="5" ht="49.7" spans="1:35">
      <c r="A5" s="22">
        <v>2</v>
      </c>
      <c r="B5" s="30" t="s">
        <v>346</v>
      </c>
      <c r="C5" s="30" t="s">
        <v>990</v>
      </c>
      <c r="D5" s="24" t="s">
        <v>991</v>
      </c>
      <c r="E5" s="22" t="s">
        <v>439</v>
      </c>
      <c r="F5" s="25" t="s">
        <v>426</v>
      </c>
      <c r="G5" s="25" t="s">
        <v>540</v>
      </c>
      <c r="H5" s="25" t="s">
        <v>327</v>
      </c>
      <c r="I5" s="25" t="s">
        <v>236</v>
      </c>
      <c r="J5" s="31"/>
      <c r="K5" s="27" t="s">
        <v>427</v>
      </c>
      <c r="L5" s="28" t="s">
        <v>992</v>
      </c>
      <c r="M5" s="24"/>
      <c r="N5" s="9" t="s">
        <v>993</v>
      </c>
      <c r="O5" s="24"/>
      <c r="P5" s="24"/>
    </row>
    <row r="6" ht="161.55" spans="1:35">
      <c r="A6" s="22">
        <v>3</v>
      </c>
      <c r="B6" s="30" t="s">
        <v>994</v>
      </c>
      <c r="C6" s="30" t="s">
        <v>995</v>
      </c>
      <c r="D6" s="24" t="s">
        <v>996</v>
      </c>
      <c r="E6" s="22" t="s">
        <v>409</v>
      </c>
      <c r="F6" s="25" t="s">
        <v>410</v>
      </c>
      <c r="G6" s="25" t="s">
        <v>440</v>
      </c>
      <c r="H6" s="25" t="s">
        <v>56</v>
      </c>
      <c r="I6" s="25" t="s">
        <v>57</v>
      </c>
      <c r="J6" s="26"/>
      <c r="K6" s="27" t="s">
        <v>427</v>
      </c>
      <c r="L6" s="24"/>
      <c r="M6" s="24"/>
      <c r="N6" s="24"/>
      <c r="O6" s="24"/>
      <c r="P6" s="24" t="s">
        <v>997</v>
      </c>
      <c r="Q6" s="32"/>
      <c r="R6" s="32"/>
      <c r="S6" s="32"/>
      <c r="T6" s="32"/>
      <c r="U6" s="32"/>
      <c r="V6" s="32"/>
      <c r="W6" s="32"/>
      <c r="X6" s="32"/>
      <c r="Y6" s="32"/>
      <c r="Z6" s="32"/>
      <c r="AA6" s="32"/>
      <c r="AB6" s="32"/>
      <c r="AC6" s="32"/>
      <c r="AD6" s="32"/>
      <c r="AE6" s="32"/>
      <c r="AF6" s="32"/>
      <c r="AG6" s="32"/>
      <c r="AH6" s="32"/>
      <c r="AI6" s="32"/>
    </row>
    <row r="7" ht="87" spans="1:35">
      <c r="A7" s="22">
        <v>4</v>
      </c>
      <c r="B7" s="28" t="s">
        <v>998</v>
      </c>
      <c r="C7" s="28" t="s">
        <v>999</v>
      </c>
      <c r="D7" s="24" t="s">
        <v>1000</v>
      </c>
      <c r="E7" s="22" t="s">
        <v>409</v>
      </c>
      <c r="F7" s="25" t="s">
        <v>410</v>
      </c>
      <c r="G7" s="25" t="s">
        <v>440</v>
      </c>
      <c r="H7" s="25" t="s">
        <v>56</v>
      </c>
      <c r="I7" s="25" t="s">
        <v>57</v>
      </c>
      <c r="J7" s="26" t="s">
        <v>759</v>
      </c>
      <c r="K7" s="27" t="s">
        <v>413</v>
      </c>
      <c r="L7" s="28" t="s">
        <v>1001</v>
      </c>
      <c r="M7" s="28"/>
      <c r="N7" s="33" t="s">
        <v>1002</v>
      </c>
      <c r="O7" s="24"/>
      <c r="P7" s="29"/>
    </row>
    <row r="8" ht="24.85" spans="1:35">
      <c r="A8" s="22"/>
      <c r="B8" s="28" t="s">
        <v>1003</v>
      </c>
      <c r="C8" s="28" t="s">
        <v>778</v>
      </c>
      <c r="D8" s="24" t="s">
        <v>1004</v>
      </c>
      <c r="E8" s="22" t="s">
        <v>432</v>
      </c>
      <c r="F8" s="25" t="s">
        <v>410</v>
      </c>
      <c r="G8" s="25" t="s">
        <v>433</v>
      </c>
      <c r="H8" s="25" t="s">
        <v>227</v>
      </c>
      <c r="I8" s="25" t="s">
        <v>236</v>
      </c>
      <c r="J8" s="5"/>
      <c r="K8" s="27"/>
      <c r="L8" s="28"/>
      <c r="M8" s="28"/>
      <c r="N8" s="5"/>
      <c r="O8" s="5"/>
      <c r="P8" s="29"/>
    </row>
    <row r="9" ht="24.85" spans="1:35">
      <c r="A9" s="22"/>
      <c r="B9" s="28" t="s">
        <v>1005</v>
      </c>
      <c r="C9" s="28" t="s">
        <v>508</v>
      </c>
      <c r="D9" s="24" t="s">
        <v>1006</v>
      </c>
      <c r="E9" s="22" t="s">
        <v>432</v>
      </c>
      <c r="F9" s="25" t="s">
        <v>410</v>
      </c>
      <c r="G9" s="25" t="s">
        <v>440</v>
      </c>
      <c r="H9" s="25" t="s">
        <v>56</v>
      </c>
      <c r="I9" s="25" t="s">
        <v>236</v>
      </c>
      <c r="J9" s="5"/>
      <c r="K9" s="27"/>
      <c r="L9" s="28"/>
      <c r="M9" s="28"/>
      <c r="N9" s="5">
        <v>9200</v>
      </c>
      <c r="O9" s="5"/>
      <c r="P9" s="29"/>
    </row>
    <row r="10" ht="62.15" spans="1:35">
      <c r="A10" s="22">
        <v>5</v>
      </c>
      <c r="B10" s="28" t="s">
        <v>1007</v>
      </c>
      <c r="C10" s="28" t="s">
        <v>1008</v>
      </c>
      <c r="D10" s="24" t="s">
        <v>1009</v>
      </c>
      <c r="E10" s="22" t="s">
        <v>432</v>
      </c>
      <c r="F10" s="25" t="s">
        <v>410</v>
      </c>
      <c r="G10" s="25" t="s">
        <v>440</v>
      </c>
      <c r="H10" s="25" t="s">
        <v>56</v>
      </c>
      <c r="I10" s="25" t="s">
        <v>236</v>
      </c>
      <c r="J10" s="5"/>
      <c r="K10" s="27" t="s">
        <v>427</v>
      </c>
      <c r="L10" s="28"/>
      <c r="M10" s="28"/>
      <c r="N10" s="5" t="s">
        <v>1010</v>
      </c>
      <c r="O10" s="5" t="s">
        <v>1011</v>
      </c>
      <c r="P10" s="29"/>
    </row>
    <row r="11" ht="24.85" spans="1:35">
      <c r="A11" s="22">
        <v>6</v>
      </c>
      <c r="B11" s="33" t="s">
        <v>1012</v>
      </c>
      <c r="C11" s="33" t="s">
        <v>1013</v>
      </c>
      <c r="D11" s="24" t="s">
        <v>1014</v>
      </c>
      <c r="E11" s="22" t="s">
        <v>432</v>
      </c>
      <c r="F11" s="25" t="s">
        <v>410</v>
      </c>
      <c r="G11" s="25" t="s">
        <v>440</v>
      </c>
      <c r="H11" s="25" t="s">
        <v>56</v>
      </c>
      <c r="I11" s="25" t="s">
        <v>236</v>
      </c>
      <c r="J11" s="5"/>
      <c r="K11" s="27" t="s">
        <v>427</v>
      </c>
      <c r="L11" s="28"/>
      <c r="M11" s="28"/>
      <c r="N11" s="5"/>
      <c r="O11" s="5"/>
      <c r="P11" s="29"/>
    </row>
    <row r="12" ht="37.3" spans="1:35">
      <c r="A12" s="22">
        <v>7</v>
      </c>
      <c r="B12" s="28" t="s">
        <v>1015</v>
      </c>
      <c r="C12" s="28" t="s">
        <v>1016</v>
      </c>
      <c r="D12" s="5" t="s">
        <v>1017</v>
      </c>
      <c r="E12" s="5" t="s">
        <v>432</v>
      </c>
      <c r="F12" s="5" t="s">
        <v>410</v>
      </c>
      <c r="G12" s="25" t="s">
        <v>440</v>
      </c>
      <c r="H12" s="25" t="s">
        <v>56</v>
      </c>
      <c r="I12" s="25" t="s">
        <v>236</v>
      </c>
      <c r="J12" s="27"/>
      <c r="K12" s="5" t="s">
        <v>413</v>
      </c>
      <c r="L12" s="5"/>
      <c r="M12" s="30"/>
      <c r="N12" t="s">
        <v>59</v>
      </c>
      <c r="O12" s="30"/>
      <c r="P12" s="5"/>
    </row>
    <row r="13" ht="12.45" spans="1:35">
      <c r="A13" s="22">
        <v>8</v>
      </c>
      <c r="B13" s="28" t="s">
        <v>1018</v>
      </c>
      <c r="C13" s="28" t="s">
        <v>1019</v>
      </c>
      <c r="D13" s="24" t="s">
        <v>1019</v>
      </c>
      <c r="E13" s="22" t="s">
        <v>409</v>
      </c>
      <c r="F13" s="25" t="s">
        <v>410</v>
      </c>
      <c r="G13" s="25" t="s">
        <v>411</v>
      </c>
      <c r="H13" s="25" t="s">
        <v>327</v>
      </c>
      <c r="I13" s="25" t="s">
        <v>434</v>
      </c>
      <c r="J13" s="5"/>
      <c r="K13" s="27" t="s">
        <v>427</v>
      </c>
      <c r="L13" s="5"/>
      <c r="M13" s="5"/>
      <c r="N13" s="5">
        <v>873</v>
      </c>
      <c r="O13" s="5"/>
      <c r="P13" s="5"/>
    </row>
  </sheetData>
  <mergeCells count="2">
    <mergeCell ref="A1:AI1"/>
    <mergeCell ref="A2:P2"/>
  </mergeCells>
  <dataValidations count="5">
    <dataValidation type="list" allowBlank="1" showInputMessage="1" showErrorMessage="1" sqref="M4">
      <formula1>"AttachStorage,EpointMisTempFile,SliceUploadPath,epointtemp,BigFileUploadStorage,"</formula1>
    </dataValidation>
    <dataValidation type="list" allowBlank="1" showInputMessage="1" showErrorMessage="1" prompt="$项目真实出现过，并发连接数包括数据库连接和tomcat请求连接" sqref="J12">
      <formula1>"CPU高,内存溢出,磁盘IO等待,并发连接数不足,"</formula1>
    </dataValidation>
    <dataValidation type="list" allowBlank="1" showInputMessage="1" showErrorMessage="1" sqref="G4:G13">
      <formula1>"2vCPU,4vCPU,8vCPU,16vCPU,24vCPU,32vCPU,"</formula1>
    </dataValidation>
    <dataValidation type="list" allowBlank="1" showInputMessage="1" showErrorMessage="1" sqref="H4:H5 H8:H13">
      <formula1>"2G,4G,6G,8G,16G,32G,64G,"</formula1>
    </dataValidation>
    <dataValidation type="list" allowBlank="1" showInputMessage="1" showErrorMessage="1" sqref="I4:I5 I8:I13">
      <formula1>"200G,500G,1T及以上,"</formula1>
    </dataValidation>
  </dataValidations>
  <pageMargins left="0.700787401574803" right="0.700787401574803" top="0.751968503937008" bottom="0.751968503937008" header="0.3" footer="0.3"/>
  <pageSetup paperSize="9" orientation="portrait" horizontalDpi="600" verticalDpi="600"/>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6"/>
  <sheetViews>
    <sheetView workbookViewId="0">
      <selection activeCell="A1" sqref="A1:AI1"/>
    </sheetView>
  </sheetViews>
  <sheetFormatPr defaultColWidth="9" defaultRowHeight="12.4"/>
  <cols>
    <col min="1" max="1" width="14.5765765765766" style="9" customWidth="1"/>
    <col min="2" max="2" width="22.2792792792793" style="9" customWidth="1"/>
    <col min="3" max="3" width="30.8558558558559" style="9" customWidth="1"/>
    <col min="4" max="4" width="15.7117117117117" style="9" customWidth="1"/>
    <col min="5" max="5" width="30.8558558558559" style="9" customWidth="1"/>
    <col min="6" max="6" width="12.4234234234234" style="9" customWidth="1"/>
    <col min="7" max="7" width="11.7117117117117" style="9" customWidth="1"/>
    <col min="8" max="8" width="15.1441441441441" style="9" customWidth="1"/>
    <col min="9" max="9" width="20.1441441441441" style="9" customWidth="1"/>
    <col min="10" max="35" width="30.8558558558559" style="9" customWidth="1"/>
    <col min="36" max="16384" width="9.14414414414414" style="9"/>
  </cols>
  <sheetData>
    <row r="1" spans="1:35">
      <c r="A1" s="10" t="s">
        <v>567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row>
    <row r="2" spans="1: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row>
    <row r="3" ht="12.45" spans="1:35">
      <c r="A3" s="11" t="s">
        <v>1020</v>
      </c>
      <c r="B3" s="11" t="s">
        <v>1021</v>
      </c>
      <c r="C3" s="11" t="s">
        <v>1022</v>
      </c>
      <c r="D3" s="11" t="s">
        <v>1023</v>
      </c>
      <c r="E3" s="11" t="s">
        <v>1024</v>
      </c>
      <c r="F3" s="11" t="s">
        <v>1025</v>
      </c>
      <c r="G3" s="11" t="s">
        <v>1026</v>
      </c>
      <c r="H3" s="11"/>
      <c r="I3" s="11"/>
      <c r="J3" s="11" t="s">
        <v>1027</v>
      </c>
      <c r="K3" s="11" t="s">
        <v>118</v>
      </c>
      <c r="L3" s="9" t="s">
        <v>1028</v>
      </c>
    </row>
    <row r="4" ht="12.45" spans="1:35">
      <c r="A4" s="11"/>
      <c r="B4" s="11"/>
      <c r="C4" s="11"/>
      <c r="D4" s="11"/>
      <c r="E4" s="11"/>
      <c r="F4" s="11"/>
      <c r="G4" s="5" t="s">
        <v>1029</v>
      </c>
      <c r="H4" s="5" t="s">
        <v>1030</v>
      </c>
      <c r="I4" s="5" t="s">
        <v>1031</v>
      </c>
      <c r="J4" s="11"/>
      <c r="K4" s="11"/>
    </row>
    <row r="5" ht="37.3" spans="1:35">
      <c r="A5" s="5" t="s">
        <v>1032</v>
      </c>
      <c r="B5" s="5" t="s">
        <v>1033</v>
      </c>
      <c r="C5" s="5" t="s">
        <v>1034</v>
      </c>
      <c r="D5" s="5" t="s">
        <v>1035</v>
      </c>
      <c r="E5" s="5" t="s">
        <v>1036</v>
      </c>
      <c r="F5" s="5" t="s">
        <v>1037</v>
      </c>
      <c r="G5" s="5" t="s">
        <v>1035</v>
      </c>
      <c r="H5" s="5" t="s">
        <v>1035</v>
      </c>
      <c r="I5" s="5" t="s">
        <v>1035</v>
      </c>
      <c r="J5" s="5" t="s">
        <v>1038</v>
      </c>
      <c r="K5" s="5" t="s">
        <v>1039</v>
      </c>
      <c r="L5" s="9" t="s">
        <v>1040</v>
      </c>
    </row>
    <row r="6" ht="12.45" spans="1:35">
      <c r="A6" s="5" t="s">
        <v>1041</v>
      </c>
      <c r="B6" s="5" t="s">
        <v>1042</v>
      </c>
      <c r="C6" s="5" t="s">
        <v>829</v>
      </c>
      <c r="D6" s="5">
        <v>1</v>
      </c>
      <c r="E6" s="5" t="s">
        <v>1036</v>
      </c>
      <c r="F6" s="5" t="s">
        <v>1037</v>
      </c>
      <c r="G6" s="5">
        <v>8</v>
      </c>
      <c r="H6" s="5">
        <v>16</v>
      </c>
      <c r="I6" s="5">
        <v>300</v>
      </c>
      <c r="J6" s="5" t="s">
        <v>829</v>
      </c>
      <c r="K6" s="5" t="s">
        <v>1039</v>
      </c>
      <c r="L6" s="9" t="s">
        <v>1040</v>
      </c>
    </row>
    <row r="7" ht="12.45" spans="1:35">
      <c r="A7" s="5"/>
      <c r="B7" s="5" t="s">
        <v>534</v>
      </c>
      <c r="C7" s="5" t="s">
        <v>535</v>
      </c>
      <c r="D7" s="5">
        <v>1</v>
      </c>
      <c r="E7" s="5" t="s">
        <v>1036</v>
      </c>
      <c r="F7" s="5" t="s">
        <v>1037</v>
      </c>
      <c r="G7" s="5">
        <v>8</v>
      </c>
      <c r="H7" s="5">
        <v>16</v>
      </c>
      <c r="I7" s="5">
        <v>300</v>
      </c>
      <c r="J7" s="5" t="s">
        <v>533</v>
      </c>
      <c r="K7" s="5"/>
      <c r="L7" s="9" t="s">
        <v>1040</v>
      </c>
    </row>
    <row r="8" ht="37.3" spans="1:35">
      <c r="A8" s="5"/>
      <c r="B8" s="5" t="s">
        <v>446</v>
      </c>
      <c r="C8" s="5" t="s">
        <v>1043</v>
      </c>
      <c r="D8" s="5">
        <v>1</v>
      </c>
      <c r="E8" s="5" t="s">
        <v>1036</v>
      </c>
      <c r="F8" s="5" t="s">
        <v>1037</v>
      </c>
      <c r="G8" s="5">
        <v>4</v>
      </c>
      <c r="H8" s="5">
        <v>8</v>
      </c>
      <c r="I8" s="5">
        <v>300</v>
      </c>
      <c r="J8" s="5" t="s">
        <v>446</v>
      </c>
      <c r="K8" s="5" t="s">
        <v>1039</v>
      </c>
      <c r="L8" s="9" t="s">
        <v>1040</v>
      </c>
    </row>
    <row r="9" ht="12.45" spans="1:35">
      <c r="A9" s="5" t="s">
        <v>1044</v>
      </c>
      <c r="B9" s="5" t="s">
        <v>1045</v>
      </c>
      <c r="C9" s="5" t="s">
        <v>1045</v>
      </c>
      <c r="D9" s="5">
        <v>1</v>
      </c>
      <c r="E9" s="5" t="s">
        <v>1036</v>
      </c>
      <c r="F9" s="5" t="s">
        <v>1037</v>
      </c>
      <c r="G9" s="5">
        <v>8</v>
      </c>
      <c r="H9" s="5">
        <v>16</v>
      </c>
      <c r="I9" s="5">
        <v>500</v>
      </c>
      <c r="J9" s="5" t="s">
        <v>73</v>
      </c>
      <c r="K9" s="5"/>
      <c r="L9" s="9" t="s">
        <v>1040</v>
      </c>
    </row>
    <row r="10" ht="12.45" spans="1:35">
      <c r="A10" s="5"/>
      <c r="B10" s="5" t="s">
        <v>1046</v>
      </c>
      <c r="C10" s="5" t="s">
        <v>1047</v>
      </c>
      <c r="D10" s="5"/>
      <c r="E10" s="5"/>
      <c r="F10" s="5"/>
      <c r="G10" s="5"/>
      <c r="H10" s="5"/>
      <c r="I10" s="5"/>
      <c r="J10" s="5"/>
      <c r="K10" s="5"/>
    </row>
    <row r="11" ht="12.45" spans="1:35">
      <c r="A11" s="5"/>
      <c r="B11" s="5" t="s">
        <v>480</v>
      </c>
      <c r="C11" s="5" t="s">
        <v>519</v>
      </c>
      <c r="D11" s="5">
        <v>1</v>
      </c>
      <c r="E11" s="5" t="s">
        <v>1036</v>
      </c>
      <c r="F11" s="5" t="s">
        <v>1037</v>
      </c>
      <c r="G11" s="5">
        <v>8</v>
      </c>
      <c r="H11" s="5">
        <v>16</v>
      </c>
      <c r="I11" s="5">
        <v>300</v>
      </c>
      <c r="J11" s="5" t="s">
        <v>1048</v>
      </c>
      <c r="K11" s="5" t="s">
        <v>1039</v>
      </c>
      <c r="L11" s="9" t="s">
        <v>1040</v>
      </c>
    </row>
    <row r="12" ht="12.45" spans="1:35">
      <c r="A12" s="5"/>
      <c r="B12" s="5" t="s">
        <v>1049</v>
      </c>
      <c r="C12" s="5" t="s">
        <v>1050</v>
      </c>
      <c r="D12" s="5">
        <v>1</v>
      </c>
      <c r="E12" s="5" t="s">
        <v>1036</v>
      </c>
      <c r="F12" s="5" t="s">
        <v>1051</v>
      </c>
      <c r="G12" s="5">
        <v>16</v>
      </c>
      <c r="H12" s="5">
        <v>32</v>
      </c>
      <c r="I12" s="5">
        <v>800</v>
      </c>
      <c r="J12" s="5" t="s">
        <v>1052</v>
      </c>
      <c r="K12" s="5"/>
      <c r="L12" s="9" t="s">
        <v>1053</v>
      </c>
    </row>
    <row r="13" ht="12.45" spans="1:35">
      <c r="A13" s="5"/>
      <c r="B13" s="5" t="s">
        <v>1054</v>
      </c>
      <c r="C13" s="5"/>
      <c r="D13" s="5">
        <v>1</v>
      </c>
      <c r="E13" s="5" t="s">
        <v>1036</v>
      </c>
      <c r="F13" s="5" t="s">
        <v>1051</v>
      </c>
      <c r="G13" s="5">
        <v>8</v>
      </c>
      <c r="H13" s="5">
        <v>16</v>
      </c>
      <c r="I13" s="5">
        <v>800</v>
      </c>
      <c r="J13" s="5"/>
      <c r="K13" s="5"/>
      <c r="L13" s="9" t="s">
        <v>1040</v>
      </c>
    </row>
    <row r="14" ht="24.85" spans="1:35">
      <c r="A14" s="5"/>
      <c r="B14" s="5" t="s">
        <v>1055</v>
      </c>
      <c r="C14" s="5" t="s">
        <v>1056</v>
      </c>
      <c r="D14" s="5">
        <v>1</v>
      </c>
      <c r="E14" s="5" t="s">
        <v>1036</v>
      </c>
      <c r="F14" s="5" t="s">
        <v>1037</v>
      </c>
      <c r="G14" s="5">
        <v>16</v>
      </c>
      <c r="H14" s="5">
        <v>32</v>
      </c>
      <c r="I14" s="5">
        <v>300</v>
      </c>
      <c r="J14" s="5" t="s">
        <v>1057</v>
      </c>
      <c r="K14" s="5" t="s">
        <v>1058</v>
      </c>
      <c r="L14" s="9" t="s">
        <v>1040</v>
      </c>
    </row>
    <row r="15" ht="12.45" spans="1:35">
      <c r="A15" s="5"/>
      <c r="B15" s="5" t="s">
        <v>1059</v>
      </c>
      <c r="C15" s="5"/>
      <c r="D15" s="5">
        <v>1</v>
      </c>
      <c r="E15" s="5" t="s">
        <v>1036</v>
      </c>
      <c r="F15" s="5" t="s">
        <v>1037</v>
      </c>
      <c r="G15" s="5">
        <v>16</v>
      </c>
      <c r="H15" s="5">
        <v>32</v>
      </c>
      <c r="I15" s="5">
        <v>300</v>
      </c>
      <c r="J15" s="5" t="s">
        <v>1060</v>
      </c>
      <c r="K15" s="5"/>
    </row>
    <row r="16" ht="12.45" spans="1:35">
      <c r="A16" s="5" t="s">
        <v>1061</v>
      </c>
      <c r="B16" s="5"/>
      <c r="C16" s="5" t="s">
        <v>1062</v>
      </c>
      <c r="D16" s="5"/>
      <c r="E16" s="5"/>
      <c r="F16" s="5"/>
      <c r="G16" s="5"/>
      <c r="H16" s="5"/>
      <c r="I16" s="5"/>
      <c r="J16" s="5"/>
      <c r="K16" s="5"/>
    </row>
    <row r="17" ht="12.45" spans="1:12">
      <c r="A17" s="5" t="s">
        <v>1063</v>
      </c>
      <c r="B17" s="5" t="s">
        <v>1064</v>
      </c>
      <c r="C17" s="5" t="s">
        <v>1065</v>
      </c>
      <c r="D17" s="5">
        <v>1</v>
      </c>
      <c r="E17" s="5" t="s">
        <v>1036</v>
      </c>
      <c r="F17" s="5" t="s">
        <v>1037</v>
      </c>
      <c r="G17" s="5">
        <v>4</v>
      </c>
      <c r="H17" s="5">
        <v>8</v>
      </c>
      <c r="I17" s="5">
        <v>800</v>
      </c>
      <c r="J17" s="5" t="s">
        <v>346</v>
      </c>
      <c r="K17" s="5" t="s">
        <v>1039</v>
      </c>
      <c r="L17" s="9" t="s">
        <v>1040</v>
      </c>
    </row>
    <row r="18" ht="12.45" spans="1:12">
      <c r="A18" s="5"/>
      <c r="B18" s="5" t="s">
        <v>1066</v>
      </c>
      <c r="C18" s="5" t="s">
        <v>510</v>
      </c>
      <c r="D18" s="5">
        <v>1</v>
      </c>
      <c r="E18" s="5" t="s">
        <v>1036</v>
      </c>
      <c r="F18" s="5" t="s">
        <v>1037</v>
      </c>
      <c r="G18" s="5">
        <v>8</v>
      </c>
      <c r="H18" s="5">
        <v>16</v>
      </c>
      <c r="I18" s="5">
        <v>800</v>
      </c>
      <c r="J18" s="5" t="s">
        <v>1067</v>
      </c>
      <c r="K18" s="5" t="s">
        <v>1039</v>
      </c>
      <c r="L18" s="9" t="s">
        <v>1040</v>
      </c>
    </row>
    <row r="19" ht="12.45" spans="1:12">
      <c r="A19" s="5"/>
      <c r="B19" s="5" t="s">
        <v>908</v>
      </c>
      <c r="C19" s="5" t="s">
        <v>1068</v>
      </c>
      <c r="D19" s="5">
        <v>1</v>
      </c>
      <c r="E19" s="5" t="s">
        <v>1036</v>
      </c>
      <c r="F19" s="5" t="s">
        <v>1037</v>
      </c>
      <c r="G19" s="5">
        <v>8</v>
      </c>
      <c r="H19" s="5">
        <v>16</v>
      </c>
      <c r="I19" s="5">
        <v>500</v>
      </c>
      <c r="J19" s="5" t="s">
        <v>1069</v>
      </c>
      <c r="K19" s="5" t="s">
        <v>1039</v>
      </c>
    </row>
    <row r="20" ht="12.45" spans="1:12">
      <c r="A20" s="5" t="s">
        <v>1070</v>
      </c>
      <c r="B20" s="5" t="s">
        <v>409</v>
      </c>
      <c r="C20" s="5" t="s">
        <v>1071</v>
      </c>
      <c r="D20" s="5">
        <v>1</v>
      </c>
      <c r="E20" s="5" t="s">
        <v>1036</v>
      </c>
      <c r="F20" s="5" t="s">
        <v>1037</v>
      </c>
      <c r="G20" s="5">
        <v>8</v>
      </c>
      <c r="H20" s="5">
        <v>16</v>
      </c>
      <c r="I20" s="5">
        <v>300</v>
      </c>
      <c r="J20" s="5" t="s">
        <v>1072</v>
      </c>
      <c r="K20" s="5"/>
    </row>
    <row r="23" ht="12.45" spans="1:12">
      <c r="A23" s="5" t="s">
        <v>0</v>
      </c>
      <c r="B23" s="5" t="s">
        <v>36</v>
      </c>
      <c r="C23" s="5" t="s">
        <v>111</v>
      </c>
      <c r="D23" s="5" t="s">
        <v>112</v>
      </c>
      <c r="E23" s="5" t="s">
        <v>1073</v>
      </c>
      <c r="F23" s="5" t="s">
        <v>1074</v>
      </c>
      <c r="G23" s="5" t="s">
        <v>113</v>
      </c>
      <c r="H23" s="5" t="s">
        <v>114</v>
      </c>
      <c r="I23" s="5" t="s">
        <v>115</v>
      </c>
      <c r="J23" s="5" t="s">
        <v>116</v>
      </c>
      <c r="K23" s="5" t="s">
        <v>113</v>
      </c>
      <c r="L23" s="9" t="s">
        <v>117</v>
      </c>
    </row>
    <row r="24" ht="12.45" spans="1:12">
      <c r="A24" s="12">
        <v>1</v>
      </c>
      <c r="B24" s="12" t="s">
        <v>137</v>
      </c>
      <c r="C24" s="5" t="s">
        <v>1075</v>
      </c>
      <c r="D24" s="12" t="s">
        <v>122</v>
      </c>
      <c r="E24" s="12" t="s">
        <v>1076</v>
      </c>
      <c r="F24" s="12" t="s">
        <v>1077</v>
      </c>
      <c r="G24" s="12" t="s">
        <v>1078</v>
      </c>
      <c r="H24" s="12" t="s">
        <v>1079</v>
      </c>
      <c r="I24" s="12" t="s">
        <v>125</v>
      </c>
      <c r="J24" s="12" t="s">
        <v>165</v>
      </c>
      <c r="K24" s="12" t="s">
        <v>159</v>
      </c>
      <c r="L24" s="9" t="s">
        <v>139</v>
      </c>
    </row>
    <row r="25" ht="12.45" spans="1:12">
      <c r="A25" s="13"/>
      <c r="B25" s="13"/>
      <c r="C25" s="5" t="s">
        <v>1080</v>
      </c>
      <c r="D25" s="14"/>
      <c r="E25" s="14"/>
      <c r="F25" s="14"/>
      <c r="G25" s="14"/>
      <c r="H25" s="14"/>
      <c r="I25" s="14"/>
      <c r="J25" s="14"/>
      <c r="K25" s="14"/>
    </row>
    <row r="26" ht="37.3" spans="1:12">
      <c r="A26" s="14"/>
      <c r="B26" s="14"/>
      <c r="C26" s="5" t="s">
        <v>140</v>
      </c>
      <c r="D26" s="5" t="s">
        <v>1081</v>
      </c>
      <c r="E26" s="5"/>
      <c r="F26" s="5" t="s">
        <v>1077</v>
      </c>
      <c r="G26" s="5" t="s">
        <v>227</v>
      </c>
      <c r="H26" s="5" t="s">
        <v>1082</v>
      </c>
      <c r="I26" s="5" t="s">
        <v>130</v>
      </c>
      <c r="J26" s="5"/>
      <c r="K26" s="5"/>
    </row>
  </sheetData>
  <mergeCells count="20">
    <mergeCell ref="A1:AI1"/>
    <mergeCell ref="G3:I3"/>
    <mergeCell ref="A3:A4"/>
    <mergeCell ref="A24:A26"/>
    <mergeCell ref="B3:B4"/>
    <mergeCell ref="B24:B26"/>
    <mergeCell ref="C3:C4"/>
    <mergeCell ref="D3:D4"/>
    <mergeCell ref="D24:D25"/>
    <mergeCell ref="E3:E4"/>
    <mergeCell ref="E24:E25"/>
    <mergeCell ref="F3:F4"/>
    <mergeCell ref="F24:F25"/>
    <mergeCell ref="G24:G25"/>
    <mergeCell ref="H24:H25"/>
    <mergeCell ref="I24:I25"/>
    <mergeCell ref="J3:J4"/>
    <mergeCell ref="J24:J25"/>
    <mergeCell ref="K3:K4"/>
    <mergeCell ref="K24:K25"/>
  </mergeCells>
  <pageMargins left="0.700787401574803" right="0.700787401574803" top="0.751968503937008" bottom="0.751968503937008" header="0.3" footer="0.3"/>
  <pageSetup paperSize="9" orientation="portrait" horizontalDpi="600" verticalDpi="600"/>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
  <sheetViews>
    <sheetView topLeftCell="A7" workbookViewId="0">
      <selection activeCell="F38" sqref="F38"/>
    </sheetView>
  </sheetViews>
  <sheetFormatPr defaultColWidth="9" defaultRowHeight="12.4"/>
  <cols>
    <col min="2" max="2" width="22.1441441441441" customWidth="1"/>
    <col min="3" max="3" width="36.4234234234234" customWidth="1"/>
    <col min="5" max="5" width="10.8558558558559" customWidth="1"/>
  </cols>
  <sheetData>
    <row r="1" spans="1:15">
      <c r="A1" s="1" t="s">
        <v>1020</v>
      </c>
      <c r="B1" s="1" t="s">
        <v>1021</v>
      </c>
      <c r="C1" s="1" t="s">
        <v>1022</v>
      </c>
      <c r="D1" s="1" t="s">
        <v>1023</v>
      </c>
      <c r="E1" s="1" t="s">
        <v>1024</v>
      </c>
      <c r="F1" s="1" t="s">
        <v>1025</v>
      </c>
      <c r="G1" s="1" t="s">
        <v>1026</v>
      </c>
      <c r="H1" s="1"/>
      <c r="I1" s="1"/>
      <c r="J1" s="1"/>
      <c r="K1" s="1" t="s">
        <v>1027</v>
      </c>
      <c r="L1" s="1" t="s">
        <v>1028</v>
      </c>
      <c r="M1" s="1" t="s">
        <v>1083</v>
      </c>
      <c r="N1" s="1" t="s">
        <v>1084</v>
      </c>
      <c r="O1" s="2" t="s">
        <v>118</v>
      </c>
    </row>
    <row r="2" spans="1:15">
      <c r="A2" s="1"/>
      <c r="B2" s="1"/>
      <c r="C2" s="1"/>
      <c r="D2" s="1"/>
      <c r="E2" s="1"/>
      <c r="F2" s="1"/>
      <c r="G2" s="3" t="s">
        <v>1085</v>
      </c>
      <c r="H2" s="3" t="s">
        <v>1030</v>
      </c>
      <c r="I2" s="3" t="s">
        <v>1086</v>
      </c>
      <c r="J2" s="3" t="s">
        <v>1031</v>
      </c>
      <c r="K2" s="1"/>
      <c r="L2" s="1"/>
      <c r="M2" s="1"/>
      <c r="N2" s="1"/>
      <c r="O2" s="2"/>
    </row>
    <row r="3" spans="1:15">
      <c r="A3" s="3" t="s">
        <v>1032</v>
      </c>
      <c r="B3" s="3" t="s">
        <v>1033</v>
      </c>
      <c r="C3" s="3" t="s">
        <v>1034</v>
      </c>
      <c r="D3" s="3" t="s">
        <v>1035</v>
      </c>
      <c r="E3" s="3" t="s">
        <v>1036</v>
      </c>
      <c r="F3" s="3" t="s">
        <v>1037</v>
      </c>
      <c r="G3" s="3" t="s">
        <v>1035</v>
      </c>
      <c r="H3" s="3" t="s">
        <v>1035</v>
      </c>
      <c r="I3" s="3"/>
      <c r="J3" s="3" t="s">
        <v>1035</v>
      </c>
      <c r="K3" s="3"/>
      <c r="L3" s="3" t="s">
        <v>1040</v>
      </c>
      <c r="M3" s="3" t="s">
        <v>1087</v>
      </c>
      <c r="N3" s="3">
        <v>1000</v>
      </c>
      <c r="O3" s="4" t="s">
        <v>1088</v>
      </c>
    </row>
    <row r="4" spans="1:15">
      <c r="A4" s="3" t="s">
        <v>1041</v>
      </c>
      <c r="B4" s="3" t="s">
        <v>446</v>
      </c>
      <c r="C4" s="3" t="s">
        <v>1043</v>
      </c>
      <c r="D4" s="3">
        <v>1</v>
      </c>
      <c r="E4" s="3" t="s">
        <v>1036</v>
      </c>
      <c r="F4" s="3" t="s">
        <v>1037</v>
      </c>
      <c r="G4" s="3">
        <v>4</v>
      </c>
      <c r="H4" s="3">
        <v>8</v>
      </c>
      <c r="I4" s="3" t="s">
        <v>59</v>
      </c>
      <c r="J4" s="3">
        <v>300</v>
      </c>
      <c r="K4" s="3" t="s">
        <v>446</v>
      </c>
      <c r="L4" s="3" t="s">
        <v>1040</v>
      </c>
      <c r="M4" s="3"/>
      <c r="N4" s="3"/>
      <c r="O4" s="4" t="s">
        <v>787</v>
      </c>
    </row>
    <row r="5" spans="1:15">
      <c r="A5" s="3"/>
      <c r="B5" s="3" t="s">
        <v>1042</v>
      </c>
      <c r="C5" s="3" t="s">
        <v>829</v>
      </c>
      <c r="D5" s="3">
        <v>1</v>
      </c>
      <c r="E5" s="3" t="s">
        <v>1036</v>
      </c>
      <c r="F5" s="3" t="s">
        <v>1037</v>
      </c>
      <c r="G5" s="3">
        <v>8</v>
      </c>
      <c r="H5" s="3">
        <v>16</v>
      </c>
      <c r="I5" s="3" t="s">
        <v>59</v>
      </c>
      <c r="J5" s="3">
        <v>300</v>
      </c>
      <c r="K5" s="3" t="s">
        <v>829</v>
      </c>
      <c r="L5" s="3" t="s">
        <v>1040</v>
      </c>
      <c r="M5" s="3"/>
      <c r="N5" s="3"/>
      <c r="O5" s="4" t="s">
        <v>1089</v>
      </c>
    </row>
    <row r="6" spans="1:15">
      <c r="A6" s="3"/>
      <c r="B6" s="3" t="s">
        <v>534</v>
      </c>
      <c r="C6" s="3" t="s">
        <v>1090</v>
      </c>
      <c r="D6" s="3">
        <v>1</v>
      </c>
      <c r="E6" s="3" t="s">
        <v>1036</v>
      </c>
      <c r="F6" s="3" t="s">
        <v>1037</v>
      </c>
      <c r="G6" s="3">
        <v>8</v>
      </c>
      <c r="H6" s="3">
        <v>16</v>
      </c>
      <c r="I6" s="3" t="s">
        <v>59</v>
      </c>
      <c r="J6" s="3">
        <v>300</v>
      </c>
      <c r="K6" s="3" t="s">
        <v>533</v>
      </c>
      <c r="L6" s="3" t="s">
        <v>1040</v>
      </c>
      <c r="M6" s="3"/>
      <c r="N6" s="3"/>
      <c r="O6" s="4" t="s">
        <v>1088</v>
      </c>
    </row>
    <row r="7" spans="1:15">
      <c r="A7" s="3"/>
      <c r="B7" s="3" t="s">
        <v>537</v>
      </c>
      <c r="C7" s="3" t="s">
        <v>538</v>
      </c>
      <c r="D7" s="3">
        <v>1</v>
      </c>
      <c r="E7" s="3" t="s">
        <v>1036</v>
      </c>
      <c r="F7" s="3"/>
      <c r="G7" s="3">
        <v>8</v>
      </c>
      <c r="H7" s="3">
        <v>16</v>
      </c>
      <c r="I7" s="3" t="s">
        <v>59</v>
      </c>
      <c r="J7" s="3">
        <v>300</v>
      </c>
      <c r="K7" s="3" t="s">
        <v>536</v>
      </c>
      <c r="L7" s="3" t="s">
        <v>1040</v>
      </c>
      <c r="M7" s="3"/>
      <c r="N7" s="3"/>
      <c r="O7" s="4" t="s">
        <v>1088</v>
      </c>
    </row>
    <row r="8" spans="1:15">
      <c r="A8" s="3" t="s">
        <v>1091</v>
      </c>
      <c r="B8" s="3" t="s">
        <v>1092</v>
      </c>
      <c r="C8" s="3" t="s">
        <v>1093</v>
      </c>
      <c r="D8" s="3">
        <v>1</v>
      </c>
      <c r="E8" s="3" t="s">
        <v>1036</v>
      </c>
      <c r="F8" s="3" t="s">
        <v>1037</v>
      </c>
      <c r="G8" s="3">
        <v>16</v>
      </c>
      <c r="H8" s="3">
        <v>32</v>
      </c>
      <c r="I8" s="3" t="s">
        <v>59</v>
      </c>
      <c r="J8" s="3">
        <v>300</v>
      </c>
      <c r="K8" s="3" t="s">
        <v>1094</v>
      </c>
      <c r="L8" s="3" t="s">
        <v>1040</v>
      </c>
      <c r="M8" s="3"/>
      <c r="N8" s="3"/>
      <c r="O8" s="4" t="s">
        <v>1095</v>
      </c>
    </row>
    <row r="9" spans="1:15">
      <c r="A9" s="3"/>
      <c r="B9" s="3" t="s">
        <v>516</v>
      </c>
      <c r="C9" s="3" t="s">
        <v>517</v>
      </c>
      <c r="D9" s="3">
        <v>1</v>
      </c>
      <c r="E9" s="3" t="s">
        <v>1036</v>
      </c>
      <c r="F9" s="3" t="s">
        <v>1037</v>
      </c>
      <c r="G9" s="3">
        <v>8</v>
      </c>
      <c r="H9" s="3">
        <v>16</v>
      </c>
      <c r="I9" s="3" t="s">
        <v>59</v>
      </c>
      <c r="J9" s="3">
        <v>500</v>
      </c>
      <c r="K9" s="3" t="s">
        <v>490</v>
      </c>
      <c r="L9" s="3" t="s">
        <v>1040</v>
      </c>
      <c r="M9" s="3"/>
      <c r="N9" s="3"/>
      <c r="O9" s="4"/>
    </row>
    <row r="10" spans="1:15">
      <c r="A10" s="3" t="s">
        <v>1063</v>
      </c>
      <c r="B10" s="3" t="s">
        <v>1064</v>
      </c>
      <c r="C10" s="3" t="s">
        <v>1065</v>
      </c>
      <c r="D10" s="3">
        <v>1</v>
      </c>
      <c r="E10" s="3" t="s">
        <v>1036</v>
      </c>
      <c r="F10" s="3" t="s">
        <v>1037</v>
      </c>
      <c r="G10" s="3">
        <v>4</v>
      </c>
      <c r="H10" s="3">
        <v>8</v>
      </c>
      <c r="I10" s="3" t="s">
        <v>59</v>
      </c>
      <c r="J10" s="3">
        <v>800</v>
      </c>
      <c r="K10" s="3" t="s">
        <v>346</v>
      </c>
      <c r="L10" s="3" t="s">
        <v>1040</v>
      </c>
      <c r="M10" s="3"/>
      <c r="N10" s="3"/>
      <c r="O10" s="4" t="s">
        <v>787</v>
      </c>
    </row>
    <row r="11" spans="1:15">
      <c r="A11" s="3"/>
      <c r="B11" s="3" t="s">
        <v>1067</v>
      </c>
      <c r="C11" s="3" t="s">
        <v>1096</v>
      </c>
      <c r="D11" s="3">
        <v>1</v>
      </c>
      <c r="E11" s="3" t="s">
        <v>1036</v>
      </c>
      <c r="F11" s="3" t="s">
        <v>1037</v>
      </c>
      <c r="G11" s="3">
        <v>8</v>
      </c>
      <c r="H11" s="3">
        <v>16</v>
      </c>
      <c r="I11" s="3" t="s">
        <v>59</v>
      </c>
      <c r="J11" s="3">
        <v>800</v>
      </c>
      <c r="K11" s="3" t="s">
        <v>1067</v>
      </c>
      <c r="L11" s="3" t="s">
        <v>1040</v>
      </c>
      <c r="M11" s="3"/>
      <c r="N11" s="3"/>
      <c r="O11" s="4" t="s">
        <v>787</v>
      </c>
    </row>
    <row r="12" spans="1:15">
      <c r="A12" s="3"/>
      <c r="B12" s="3" t="s">
        <v>908</v>
      </c>
      <c r="C12" s="3" t="s">
        <v>1068</v>
      </c>
      <c r="D12" s="3">
        <v>1</v>
      </c>
      <c r="E12" s="3" t="s">
        <v>1036</v>
      </c>
      <c r="F12" s="3" t="s">
        <v>1037</v>
      </c>
      <c r="G12" s="3">
        <v>8</v>
      </c>
      <c r="H12" s="3">
        <v>16</v>
      </c>
      <c r="I12" s="3" t="s">
        <v>59</v>
      </c>
      <c r="J12" s="3">
        <v>500</v>
      </c>
      <c r="K12" s="3" t="s">
        <v>1069</v>
      </c>
      <c r="L12" s="3" t="s">
        <v>1040</v>
      </c>
      <c r="M12" s="3"/>
      <c r="N12" s="3"/>
      <c r="O12" s="4" t="s">
        <v>1088</v>
      </c>
    </row>
    <row r="13" spans="1:15">
      <c r="A13" s="3" t="s">
        <v>1097</v>
      </c>
      <c r="B13" s="3" t="s">
        <v>1098</v>
      </c>
      <c r="C13" s="3" t="s">
        <v>1099</v>
      </c>
      <c r="D13" s="3">
        <v>1</v>
      </c>
      <c r="E13" s="3" t="s">
        <v>1036</v>
      </c>
      <c r="F13" s="3" t="s">
        <v>1100</v>
      </c>
      <c r="G13" s="3">
        <v>8</v>
      </c>
      <c r="H13" s="3">
        <v>16</v>
      </c>
      <c r="I13" s="3">
        <v>32</v>
      </c>
      <c r="J13" s="3">
        <v>800</v>
      </c>
      <c r="K13" s="3" t="s">
        <v>1101</v>
      </c>
      <c r="L13" s="3"/>
      <c r="M13" s="3"/>
      <c r="N13" s="3"/>
    </row>
    <row r="14" spans="1:15">
      <c r="A14" s="3" t="s">
        <v>1102</v>
      </c>
      <c r="B14" s="3" t="s">
        <v>1040</v>
      </c>
      <c r="C14" s="3"/>
      <c r="D14" s="3"/>
      <c r="E14" s="3" t="s">
        <v>1103</v>
      </c>
      <c r="F14" s="3"/>
      <c r="G14" s="3"/>
      <c r="H14" s="3"/>
      <c r="I14" s="3"/>
      <c r="J14" s="3"/>
      <c r="K14" s="3"/>
      <c r="L14" s="3"/>
      <c r="M14" s="3"/>
      <c r="N14" s="3"/>
    </row>
    <row r="15" spans="1:15">
      <c r="A15" s="4"/>
    </row>
    <row r="16" spans="1:15">
      <c r="A16" s="4" t="s">
        <v>1104</v>
      </c>
    </row>
    <row r="19" ht="37.3" spans="1:11">
      <c r="A19" s="5" t="s">
        <v>112</v>
      </c>
      <c r="B19" s="5" t="s">
        <v>113</v>
      </c>
      <c r="C19" s="5" t="s">
        <v>114</v>
      </c>
      <c r="D19" s="5" t="s">
        <v>115</v>
      </c>
      <c r="E19" s="5" t="s">
        <v>116</v>
      </c>
      <c r="F19" s="5" t="s">
        <v>113</v>
      </c>
      <c r="G19" s="5" t="s">
        <v>117</v>
      </c>
      <c r="H19" s="5" t="s">
        <v>118</v>
      </c>
      <c r="I19" s="5"/>
      <c r="J19" s="5"/>
      <c r="K19" s="5"/>
    </row>
    <row r="20" ht="24.85" spans="1:11">
      <c r="A20" s="6" t="s">
        <v>122</v>
      </c>
      <c r="B20" s="7" t="s">
        <v>1078</v>
      </c>
      <c r="C20" s="8" t="s">
        <v>1079</v>
      </c>
      <c r="D20" s="8" t="s">
        <v>125</v>
      </c>
      <c r="E20" s="8"/>
      <c r="F20" s="5"/>
      <c r="G20" s="5"/>
      <c r="H20" s="5"/>
      <c r="I20" s="5"/>
      <c r="J20" s="5"/>
      <c r="K20" s="5"/>
    </row>
    <row r="21" ht="62.15" spans="1:11">
      <c r="A21" s="5"/>
      <c r="B21" s="5"/>
      <c r="C21" s="5" t="s">
        <v>1105</v>
      </c>
      <c r="D21" s="3"/>
      <c r="E21" s="5"/>
      <c r="F21" s="5"/>
      <c r="G21" s="5"/>
      <c r="H21" s="5" t="s">
        <v>1106</v>
      </c>
      <c r="I21" s="5"/>
      <c r="J21" s="5"/>
      <c r="K21" s="5"/>
    </row>
  </sheetData>
  <mergeCells count="12">
    <mergeCell ref="G1:J1"/>
    <mergeCell ref="A1:A2"/>
    <mergeCell ref="B1:B2"/>
    <mergeCell ref="C1:C2"/>
    <mergeCell ref="D1:D2"/>
    <mergeCell ref="E1:E2"/>
    <mergeCell ref="F1:F2"/>
    <mergeCell ref="K1:K2"/>
    <mergeCell ref="L1:L2"/>
    <mergeCell ref="M1:M2"/>
    <mergeCell ref="N1:N2"/>
    <mergeCell ref="O1:O2"/>
  </mergeCells>
  <pageMargins left="0.700787401574803" right="0.700787401574803" top="0.751968503937008" bottom="0.751968503937008" header="0.3" footer="0.3"/>
  <pageSetup paperSize="9"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ONLYOFFICE/7.1.1.0</Application>
  <HeadingPairs>
    <vt:vector size="2" baseType="variant">
      <vt:variant>
        <vt:lpstr>工作表</vt:lpstr>
      </vt:variant>
      <vt:variant>
        <vt:i4>33</vt:i4>
      </vt:variant>
    </vt:vector>
  </HeadingPairs>
  <TitlesOfParts>
    <vt:vector size="33" baseType="lpstr">
      <vt:lpstr>首页导航</vt:lpstr>
      <vt:lpstr>工作指南</vt:lpstr>
      <vt:lpstr>服务器标准资源要求</vt:lpstr>
      <vt:lpstr>各产品AI大模型资源清单</vt:lpstr>
      <vt:lpstr>AI智能评标算力性能测算</vt:lpstr>
      <vt:lpstr>数据库服务器</vt:lpstr>
      <vt:lpstr>问题登记列表</vt:lpstr>
      <vt:lpstr>基础中间件</vt:lpstr>
      <vt:lpstr>统一存储服务器</vt:lpstr>
      <vt:lpstr>国产化适配</vt:lpstr>
      <vt:lpstr>智能评标</vt:lpstr>
      <vt:lpstr>招标文件检查服务</vt:lpstr>
      <vt:lpstr>竞价系统</vt:lpstr>
      <vt:lpstr>企业招标采购平台</vt:lpstr>
      <vt:lpstr>不见面开标大厅</vt:lpstr>
      <vt:lpstr>评标系统</vt:lpstr>
      <vt:lpstr>电子监督系统</vt:lpstr>
      <vt:lpstr>电子档案系统</vt:lpstr>
      <vt:lpstr>数据交换智能管理系统</vt:lpstr>
      <vt:lpstr>公共资源大数据</vt:lpstr>
      <vt:lpstr>易采虹</vt:lpstr>
      <vt:lpstr>交易门户网站</vt:lpstr>
      <vt:lpstr>电子投标保函</vt:lpstr>
      <vt:lpstr>保证金</vt:lpstr>
      <vt:lpstr>串通投标分析系统</vt:lpstr>
      <vt:lpstr>移动端</vt:lpstr>
      <vt:lpstr>招标文件制作软件</vt:lpstr>
      <vt:lpstr>电子商城（阳光优采）</vt:lpstr>
      <vt:lpstr>网关</vt:lpstr>
      <vt:lpstr>不见面评标席位管控系统</vt:lpstr>
      <vt:lpstr>企业采购监管</vt:lpstr>
      <vt:lpstr>招标文件智能编制</vt:lpstr>
      <vt:lpstr>智能助手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陈海勇</cp:lastModifiedBy>
  <cp:revision>28</cp:revision>
  <dcterms:created xsi:type="dcterms:W3CDTF">2025-11-21T15:48:00Z</dcterms:created>
  <dcterms:modified xsi:type="dcterms:W3CDTF">2026-05-22T02:08:51Z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4478316D4E244148A3970FFB3904BE96_12</vt:lpwstr>
  </property>
  <property fmtid="{D5CDD505-2E9C-101B-9397-08002B2CF9AE}" pid="3" name="KSOProductBuildVer">
    <vt:lpwstr>2052-12.1.0.26375</vt:lpwstr>
  </property>
  <property fmtid="{D5CDD505-2E9C-101B-9397-08002B2CF9AE}" pid="4" name="CalculationRule">
    <vt:i4>0</vt:i4>
  </property>
</Properties>
</file>