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5A5632F2-BBAC-D844-AD60-A8E4D4815752}" xr6:coauthVersionLast="34" xr6:coauthVersionMax="34" xr10:uidLastSave="{00000000-0000-0000-0000-000000000000}"/>
  <bookViews>
    <workbookView xWindow="3760" yWindow="1220" windowWidth="45020" windowHeight="28220" tabRatio="500"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AH2" i="11" l="1"/>
  <c r="AI2" i="11"/>
  <c r="AJ2" i="11"/>
  <c r="AK2" i="11"/>
  <c r="AL2" i="11"/>
  <c r="AM2" i="11"/>
  <c r="AN2" i="11"/>
  <c r="AO2" i="11"/>
  <c r="AP2" i="1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9" i="16"/>
  <c r="AM8" i="16"/>
  <c r="AL8" i="16"/>
  <c r="E8" i="16"/>
  <c r="F7" i="16" s="1"/>
  <c r="A8" i="16"/>
  <c r="AD8" i="16" s="1"/>
  <c r="AE8" i="16" s="1"/>
  <c r="AM7" i="16"/>
  <c r="AL7" i="16"/>
  <c r="A7" i="16"/>
  <c r="AD7" i="16" s="1"/>
  <c r="AE7" i="16" s="1"/>
  <c r="AM6" i="16"/>
  <c r="AL6" i="16"/>
  <c r="AE6" i="16"/>
  <c r="AD6" i="16"/>
  <c r="F6" i="16"/>
  <c r="AM5" i="16"/>
  <c r="AL5" i="16"/>
  <c r="AG5" i="16"/>
  <c r="B5" i="16"/>
  <c r="W5" i="16" s="1"/>
  <c r="W4" i="16"/>
  <c r="W3" i="16"/>
  <c r="AG7" i="16" l="1"/>
  <c r="W7" i="16" s="1"/>
  <c r="A10" i="16"/>
  <c r="AD9" i="16"/>
  <c r="AE9" i="16" s="1"/>
  <c r="AG6" i="16"/>
  <c r="W6" i="16" s="1"/>
  <c r="AG8" i="16" l="1"/>
  <c r="W8" i="16" s="1"/>
  <c r="AD10" i="16"/>
  <c r="AE10" i="16" s="1"/>
  <c r="A11" i="16"/>
  <c r="A12" i="16" l="1"/>
  <c r="AD11" i="16"/>
  <c r="AE11" i="16" s="1"/>
  <c r="AG9" i="16"/>
  <c r="W9" i="16" s="1"/>
  <c r="AG11" i="16" l="1"/>
  <c r="W11" i="16" s="1"/>
  <c r="AD12" i="16"/>
  <c r="AE12" i="16" s="1"/>
  <c r="A13" i="16"/>
  <c r="AG10" i="16"/>
  <c r="W10" i="16" s="1"/>
  <c r="AG12" i="16" l="1"/>
  <c r="W12" i="16" s="1"/>
  <c r="AD13" i="16"/>
  <c r="AE13" i="16" s="1"/>
  <c r="A14" i="16"/>
  <c r="AG13" i="16" l="1"/>
  <c r="W13" i="16" s="1"/>
  <c r="A15" i="16"/>
  <c r="AD14" i="16"/>
  <c r="AE14" i="16" s="1"/>
  <c r="AG14" i="16" l="1"/>
  <c r="W14" i="16" s="1"/>
  <c r="AD15" i="16"/>
  <c r="AE15" i="16" s="1"/>
  <c r="A16" i="16"/>
  <c r="AG15" i="16" l="1"/>
  <c r="W15" i="16" s="1"/>
  <c r="AD16" i="16"/>
  <c r="AE16" i="16" s="1"/>
  <c r="A17" i="16"/>
  <c r="AG16" i="16" l="1"/>
  <c r="W16" i="16" s="1"/>
  <c r="A18" i="16"/>
  <c r="AD17" i="16"/>
  <c r="AE17" i="16" s="1"/>
  <c r="AG17" i="16" l="1"/>
  <c r="W17" i="16" s="1"/>
  <c r="AD18" i="16"/>
  <c r="AE18" i="16" s="1"/>
  <c r="A19" i="16"/>
  <c r="AG18" i="16" l="1"/>
  <c r="W18" i="16" s="1"/>
  <c r="A20" i="16"/>
  <c r="AD19" i="16"/>
  <c r="AE19" i="16" s="1"/>
  <c r="AG19" i="16" l="1"/>
  <c r="W19" i="16" s="1"/>
  <c r="AD20" i="16"/>
  <c r="AE20" i="16" s="1"/>
  <c r="A21" i="16"/>
  <c r="AG20" i="16" l="1"/>
  <c r="W20" i="16" s="1"/>
  <c r="AD21" i="16"/>
  <c r="AE21" i="16" s="1"/>
  <c r="A22" i="16"/>
  <c r="AG21" i="16" l="1"/>
  <c r="W21" i="16" s="1"/>
  <c r="A23" i="16"/>
  <c r="AD22" i="16"/>
  <c r="AE22" i="16" s="1"/>
  <c r="AG22" i="16" l="1"/>
  <c r="W22" i="16" s="1"/>
  <c r="AD23" i="16"/>
  <c r="AE23" i="16" s="1"/>
  <c r="A24" i="16"/>
  <c r="AG23" i="16" l="1"/>
  <c r="W23" i="16" s="1"/>
  <c r="AD24" i="16"/>
  <c r="AE24" i="16" s="1"/>
  <c r="A25" i="16"/>
  <c r="AG24" i="16" l="1"/>
  <c r="W24" i="16" s="1"/>
  <c r="A26" i="16"/>
  <c r="AD25" i="16"/>
  <c r="AE25" i="16" s="1"/>
  <c r="AG25" i="16" l="1"/>
  <c r="W25" i="16" s="1"/>
  <c r="AD26" i="16"/>
  <c r="AE26" i="16" s="1"/>
  <c r="A27" i="16"/>
  <c r="AG26" i="16" l="1"/>
  <c r="W26" i="16" s="1"/>
  <c r="A28" i="16"/>
  <c r="AD27" i="16"/>
  <c r="AE27" i="16" s="1"/>
  <c r="AG27" i="16" l="1"/>
  <c r="W27" i="16" s="1"/>
  <c r="AD28" i="16"/>
  <c r="AE28" i="16" s="1"/>
  <c r="A29" i="16"/>
  <c r="AG28" i="16" l="1"/>
  <c r="W28" i="16" s="1"/>
  <c r="AD29" i="16"/>
  <c r="AE29" i="16" s="1"/>
  <c r="A30" i="16"/>
  <c r="D30" i="16" l="1"/>
  <c r="AG29" i="16"/>
  <c r="W29" i="16" s="1"/>
  <c r="A31" i="16"/>
  <c r="AD30" i="16"/>
  <c r="AE30" i="16" s="1"/>
  <c r="D31" i="16" l="1"/>
  <c r="AG30" i="16"/>
  <c r="AD31" i="16"/>
  <c r="AE31" i="16" s="1"/>
  <c r="A32" i="16"/>
  <c r="D32" i="16" l="1"/>
  <c r="AG31" i="16"/>
  <c r="AD32" i="16"/>
  <c r="AE32" i="16" s="1"/>
  <c r="A33" i="16"/>
  <c r="D33" i="16" l="1"/>
  <c r="AG32" i="16"/>
  <c r="A34" i="16"/>
  <c r="AD33" i="16"/>
  <c r="AE33" i="16" s="1"/>
  <c r="D34" i="16" l="1"/>
  <c r="AG33" i="16"/>
  <c r="AD34" i="16"/>
  <c r="AE34" i="16" s="1"/>
  <c r="A35" i="16"/>
  <c r="D35" i="16" l="1"/>
  <c r="AG34" i="16"/>
  <c r="A36" i="16"/>
  <c r="AD35" i="16"/>
  <c r="AE35" i="16" s="1"/>
  <c r="D36" i="16" l="1"/>
  <c r="AG35" i="16"/>
  <c r="AD36" i="16"/>
  <c r="AE36" i="16" s="1"/>
  <c r="A37" i="16"/>
  <c r="D37" i="16" l="1"/>
  <c r="AG36" i="16"/>
  <c r="AD37" i="16"/>
  <c r="AE37" i="16" s="1"/>
  <c r="A38" i="16"/>
  <c r="D38" i="16" l="1"/>
  <c r="AG37" i="16"/>
  <c r="A39" i="16"/>
  <c r="AD38" i="16"/>
  <c r="AE38" i="16" s="1"/>
  <c r="D39" i="16" l="1"/>
  <c r="AG38" i="16"/>
  <c r="AD39" i="16"/>
  <c r="AE39" i="16" s="1"/>
  <c r="A40" i="16"/>
  <c r="D40" i="16" l="1"/>
  <c r="AG39" i="16"/>
  <c r="AD40" i="16"/>
  <c r="AE40" i="16" s="1"/>
  <c r="A41" i="16"/>
  <c r="D41" i="16" l="1"/>
  <c r="AG40" i="16"/>
  <c r="A42" i="16"/>
  <c r="AD41" i="16"/>
  <c r="AE41" i="16" s="1"/>
  <c r="D42" i="16" l="1"/>
  <c r="AG41" i="16"/>
  <c r="AD42" i="16"/>
  <c r="AE42" i="16" s="1"/>
  <c r="A43" i="16"/>
  <c r="D43" i="16" l="1"/>
  <c r="AG42" i="16"/>
  <c r="A44" i="16"/>
  <c r="AD43" i="16"/>
  <c r="AE43" i="16" s="1"/>
  <c r="D44" i="16" l="1"/>
  <c r="AG43" i="16"/>
  <c r="AD44" i="16"/>
  <c r="AE44" i="16" s="1"/>
  <c r="A45" i="16"/>
  <c r="D45" i="16" l="1"/>
  <c r="AG44" i="16"/>
  <c r="AD45" i="16"/>
  <c r="AE45" i="16" s="1"/>
  <c r="A46" i="16"/>
  <c r="D46" i="16" l="1"/>
  <c r="AG45" i="16"/>
  <c r="A47" i="16"/>
  <c r="AD46" i="16"/>
  <c r="AE46" i="16" s="1"/>
  <c r="D47" i="16" l="1"/>
  <c r="AG46" i="16"/>
  <c r="AD47" i="16"/>
  <c r="AE47" i="16" s="1"/>
  <c r="A48" i="16"/>
  <c r="D48" i="16" l="1"/>
  <c r="AG47" i="16"/>
  <c r="AD48" i="16"/>
  <c r="AE48" i="16" s="1"/>
  <c r="W48" i="16" s="1"/>
  <c r="A49" i="16"/>
  <c r="D49" i="16" l="1"/>
  <c r="AG48" i="16"/>
  <c r="A50" i="16"/>
  <c r="AD49" i="16"/>
  <c r="AE49" i="16" s="1"/>
  <c r="W49" i="16" s="1"/>
  <c r="D50" i="16" l="1"/>
  <c r="AG49" i="16"/>
  <c r="AD50" i="16"/>
  <c r="AE50" i="16" s="1"/>
  <c r="W50" i="16" s="1"/>
  <c r="A51" i="16"/>
  <c r="D51" i="16" l="1"/>
  <c r="AG50" i="16"/>
  <c r="A52" i="16"/>
  <c r="AD51" i="16"/>
  <c r="AE51" i="16" s="1"/>
  <c r="W51" i="16" s="1"/>
  <c r="D52" i="16" l="1"/>
  <c r="AG51" i="16"/>
  <c r="AD52" i="16"/>
  <c r="AE52" i="16" s="1"/>
  <c r="W52" i="16" s="1"/>
  <c r="A53" i="16"/>
  <c r="D53" i="16" l="1"/>
  <c r="AG52" i="16"/>
  <c r="AD53" i="16"/>
  <c r="AE53" i="16" s="1"/>
  <c r="W53" i="16" s="1"/>
  <c r="A54" i="16"/>
  <c r="D54" i="16" l="1"/>
  <c r="AG53" i="16"/>
  <c r="A55" i="16"/>
  <c r="AD54" i="16"/>
  <c r="AE54" i="16" s="1"/>
  <c r="W54" i="16" s="1"/>
  <c r="D55" i="16" l="1"/>
  <c r="AG54" i="16"/>
  <c r="AD55" i="16"/>
  <c r="AE55" i="16" s="1"/>
  <c r="W55" i="16" s="1"/>
  <c r="A56" i="16"/>
  <c r="D56" i="16" l="1"/>
  <c r="AG55" i="16"/>
  <c r="AD56" i="16"/>
  <c r="AE56" i="16" s="1"/>
  <c r="W56" i="16" s="1"/>
  <c r="A57" i="16"/>
  <c r="D57" i="16" l="1"/>
  <c r="AG56" i="16"/>
  <c r="A58" i="16"/>
  <c r="AD57" i="16"/>
  <c r="AE57" i="16" s="1"/>
  <c r="W57" i="16" s="1"/>
  <c r="D58" i="16" l="1"/>
  <c r="AG57" i="16"/>
  <c r="AD58" i="16"/>
  <c r="AE58" i="16" s="1"/>
  <c r="W58" i="16" s="1"/>
  <c r="A59" i="16"/>
  <c r="D59" i="16" l="1"/>
  <c r="AG58" i="16"/>
  <c r="A60" i="16"/>
  <c r="AD59" i="16"/>
  <c r="AE59" i="16" s="1"/>
  <c r="W59" i="16" s="1"/>
  <c r="D60" i="16" l="1"/>
  <c r="AG59" i="16"/>
  <c r="AD60" i="16"/>
  <c r="AE60" i="16" s="1"/>
  <c r="W60" i="16" s="1"/>
  <c r="A61" i="16"/>
  <c r="D61" i="16" l="1"/>
  <c r="AG60" i="16"/>
  <c r="AD61" i="16"/>
  <c r="AE61" i="16" s="1"/>
  <c r="W61" i="16" s="1"/>
  <c r="A62" i="16"/>
  <c r="D62" i="16" l="1"/>
  <c r="AG61" i="16"/>
  <c r="A63" i="16"/>
  <c r="AD62" i="16"/>
  <c r="AE62" i="16" s="1"/>
  <c r="W62" i="16" s="1"/>
  <c r="D63" i="16" l="1"/>
  <c r="AG62" i="16"/>
  <c r="AD63" i="16"/>
  <c r="AE63" i="16" s="1"/>
  <c r="W63" i="16" s="1"/>
  <c r="A64" i="16"/>
  <c r="D64" i="16" l="1"/>
  <c r="AG63" i="16"/>
  <c r="AD64" i="16"/>
  <c r="AE64" i="16" s="1"/>
  <c r="W64" i="16" s="1"/>
  <c r="A65" i="16"/>
  <c r="D65" i="16" l="1"/>
  <c r="AG64" i="16"/>
  <c r="A66" i="16"/>
  <c r="AD65" i="16"/>
  <c r="AE65" i="16" s="1"/>
  <c r="W65" i="16" s="1"/>
  <c r="D66" i="16" l="1"/>
  <c r="AG65" i="16"/>
  <c r="AD66" i="16"/>
  <c r="AE66" i="16" s="1"/>
  <c r="W66" i="16" s="1"/>
  <c r="A67" i="16"/>
  <c r="D67" i="16" l="1"/>
  <c r="AG66" i="16"/>
  <c r="A68" i="16"/>
  <c r="AD67" i="16"/>
  <c r="AE67" i="16" s="1"/>
  <c r="W67" i="16" s="1"/>
  <c r="D68" i="16" l="1"/>
  <c r="AG67" i="16"/>
  <c r="AD68" i="16"/>
  <c r="AE68" i="16" s="1"/>
  <c r="W68" i="16" s="1"/>
  <c r="A69" i="16"/>
  <c r="D69" i="16" l="1"/>
  <c r="AG68" i="16"/>
  <c r="AD69" i="16"/>
  <c r="AE69" i="16" s="1"/>
  <c r="W69" i="16" s="1"/>
  <c r="A70" i="16"/>
  <c r="D70" i="16" l="1"/>
  <c r="AG69" i="16"/>
  <c r="A71" i="16"/>
  <c r="AD70" i="16"/>
  <c r="AE70" i="16" s="1"/>
  <c r="W70" i="16" s="1"/>
  <c r="D71" i="16" l="1"/>
  <c r="AG70" i="16"/>
  <c r="AD71" i="16"/>
  <c r="AE71" i="16" s="1"/>
  <c r="W71" i="16" s="1"/>
  <c r="A72" i="16"/>
  <c r="D72" i="16" l="1"/>
  <c r="AG71" i="16"/>
  <c r="AD72" i="16"/>
  <c r="AE72" i="16" s="1"/>
  <c r="W72" i="16" s="1"/>
  <c r="A73" i="16"/>
  <c r="D73" i="16" l="1"/>
  <c r="AG72" i="16"/>
  <c r="A74" i="16"/>
  <c r="AD73" i="16"/>
  <c r="AE73" i="16" s="1"/>
  <c r="W73" i="16" s="1"/>
  <c r="D74" i="16" l="1"/>
  <c r="AG73" i="16"/>
  <c r="AD74" i="16"/>
  <c r="AE74" i="16" s="1"/>
  <c r="W74" i="16" s="1"/>
  <c r="A75" i="16"/>
  <c r="D75" i="16" l="1"/>
  <c r="AG74" i="16"/>
  <c r="A76" i="16"/>
  <c r="AD75" i="16"/>
  <c r="AE75" i="16" s="1"/>
  <c r="W75" i="16" s="1"/>
  <c r="D76" i="16" l="1"/>
  <c r="AG75" i="16"/>
  <c r="AD76" i="16"/>
  <c r="AE76" i="16" s="1"/>
  <c r="W76" i="16" s="1"/>
  <c r="A77" i="16"/>
  <c r="D77" i="16" l="1"/>
  <c r="AG76" i="16"/>
  <c r="AD77" i="16"/>
  <c r="AE77" i="16" s="1"/>
  <c r="W77" i="16" s="1"/>
  <c r="A78" i="16"/>
  <c r="D78" i="16" l="1"/>
  <c r="AG77" i="16"/>
  <c r="A79" i="16"/>
  <c r="AD78" i="16"/>
  <c r="AE78" i="16" s="1"/>
  <c r="W78" i="16" s="1"/>
  <c r="D79" i="16" l="1"/>
  <c r="AG78" i="16"/>
  <c r="AD79" i="16"/>
  <c r="AE79" i="16" s="1"/>
  <c r="W79" i="16" s="1"/>
  <c r="A80" i="16"/>
  <c r="AD80" i="16" s="1"/>
  <c r="AE80" i="16" s="1"/>
  <c r="W80" i="16" s="1"/>
  <c r="D80" i="16" l="1"/>
  <c r="AG80" i="16" s="1"/>
  <c r="AG79" i="16"/>
  <c r="N820" i="5" l="1"/>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T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S41" i="5"/>
  <c r="Q41" i="5"/>
  <c r="P41" i="5"/>
  <c r="O41" i="5" s="1"/>
  <c r="J41" i="5"/>
  <c r="I41" i="5" s="1"/>
  <c r="R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AH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06" i="5"/>
  <c r="BQ770" i="5"/>
  <c r="BQ738" i="5"/>
  <c r="BP690" i="5"/>
  <c r="BQ634" i="5"/>
  <c r="BQ598" i="5"/>
  <c r="BQ614" i="5"/>
  <c r="BQ681" i="5"/>
  <c r="BP594" i="5"/>
  <c r="BQ661" i="5"/>
  <c r="BQ605" i="5"/>
  <c r="BQ610" i="5"/>
  <c r="BQ766" i="5"/>
  <c r="BQ734" i="5"/>
  <c r="BP674" i="5"/>
  <c r="BQ741" i="5"/>
  <c r="BQ632" i="5"/>
  <c r="BQ601" i="5"/>
  <c r="BQ653" i="5"/>
  <c r="BQ597" i="5"/>
  <c r="BQ762" i="5"/>
  <c r="BQ730" i="5"/>
  <c r="BQ626" i="5"/>
  <c r="BP673" i="5"/>
  <c r="BP610" i="5"/>
  <c r="BQ768" i="5"/>
  <c r="BQ645" i="5"/>
  <c r="BQ593" i="5"/>
  <c r="BQ758" i="5"/>
  <c r="BQ726" i="5"/>
  <c r="BQ646" i="5"/>
  <c r="BP586" i="5"/>
  <c r="BQ696" i="5"/>
  <c r="BP725" i="5"/>
  <c r="BQ641" i="5"/>
  <c r="BQ589" i="5"/>
  <c r="BQ754" i="5"/>
  <c r="BP722" i="5"/>
  <c r="BP578" i="5"/>
  <c r="BQ586" i="5"/>
  <c r="BQ689" i="5"/>
  <c r="BQ633" i="5"/>
  <c r="BQ585" i="5"/>
  <c r="BQ721" i="5"/>
  <c r="BQ750" i="5"/>
  <c r="BQ714" i="5"/>
  <c r="BQ669" i="5"/>
  <c r="BQ594" i="5"/>
  <c r="BQ625" i="5"/>
  <c r="BP677" i="5"/>
  <c r="BQ746" i="5"/>
  <c r="BQ710" i="5"/>
  <c r="BQ666" i="5"/>
  <c r="BQ765" i="5"/>
  <c r="BQ732" i="5"/>
  <c r="BQ657" i="5"/>
  <c r="BQ613" i="5"/>
  <c r="BQ650" i="5"/>
  <c r="BP602" i="5"/>
  <c r="BQ742" i="5"/>
  <c r="BQ702" i="5"/>
  <c r="BQ660" i="5"/>
  <c r="BQ578" i="5"/>
  <c r="BQ602" i="5"/>
  <c r="BQ749" i="5"/>
  <c r="BP665" i="5"/>
  <c r="BP609" i="5"/>
  <c r="BP587" i="5" l="1"/>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AK350" i="5"/>
  <c r="AK58" i="5"/>
  <c r="CD500" i="5"/>
  <c r="CE500" i="5" s="1"/>
  <c r="CD80" i="5"/>
  <c r="CE80" i="5" s="1"/>
  <c r="AK611" i="5"/>
  <c r="CD687" i="5"/>
  <c r="CE687" i="5" s="1"/>
  <c r="AK149" i="5"/>
  <c r="CD633" i="5"/>
  <c r="CD593" i="5"/>
  <c r="AK464" i="5"/>
  <c r="CD402" i="5"/>
  <c r="AL402" i="5" s="1"/>
  <c r="AK207" i="5"/>
  <c r="AK669" i="5"/>
  <c r="CD733" i="5"/>
  <c r="CE733" i="5" s="1"/>
  <c r="AK577" i="5"/>
  <c r="CD466" i="5"/>
  <c r="AK756" i="5"/>
  <c r="CD327" i="5"/>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466" i="5"/>
  <c r="AL466"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E633" i="5"/>
  <c r="AL633" i="5"/>
  <c r="CD590" i="5"/>
  <c r="AK590" i="5"/>
  <c r="CD542" i="5"/>
  <c r="AK542" i="5"/>
  <c r="CD439" i="5"/>
  <c r="AK439" i="5"/>
  <c r="CD496" i="5"/>
  <c r="AK496" i="5"/>
  <c r="CD362" i="5"/>
  <c r="AK362" i="5"/>
  <c r="AG456" i="5"/>
  <c r="CD810" i="5"/>
  <c r="AK810" i="5"/>
  <c r="CD816" i="5"/>
  <c r="AK816" i="5"/>
  <c r="CE813"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E327" i="5"/>
  <c r="AL327"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BC403" i="5"/>
  <c r="BC272" i="5"/>
  <c r="BQ131" i="5"/>
  <c r="BC726" i="5"/>
  <c r="BC322" i="5"/>
  <c r="BC395" i="5"/>
  <c r="BC625" i="5"/>
  <c r="BP136" i="5"/>
  <c r="BC303" i="5"/>
  <c r="BC590" i="5"/>
  <c r="BC383" i="5"/>
  <c r="BQ50" i="5"/>
  <c r="BC221" i="5"/>
  <c r="BC174" i="5"/>
  <c r="BQ97" i="5"/>
  <c r="BC414" i="5"/>
  <c r="BP127" i="5"/>
  <c r="BC107" i="5"/>
  <c r="BC310" i="5"/>
  <c r="BC398" i="5"/>
  <c r="BC753" i="5"/>
  <c r="BC577" i="5"/>
  <c r="BC522" i="5"/>
  <c r="BC307" i="5"/>
  <c r="BC711" i="5"/>
  <c r="BC480" i="5"/>
  <c r="BC708" i="5"/>
  <c r="BP113" i="5"/>
  <c r="BC305" i="5"/>
  <c r="BC269" i="5"/>
  <c r="BQ88" i="5"/>
  <c r="BC729" i="5"/>
  <c r="BC794" i="5"/>
  <c r="BC476" i="5"/>
  <c r="BP93" i="5"/>
  <c r="BC712" i="5"/>
  <c r="BC566" i="5"/>
  <c r="BQ90" i="5"/>
  <c r="BC112" i="5"/>
  <c r="BC332" i="5"/>
  <c r="BQ84" i="5"/>
  <c r="BC606" i="5"/>
  <c r="BC715" i="5"/>
  <c r="BP91" i="5"/>
  <c r="BC692" i="5"/>
  <c r="BC278" i="5"/>
  <c r="BC101" i="5"/>
  <c r="BC584" i="5"/>
  <c r="BC541" i="5"/>
  <c r="BQ89" i="5"/>
  <c r="BC178" i="5"/>
  <c r="BQ103" i="5"/>
  <c r="BP73" i="5"/>
  <c r="BQ137" i="5"/>
  <c r="BC602" i="5"/>
  <c r="BC689" i="5"/>
  <c r="BC115" i="5"/>
  <c r="BC251" i="5"/>
  <c r="BC514" i="5"/>
  <c r="BC703" i="5"/>
  <c r="BC239" i="5"/>
  <c r="BC249" i="5"/>
  <c r="BC211" i="5"/>
  <c r="BP67" i="5"/>
  <c r="BC361" i="5"/>
  <c r="BC696" i="5"/>
  <c r="BC734" i="5"/>
  <c r="BC155" i="5"/>
  <c r="BP44" i="5"/>
  <c r="BC116" i="5"/>
  <c r="BC670" i="5"/>
  <c r="BC793" i="5"/>
  <c r="BC263" i="5"/>
  <c r="BC313" i="5"/>
  <c r="BC517" i="5"/>
  <c r="BP89" i="5"/>
  <c r="BC271" i="5"/>
  <c r="BP76" i="5"/>
  <c r="BC537" i="5"/>
  <c r="BC74" i="5"/>
  <c r="BC777" i="5"/>
  <c r="BC643" i="5"/>
  <c r="BC394" i="5"/>
  <c r="BC542" i="5"/>
  <c r="BC329" i="5"/>
  <c r="BC255" i="5"/>
  <c r="BC410" i="5"/>
  <c r="BC637" i="5"/>
  <c r="BC776" i="5"/>
  <c r="BC48" i="5"/>
  <c r="BC427" i="5"/>
  <c r="BC166" i="5"/>
  <c r="BC441" i="5"/>
  <c r="BC449" i="5"/>
  <c r="BC328" i="5"/>
  <c r="BC506" i="5"/>
  <c r="BC244" i="5"/>
  <c r="BQ116" i="5"/>
  <c r="BC195" i="5"/>
  <c r="BC627" i="5"/>
  <c r="BQ86" i="5"/>
  <c r="BP104" i="5"/>
  <c r="BC408" i="5"/>
  <c r="BC748" i="5"/>
  <c r="BC773" i="5"/>
  <c r="BP111" i="5"/>
  <c r="BC523" i="5"/>
  <c r="BC152" i="5"/>
  <c r="BC473" i="5"/>
  <c r="BC807" i="5"/>
  <c r="BP64" i="5"/>
  <c r="BC131" i="5"/>
  <c r="BC413" i="5"/>
  <c r="BQ93" i="5"/>
  <c r="BC191" i="5"/>
  <c r="BC293" i="5"/>
  <c r="BC91" i="5"/>
  <c r="BC571" i="5"/>
  <c r="BC430" i="5"/>
  <c r="BC370" i="5"/>
  <c r="BC425" i="5"/>
  <c r="BC110" i="5"/>
  <c r="BC170" i="5"/>
  <c r="BP115" i="5"/>
  <c r="BC192" i="5"/>
  <c r="BC77" i="5"/>
  <c r="BC111" i="5"/>
  <c r="BC677" i="5"/>
  <c r="BQ117" i="5"/>
  <c r="BC628" i="5"/>
  <c r="BC283" i="5"/>
  <c r="BP96" i="5"/>
  <c r="BC494" i="5"/>
  <c r="BC42" i="5"/>
  <c r="BC252" i="5"/>
  <c r="BC778" i="5"/>
  <c r="BC600" i="5"/>
  <c r="BC569" i="5"/>
  <c r="BC596" i="5"/>
  <c r="BC550" i="5"/>
  <c r="BP117" i="5"/>
  <c r="BC549" i="5"/>
  <c r="BC390" i="5"/>
  <c r="BC400" i="5"/>
  <c r="BC93" i="5"/>
  <c r="BC184" i="5"/>
  <c r="BC159" i="5"/>
  <c r="BC749" i="5"/>
  <c r="BP120" i="5"/>
  <c r="BP49" i="5"/>
  <c r="BC706" i="5"/>
  <c r="BC79" i="5"/>
  <c r="BC349" i="5"/>
  <c r="BC526" i="5"/>
  <c r="BQ130" i="5"/>
  <c r="BC151" i="5"/>
  <c r="BP110" i="5"/>
  <c r="BC762" i="5"/>
  <c r="BC95" i="5"/>
  <c r="BC624" i="5"/>
  <c r="BC268" i="5"/>
  <c r="BC340" i="5"/>
  <c r="BC284" i="5"/>
  <c r="BC248" i="5"/>
  <c r="BC196" i="5"/>
  <c r="BC201" i="5"/>
  <c r="BC80" i="5"/>
  <c r="BC389" i="5"/>
  <c r="BC141" i="5"/>
  <c r="BC435" i="5"/>
  <c r="BQ82" i="5"/>
  <c r="BC157" i="5"/>
  <c r="BQ68" i="5"/>
  <c r="BP137" i="5"/>
  <c r="BC82" i="5"/>
  <c r="BC274" i="5"/>
  <c r="BP134" i="5"/>
  <c r="BC583" i="5"/>
  <c r="BQ59" i="5"/>
  <c r="BC518" i="5"/>
  <c r="BP81" i="5"/>
  <c r="BC202" i="5"/>
  <c r="BC86" i="5"/>
  <c r="BQ60" i="5"/>
  <c r="BC137" i="5"/>
  <c r="BC417" i="5"/>
  <c r="BC534" i="5"/>
  <c r="BC66" i="5"/>
  <c r="BQ111" i="5"/>
  <c r="BQ140" i="5"/>
  <c r="BC572" i="5"/>
  <c r="BC788" i="5"/>
  <c r="BC800" i="5"/>
  <c r="BC130" i="5"/>
  <c r="BP138" i="5"/>
  <c r="BC267" i="5"/>
  <c r="BP143" i="5"/>
  <c r="BC56" i="5"/>
  <c r="BC620" i="5"/>
  <c r="BC458" i="5"/>
  <c r="BC254" i="5"/>
  <c r="BC562" i="5"/>
  <c r="BC657" i="5"/>
  <c r="BP139" i="5"/>
  <c r="BC140" i="5"/>
  <c r="BC362" i="5"/>
  <c r="BQ42" i="5"/>
  <c r="BC818" i="5"/>
  <c r="BC67" i="5"/>
  <c r="BC759" i="5"/>
  <c r="BC377" i="5"/>
  <c r="BC73" i="5"/>
  <c r="BP102" i="5"/>
  <c r="BC72" i="5"/>
  <c r="BC358" i="5"/>
  <c r="BC455" i="5"/>
  <c r="BC612" i="5"/>
  <c r="BC783" i="5"/>
  <c r="BC559" i="5"/>
  <c r="BQ57" i="5"/>
  <c r="BC109" i="5"/>
  <c r="BC308" i="5"/>
  <c r="BC176" i="5"/>
  <c r="BC243" i="5"/>
  <c r="BP85" i="5"/>
  <c r="BC297" i="5"/>
  <c r="BC223" i="5"/>
  <c r="BC382" i="5"/>
  <c r="BC384" i="5"/>
  <c r="BC722" i="5"/>
  <c r="BC434" i="5"/>
  <c r="BC804" i="5"/>
  <c r="BC684" i="5"/>
  <c r="BC651" i="5"/>
  <c r="BP72" i="5"/>
  <c r="BC133" i="5"/>
  <c r="BC160" i="5"/>
  <c r="BC378" i="5"/>
  <c r="BC451" i="5"/>
  <c r="BC257" i="5"/>
  <c r="BC641" i="5"/>
  <c r="BC200" i="5"/>
  <c r="BC774" i="5"/>
  <c r="BC343" i="5"/>
  <c r="BC318" i="5"/>
  <c r="BC87" i="5"/>
  <c r="BQ143" i="5"/>
  <c r="BP95" i="5"/>
  <c r="BC686" i="5"/>
  <c r="BP60" i="5"/>
  <c r="BC401" i="5"/>
  <c r="BC812" i="5"/>
  <c r="BQ81" i="5"/>
  <c r="BC507" i="5"/>
  <c r="BC674" i="5"/>
  <c r="BC205" i="5"/>
  <c r="BC433" i="5"/>
  <c r="BC113" i="5"/>
  <c r="BC321" i="5"/>
  <c r="BC493" i="5"/>
  <c r="BQ55" i="5"/>
  <c r="BC216" i="5"/>
  <c r="BC314" i="5"/>
  <c r="BC680" i="5"/>
  <c r="BC119" i="5"/>
  <c r="BC811" i="5"/>
  <c r="BQ87" i="5"/>
  <c r="BC288" i="5"/>
  <c r="BP80" i="5"/>
  <c r="BC814" i="5"/>
  <c r="BQ65" i="5"/>
  <c r="BP53" i="5"/>
  <c r="BC453" i="5"/>
  <c r="BP108" i="5"/>
  <c r="BC148" i="5"/>
  <c r="BC276" i="5"/>
  <c r="BC419" i="5"/>
  <c r="BC809" i="5"/>
  <c r="BP118" i="5"/>
  <c r="BC481" i="5"/>
  <c r="BC697" i="5"/>
  <c r="BC683" i="5"/>
  <c r="BQ121" i="5"/>
  <c r="BC608" i="5"/>
  <c r="BC475" i="5"/>
  <c r="BC286" i="5"/>
  <c r="BC732" i="5"/>
  <c r="BP114" i="5"/>
  <c r="BC516" i="5"/>
  <c r="BQ94" i="5"/>
  <c r="BC407" i="5"/>
  <c r="BC70" i="5"/>
  <c r="BC125" i="5"/>
  <c r="BC601" i="5"/>
  <c r="BC55" i="5"/>
  <c r="BC104" i="5"/>
  <c r="BC634" i="5"/>
  <c r="BC275" i="5"/>
  <c r="BQ107" i="5"/>
  <c r="BC757" i="5"/>
  <c r="BC465" i="5"/>
  <c r="BC128" i="5"/>
  <c r="BC563" i="5"/>
  <c r="BC145" i="5"/>
  <c r="BC815" i="5"/>
  <c r="BC756" i="5"/>
  <c r="BC688" i="5"/>
  <c r="BC472" i="5"/>
  <c r="BC471" i="5"/>
  <c r="BC474" i="5"/>
  <c r="BQ80" i="5"/>
  <c r="BC447" i="5"/>
  <c r="BC741" i="5"/>
  <c r="BC146" i="5"/>
  <c r="BC733" i="5"/>
  <c r="BP88" i="5"/>
  <c r="BC169" i="5"/>
  <c r="BC463" i="5"/>
  <c r="BC459" i="5"/>
  <c r="BC442" i="5"/>
  <c r="BC599" i="5"/>
  <c r="BQ114" i="5"/>
  <c r="BC713" i="5"/>
  <c r="BC320" i="5"/>
  <c r="BC755" i="5"/>
  <c r="BC105" i="5"/>
  <c r="BQ48" i="5"/>
  <c r="BP69" i="5"/>
  <c r="BP141" i="5"/>
  <c r="BC813" i="5"/>
  <c r="BC665" i="5"/>
  <c r="BC803" i="5"/>
  <c r="BC595" i="5"/>
  <c r="BC156" i="5"/>
  <c r="BP46" i="5"/>
  <c r="BQ64" i="5"/>
  <c r="BC730" i="5"/>
  <c r="BC181" i="5"/>
  <c r="BQ66" i="5"/>
  <c r="BC368" i="5"/>
  <c r="BC737" i="5"/>
  <c r="BC710" i="5"/>
  <c r="BC742" i="5"/>
  <c r="BP100" i="5"/>
  <c r="BC698" i="5"/>
  <c r="BC664" i="5"/>
  <c r="BC352" i="5"/>
  <c r="BC593" i="5"/>
  <c r="BC323" i="5"/>
  <c r="BC190" i="5"/>
  <c r="BC238" i="5"/>
  <c r="BP87" i="5"/>
  <c r="BC168" i="5"/>
  <c r="BP135" i="5"/>
  <c r="BC547" i="5"/>
  <c r="BC416" i="5"/>
  <c r="BQ47" i="5"/>
  <c r="BC236" i="5"/>
  <c r="BC508" i="5"/>
  <c r="BC795" i="5"/>
  <c r="BC819" i="5"/>
  <c r="BC139" i="5"/>
  <c r="BC585" i="5"/>
  <c r="BQ132" i="5"/>
  <c r="BC499" i="5"/>
  <c r="BP43" i="5"/>
  <c r="BQ67" i="5"/>
  <c r="BC242" i="5"/>
  <c r="BP51" i="5"/>
  <c r="BC679" i="5"/>
  <c r="BC388" i="5"/>
  <c r="BC75" i="5"/>
  <c r="BC681" i="5"/>
  <c r="BC768" i="5"/>
  <c r="BC671" i="5"/>
  <c r="BQ125" i="5"/>
  <c r="BC426" i="5"/>
  <c r="BC164" i="5"/>
  <c r="BC344" i="5"/>
  <c r="BC339" i="5"/>
  <c r="BP54" i="5"/>
  <c r="BQ45" i="5"/>
  <c r="BC397" i="5"/>
  <c r="BC355" i="5"/>
  <c r="BQ71" i="5"/>
  <c r="BP68" i="5"/>
  <c r="BC415" i="5"/>
  <c r="BC578" i="5"/>
  <c r="BC744" i="5"/>
  <c r="BC108" i="5"/>
  <c r="BC524" i="5"/>
  <c r="BQ62" i="5"/>
  <c r="BC580" i="5"/>
  <c r="BP74" i="5"/>
  <c r="BC127" i="5"/>
  <c r="BP126" i="5"/>
  <c r="BC393" i="5"/>
  <c r="BP97" i="5"/>
  <c r="BQ101" i="5"/>
  <c r="BC306" i="5"/>
  <c r="BC331" i="5"/>
  <c r="BC100" i="5"/>
  <c r="BC546" i="5"/>
  <c r="BC806" i="5"/>
  <c r="BC117" i="5"/>
  <c r="BC319" i="5"/>
  <c r="BQ123" i="5"/>
  <c r="BQ135" i="5"/>
  <c r="BC470" i="5"/>
  <c r="BC639" i="5"/>
  <c r="BC57" i="5"/>
  <c r="BC247" i="5"/>
  <c r="BC633" i="5"/>
  <c r="BC782" i="5"/>
  <c r="BC660" i="5"/>
  <c r="BC816" i="5"/>
  <c r="BC129" i="5"/>
  <c r="BC418" i="5"/>
  <c r="BC85" i="5"/>
  <c r="BC509" i="5"/>
  <c r="BQ138" i="5"/>
  <c r="BC484" i="5"/>
  <c r="BC648" i="5"/>
  <c r="BC277" i="5"/>
  <c r="BC102" i="5"/>
  <c r="BC54" i="5"/>
  <c r="BC496" i="5"/>
  <c r="BC678" i="5"/>
  <c r="BC301" i="5"/>
  <c r="BC790" i="5"/>
  <c r="BC626" i="5"/>
  <c r="BC707" i="5"/>
  <c r="BC662" i="5"/>
  <c r="BC234" i="5"/>
  <c r="BC448" i="5"/>
  <c r="BC699" i="5"/>
  <c r="BC165" i="5"/>
  <c r="BC317" i="5"/>
  <c r="BC479" i="5"/>
  <c r="BC445" i="5"/>
  <c r="BC346" i="5"/>
  <c r="BC615" i="5"/>
  <c r="BC253" i="5"/>
  <c r="BC739" i="5"/>
  <c r="BC721" i="5"/>
  <c r="BC363" i="5"/>
  <c r="BC765" i="5"/>
  <c r="BQ113" i="5"/>
  <c r="BC94" i="5"/>
  <c r="BC501" i="5"/>
  <c r="BC424" i="5"/>
  <c r="BQ43" i="5"/>
  <c r="BC126" i="5"/>
  <c r="BQ83" i="5"/>
  <c r="BC645" i="5"/>
  <c r="BC265" i="5"/>
  <c r="BP99" i="5"/>
  <c r="BC402" i="5"/>
  <c r="BC222" i="5"/>
  <c r="BC528" i="5"/>
  <c r="BC185" i="5"/>
  <c r="BP56" i="5"/>
  <c r="BC616" i="5"/>
  <c r="BC450" i="5"/>
  <c r="BQ109" i="5"/>
  <c r="BQ54" i="5"/>
  <c r="BQ118" i="5"/>
  <c r="BP129" i="5"/>
  <c r="BC237" i="5"/>
  <c r="BQ127" i="5"/>
  <c r="BP55" i="5"/>
  <c r="BC392" i="5"/>
  <c r="BC59" i="5"/>
  <c r="BC375" i="5"/>
  <c r="BP57" i="5"/>
  <c r="BC302" i="5"/>
  <c r="BQ115" i="5"/>
  <c r="BC630" i="5"/>
  <c r="BC232" i="5"/>
  <c r="BP132" i="5"/>
  <c r="BP52" i="5"/>
  <c r="BC385" i="5"/>
  <c r="BC65" i="5"/>
  <c r="BC411" i="5"/>
  <c r="BC312" i="5"/>
  <c r="BC334" i="5"/>
  <c r="BC564" i="5"/>
  <c r="BC490" i="5"/>
  <c r="BC376" i="5"/>
  <c r="BC92" i="5"/>
  <c r="BP61" i="5"/>
  <c r="BC231" i="5"/>
  <c r="BC299" i="5"/>
  <c r="BC589" i="5"/>
  <c r="BC406" i="5"/>
  <c r="BC84" i="5"/>
  <c r="BC798" i="5"/>
  <c r="BC535" i="5"/>
  <c r="BC614" i="5"/>
  <c r="BC380" i="5"/>
  <c r="BC640" i="5"/>
  <c r="BC99" i="5"/>
  <c r="BC97" i="5"/>
  <c r="BC598" i="5"/>
  <c r="BC366" i="5"/>
  <c r="BC175" i="5"/>
  <c r="BQ52" i="5"/>
  <c r="BC210" i="5"/>
  <c r="BC796" i="5"/>
  <c r="BC521" i="5"/>
  <c r="BC324" i="5"/>
  <c r="BC262" i="5"/>
  <c r="BC298" i="5"/>
  <c r="BC71" i="5"/>
  <c r="BC693" i="5"/>
  <c r="BC701" i="5"/>
  <c r="BP142" i="5"/>
  <c r="BC431" i="5"/>
  <c r="BC621" i="5"/>
  <c r="BC233" i="5"/>
  <c r="BC443" i="5"/>
  <c r="BC354" i="5"/>
  <c r="BC632" i="5"/>
  <c r="BC505" i="5"/>
  <c r="BC454" i="5"/>
  <c r="BC76" i="5"/>
  <c r="BC694" i="5"/>
  <c r="BC207" i="5"/>
  <c r="BC350" i="5"/>
  <c r="BQ126" i="5"/>
  <c r="BC44" i="5"/>
  <c r="BQ106" i="5"/>
  <c r="BC122" i="5"/>
  <c r="BC203" i="5"/>
  <c r="BQ98" i="5"/>
  <c r="BC797" i="5"/>
  <c r="BC158" i="5"/>
  <c r="BC647" i="5"/>
  <c r="BC353" i="5"/>
  <c r="BC649" i="5"/>
  <c r="BC356" i="5"/>
  <c r="BP62" i="5"/>
  <c r="BC379" i="5"/>
  <c r="BC49" i="5"/>
  <c r="BP82" i="5"/>
  <c r="BC772" i="5"/>
  <c r="BP125" i="5"/>
  <c r="BC240" i="5"/>
  <c r="BC341" i="5"/>
  <c r="BC618" i="5"/>
  <c r="BC676" i="5"/>
  <c r="BC500" i="5"/>
  <c r="BP86" i="5"/>
  <c r="BC554" i="5"/>
  <c r="BQ69" i="5"/>
  <c r="BC667" i="5"/>
  <c r="BC315" i="5"/>
  <c r="BC489" i="5"/>
  <c r="BC330" i="5"/>
  <c r="BP109" i="5"/>
  <c r="BC503" i="5"/>
  <c r="BC179" i="5"/>
  <c r="BP71" i="5"/>
  <c r="BC420" i="5"/>
  <c r="BC187" i="5"/>
  <c r="BC491" i="5"/>
  <c r="BC438" i="5"/>
  <c r="BC360" i="5"/>
  <c r="BC673" i="5"/>
  <c r="BC327" i="5"/>
  <c r="BC483" i="5"/>
  <c r="BC802" i="5"/>
  <c r="BP119" i="5"/>
  <c r="BC511" i="5"/>
  <c r="BC613" i="5"/>
  <c r="BC351" i="5"/>
  <c r="BC250" i="5"/>
  <c r="BC555" i="5"/>
  <c r="BC374" i="5"/>
  <c r="BC68" i="5"/>
  <c r="BC691" i="5"/>
  <c r="BP123" i="5"/>
  <c r="BC60" i="5"/>
  <c r="BC544" i="5"/>
  <c r="BC428" i="5"/>
  <c r="BC371" i="5"/>
  <c r="BC519" i="5"/>
  <c r="BC381" i="5"/>
  <c r="BC719" i="5"/>
  <c r="BQ77" i="5"/>
  <c r="BC405" i="5"/>
  <c r="BC294" i="5"/>
  <c r="BC452" i="5"/>
  <c r="BC746" i="5"/>
  <c r="BC348" i="5"/>
  <c r="BC716" i="5"/>
  <c r="BQ105" i="5"/>
  <c r="BC64" i="5"/>
  <c r="BC486" i="5"/>
  <c r="BC709" i="5"/>
  <c r="BC266" i="5"/>
  <c r="BC478" i="5"/>
  <c r="BQ124" i="5"/>
  <c r="BQ133" i="5"/>
  <c r="BC47" i="5"/>
  <c r="BC736" i="5"/>
  <c r="BP92" i="5"/>
  <c r="BC781" i="5"/>
  <c r="BC529" i="5"/>
  <c r="BQ144" i="5"/>
  <c r="BQ53" i="5"/>
  <c r="BC335" i="5"/>
  <c r="BP77" i="5"/>
  <c r="BC610" i="5"/>
  <c r="BC570" i="5"/>
  <c r="BC333" i="5"/>
  <c r="BC530" i="5"/>
  <c r="BQ96" i="5"/>
  <c r="BC357" i="5"/>
  <c r="BC53" i="5"/>
  <c r="BC655" i="5"/>
  <c r="BC396" i="5"/>
  <c r="BQ78" i="5"/>
  <c r="BC700" i="5"/>
  <c r="BC587" i="5"/>
  <c r="BP124" i="5"/>
  <c r="BC576" i="5"/>
  <c r="BC690" i="5"/>
  <c r="BQ85" i="5"/>
  <c r="BP50" i="5"/>
  <c r="BC758" i="5"/>
  <c r="BC565" i="5"/>
  <c r="BC347" i="5"/>
  <c r="BC551" i="5"/>
  <c r="BC345" i="5"/>
  <c r="BQ72" i="5"/>
  <c r="BQ136" i="5"/>
  <c r="BC492" i="5"/>
  <c r="BC460" i="5"/>
  <c r="BC504" i="5"/>
  <c r="BC745" i="5"/>
  <c r="BC188" i="5"/>
  <c r="BC642" i="5"/>
  <c r="BQ110" i="5"/>
  <c r="BC495" i="5"/>
  <c r="BC556" i="5"/>
  <c r="BC245" i="5"/>
  <c r="BC659" i="5"/>
  <c r="BC228" i="5"/>
  <c r="BC792" i="5"/>
  <c r="BC316" i="5"/>
  <c r="BC515" i="5"/>
  <c r="BC208" i="5"/>
  <c r="BC120" i="5"/>
  <c r="BC650" i="5"/>
  <c r="BC672" i="5"/>
  <c r="BC666" i="5"/>
  <c r="BC586" i="5"/>
  <c r="BQ91" i="5"/>
  <c r="BC214" i="5"/>
  <c r="BC186" i="5"/>
  <c r="BC548" i="5"/>
  <c r="BQ108" i="5"/>
  <c r="BC743" i="5"/>
  <c r="BC717" i="5"/>
  <c r="BC574" i="5"/>
  <c r="BC359" i="5"/>
  <c r="BC225" i="5"/>
  <c r="BC106" i="5"/>
  <c r="BC189" i="5"/>
  <c r="BC163" i="5"/>
  <c r="BC775" i="5"/>
  <c r="BC81" i="5"/>
  <c r="BC154" i="5"/>
  <c r="BP131" i="5"/>
  <c r="BC727" i="5"/>
  <c r="BC423" i="5"/>
  <c r="BC296" i="5"/>
  <c r="BC421" i="5"/>
  <c r="BC162" i="5"/>
  <c r="BC533" i="5"/>
  <c r="BC789" i="5"/>
  <c r="BC429" i="5"/>
  <c r="BC738" i="5"/>
  <c r="BC114" i="5"/>
  <c r="BC532" i="5"/>
  <c r="BC90" i="5"/>
  <c r="BC89" i="5"/>
  <c r="BC367" i="5"/>
  <c r="BC124" i="5"/>
  <c r="BC638" i="5"/>
  <c r="BC218" i="5"/>
  <c r="BC488" i="5"/>
  <c r="BC399" i="5"/>
  <c r="BC810" i="5"/>
  <c r="BC197" i="5"/>
  <c r="BC369" i="5"/>
  <c r="BC740" i="5"/>
  <c r="BC149" i="5"/>
  <c r="BC786" i="5"/>
  <c r="BC45" i="5"/>
  <c r="BC147" i="5"/>
  <c r="BC652" i="5"/>
  <c r="BC224" i="5"/>
  <c r="BQ58" i="5"/>
  <c r="BC52" i="5"/>
  <c r="BC799" i="5"/>
  <c r="BC723" i="5"/>
  <c r="BC199" i="5"/>
  <c r="BC326" i="5"/>
  <c r="BC153" i="5"/>
  <c r="BC387" i="5"/>
  <c r="BQ63" i="5"/>
  <c r="BC365" i="5"/>
  <c r="BC96" i="5"/>
  <c r="BC172" i="5"/>
  <c r="BC617" i="5"/>
  <c r="BC594" i="5"/>
  <c r="BC545" i="5"/>
  <c r="BC764" i="5"/>
  <c r="BC291" i="5"/>
  <c r="BC182" i="5"/>
  <c r="BC118" i="5"/>
  <c r="BC482" i="5"/>
  <c r="BC728" i="5"/>
  <c r="BC520" i="5"/>
  <c r="BP45" i="5"/>
  <c r="BC273" i="5"/>
  <c r="BQ122" i="5"/>
  <c r="BC103" i="5"/>
  <c r="BC735" i="5"/>
  <c r="BC270" i="5"/>
  <c r="BC552" i="5"/>
  <c r="BC687" i="5"/>
  <c r="BC256" i="5"/>
  <c r="BQ119" i="5"/>
  <c r="BC731" i="5"/>
  <c r="BP98" i="5"/>
  <c r="BC769" i="5"/>
  <c r="BC658" i="5"/>
  <c r="BC46" i="5"/>
  <c r="BC456" i="5"/>
  <c r="BC62" i="5"/>
  <c r="BQ79" i="5"/>
  <c r="BC591" i="5"/>
  <c r="BQ112" i="5"/>
  <c r="BC444" i="5"/>
  <c r="BC771" i="5"/>
  <c r="BC623" i="5"/>
  <c r="BC801" i="5"/>
  <c r="BC558" i="5"/>
  <c r="BC567" i="5"/>
  <c r="BQ46" i="5"/>
  <c r="BC373" i="5"/>
  <c r="BP128" i="5"/>
  <c r="BC204" i="5"/>
  <c r="BC656" i="5"/>
  <c r="BC432" i="5"/>
  <c r="BC171" i="5"/>
  <c r="BC337" i="5"/>
  <c r="BC477" i="5"/>
  <c r="BC820" i="5"/>
  <c r="BC685" i="5"/>
  <c r="BC436" i="5"/>
  <c r="BQ44" i="5"/>
  <c r="BC194" i="5"/>
  <c r="BC536" i="5"/>
  <c r="BP65" i="5"/>
  <c r="BQ134" i="5"/>
  <c r="BC646" i="5"/>
  <c r="BC88" i="5"/>
  <c r="BC631" i="5"/>
  <c r="BC193" i="5"/>
  <c r="BC121" i="5"/>
  <c r="BP144" i="5"/>
  <c r="BP121" i="5"/>
  <c r="BC135" i="5"/>
  <c r="BQ70" i="5"/>
  <c r="BC292" i="5"/>
  <c r="BP63" i="5"/>
  <c r="BC364" i="5"/>
  <c r="BC579" i="5"/>
  <c r="BC98" i="5"/>
  <c r="BC338" i="5"/>
  <c r="BC704" i="5"/>
  <c r="BP83" i="5"/>
  <c r="BC752" i="5"/>
  <c r="BC241" i="5"/>
  <c r="BC581" i="5"/>
  <c r="BC261" i="5"/>
  <c r="BC785" i="5"/>
  <c r="BC43" i="5"/>
  <c r="BC573" i="5"/>
  <c r="BQ99" i="5"/>
  <c r="BC230" i="5"/>
  <c r="BC132" i="5"/>
  <c r="BC311" i="5"/>
  <c r="BC226" i="5"/>
  <c r="BC498" i="5"/>
  <c r="BC220" i="5"/>
  <c r="BC780" i="5"/>
  <c r="BC702" i="5"/>
  <c r="BQ74" i="5"/>
  <c r="BC246" i="5"/>
  <c r="BC538" i="5"/>
  <c r="BC461" i="5"/>
  <c r="BC439" i="5"/>
  <c r="BC653" i="5"/>
  <c r="BC462" i="5"/>
  <c r="BC123" i="5"/>
  <c r="BC150" i="5"/>
  <c r="BC636" i="5"/>
  <c r="BP90" i="5"/>
  <c r="BC784" i="5"/>
  <c r="BC289" i="5"/>
  <c r="BC512" i="5"/>
  <c r="BC603" i="5"/>
  <c r="BC144" i="5"/>
  <c r="BQ95" i="5"/>
  <c r="BC342" i="5"/>
  <c r="BC497" i="5"/>
  <c r="BC287" i="5"/>
  <c r="BC467" i="5"/>
  <c r="BC747" i="5"/>
  <c r="BC629" i="5"/>
  <c r="BC437" i="5"/>
  <c r="BC561" i="5"/>
  <c r="BQ61" i="5"/>
  <c r="BC300" i="5"/>
  <c r="BC259" i="5"/>
  <c r="BP58" i="5"/>
  <c r="BC805" i="5"/>
  <c r="BP47" i="5"/>
  <c r="BC412" i="5"/>
  <c r="BC325" i="5"/>
  <c r="BC654" i="5"/>
  <c r="BC622" i="5"/>
  <c r="BC779" i="5"/>
  <c r="BC217" i="5"/>
  <c r="BC675" i="5"/>
  <c r="BC644" i="5"/>
  <c r="BC212" i="5"/>
  <c r="BC282" i="5"/>
  <c r="BP94" i="5"/>
  <c r="BC510" i="5"/>
  <c r="BQ73" i="5"/>
  <c r="BC309" i="5"/>
  <c r="BC457" i="5"/>
  <c r="BC714" i="5"/>
  <c r="BP133" i="5"/>
  <c r="BC720" i="5"/>
  <c r="BC588" i="5"/>
  <c r="BC766" i="5"/>
  <c r="BQ102" i="5"/>
  <c r="BC604" i="5"/>
  <c r="BC682" i="5"/>
  <c r="BC336" i="5"/>
  <c r="BC619" i="5"/>
  <c r="BC198" i="5"/>
  <c r="BC540" i="5"/>
  <c r="BC725" i="5"/>
  <c r="BC513" i="5"/>
  <c r="BP116" i="5"/>
  <c r="BC422" i="5"/>
  <c r="BC582" i="5"/>
  <c r="BQ139" i="5"/>
  <c r="BC264" i="5"/>
  <c r="BC83" i="5"/>
  <c r="BQ76" i="5"/>
  <c r="BP122" i="5"/>
  <c r="BC213" i="5"/>
  <c r="BQ129" i="5"/>
  <c r="BC668" i="5"/>
  <c r="BC663" i="5"/>
  <c r="BC487" i="5"/>
  <c r="BC409" i="5"/>
  <c r="BC607" i="5"/>
  <c r="BC63" i="5"/>
  <c r="BC206" i="5"/>
  <c r="BC763" i="5"/>
  <c r="BQ100" i="5"/>
  <c r="BQ141" i="5"/>
  <c r="BP59" i="5"/>
  <c r="BC808" i="5"/>
  <c r="BP112" i="5"/>
  <c r="BC229" i="5"/>
  <c r="BC235" i="5"/>
  <c r="BC78" i="5"/>
  <c r="BC609" i="5"/>
  <c r="BC260" i="5"/>
  <c r="BP66" i="5"/>
  <c r="BC295" i="5"/>
  <c r="BC527" i="5"/>
  <c r="BC767" i="5"/>
  <c r="BC304" i="5"/>
  <c r="BC560" i="5"/>
  <c r="BC597" i="5"/>
  <c r="BC136" i="5"/>
  <c r="BC575" i="5"/>
  <c r="BC209" i="5"/>
  <c r="BC485" i="5"/>
  <c r="BP42" i="5"/>
  <c r="BP105" i="5"/>
  <c r="BQ49" i="5"/>
  <c r="BC183" i="5"/>
  <c r="BC466" i="5"/>
  <c r="BC167" i="5"/>
  <c r="BQ142" i="5"/>
  <c r="BC661" i="5"/>
  <c r="BC219" i="5"/>
  <c r="BC281" i="5"/>
  <c r="BP70" i="5"/>
  <c r="BP101" i="5"/>
  <c r="BC760" i="5"/>
  <c r="BC58" i="5"/>
  <c r="BC592" i="5"/>
  <c r="BC215" i="5"/>
  <c r="BC258" i="5"/>
  <c r="BC724" i="5"/>
  <c r="BC469" i="5"/>
  <c r="BQ51" i="5"/>
  <c r="BP103" i="5"/>
  <c r="BC464" i="5"/>
  <c r="BC69" i="5"/>
  <c r="BP130" i="5"/>
  <c r="BC502" i="5"/>
  <c r="BC568" i="5"/>
  <c r="BC161" i="5"/>
  <c r="BC134" i="5"/>
  <c r="BC669" i="5"/>
  <c r="BC50" i="5"/>
  <c r="BC525" i="5"/>
  <c r="BP106" i="5"/>
  <c r="BC142" i="5"/>
  <c r="BQ75" i="5"/>
  <c r="BC705" i="5"/>
  <c r="BC543" i="5"/>
  <c r="BC761" i="5"/>
  <c r="BC539" i="5"/>
  <c r="BC817" i="5"/>
  <c r="BC446" i="5"/>
  <c r="BC553" i="5"/>
  <c r="BC770" i="5"/>
  <c r="BC180" i="5"/>
  <c r="BC138" i="5"/>
  <c r="BC695" i="5"/>
  <c r="BQ92" i="5"/>
  <c r="BC290" i="5"/>
  <c r="BP75" i="5"/>
  <c r="BC787" i="5"/>
  <c r="BC285" i="5"/>
  <c r="BC754" i="5"/>
  <c r="BC440" i="5"/>
  <c r="BC227" i="5"/>
  <c r="BC791" i="5"/>
  <c r="BC386" i="5"/>
  <c r="BP107" i="5"/>
  <c r="BC635" i="5"/>
  <c r="BP140" i="5"/>
  <c r="BC173" i="5"/>
  <c r="BC750" i="5"/>
  <c r="BC468" i="5"/>
  <c r="BC51" i="5"/>
  <c r="BC177" i="5"/>
  <c r="BC718" i="5"/>
  <c r="BC280" i="5"/>
  <c r="BQ104" i="5"/>
  <c r="BC61" i="5"/>
  <c r="BQ56" i="5"/>
  <c r="BC391" i="5"/>
  <c r="BC531" i="5"/>
  <c r="BC279" i="5"/>
  <c r="BC143" i="5"/>
  <c r="BC404" i="5"/>
  <c r="BP78" i="5"/>
  <c r="BC751" i="5"/>
  <c r="BC372" i="5"/>
  <c r="BP84" i="5"/>
  <c r="BP48" i="5"/>
  <c r="BC611" i="5"/>
  <c r="BC557" i="5"/>
  <c r="BQ120" i="5"/>
  <c r="BC605" i="5"/>
  <c r="BP79" i="5"/>
  <c r="BQ128" i="5"/>
  <c r="AL500" i="5" l="1"/>
  <c r="CE402" i="5"/>
  <c r="AL80" i="5"/>
  <c r="CE365" i="5"/>
  <c r="CE114" i="5"/>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F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M782"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F114" i="5"/>
  <c r="AM114"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CF169" i="5" l="1"/>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5" i="1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3" i="11"/>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50"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60" i="11" l="1"/>
  <c r="AH44" i="11"/>
  <c r="X82" i="5" s="1"/>
  <c r="AI48" i="11"/>
  <c r="Y86" i="5" s="1"/>
  <c r="X76" i="5"/>
  <c r="AH39" i="11"/>
  <c r="X77" i="5" s="1"/>
  <c r="AH40" i="11"/>
  <c r="X78" i="5" s="1"/>
  <c r="Y74" i="5"/>
  <c r="AI37" i="11"/>
  <c r="Y75" i="5" s="1"/>
  <c r="AJ43" i="1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AK49" i="11"/>
  <c r="Z81" i="5"/>
  <c r="AJ45" i="11"/>
  <c r="AK38" i="11"/>
  <c r="Y81" i="5"/>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Y94" i="5"/>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c r="AI620" i="11" l="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B168" i="5"/>
  <c r="BB819" i="5"/>
  <c r="BE545" i="5"/>
  <c r="BI545" i="5" s="1"/>
  <c r="BV545" i="5" s="1"/>
  <c r="BB736" i="5"/>
  <c r="BB482" i="5"/>
  <c r="BD133" i="5"/>
  <c r="BH133" i="5" s="1"/>
  <c r="BU133" i="5" s="1"/>
  <c r="BD750" i="5"/>
  <c r="BH750" i="5" s="1"/>
  <c r="BU750" i="5" s="1"/>
  <c r="BB125" i="5"/>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B773" i="5" l="1"/>
  <c r="BB350" i="5"/>
  <c r="BE508" i="5"/>
  <c r="BI508" i="5" s="1"/>
  <c r="BV508" i="5" s="1"/>
  <c r="BE396" i="5"/>
  <c r="BI396" i="5" s="1"/>
  <c r="BV396" i="5" s="1"/>
  <c r="BB631" i="5"/>
  <c r="BB635" i="5"/>
  <c r="BB326" i="5"/>
  <c r="BF326" i="5" s="1"/>
  <c r="BD431" i="5"/>
  <c r="BH431" i="5" s="1"/>
  <c r="BU431" i="5" s="1"/>
  <c r="BE594" i="5"/>
  <c r="BI594" i="5" s="1"/>
  <c r="BV594" i="5" s="1"/>
  <c r="BD320" i="5"/>
  <c r="BH320" i="5" s="1"/>
  <c r="BU320" i="5" s="1"/>
  <c r="BE746" i="5"/>
  <c r="BI746" i="5" s="1"/>
  <c r="BV746" i="5" s="1"/>
  <c r="BB197" i="5"/>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E436" i="5"/>
  <c r="BI436" i="5" s="1"/>
  <c r="BV436" i="5" s="1"/>
  <c r="BB117" i="5"/>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Y543" i="5"/>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Y522" i="5"/>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G631" i="5"/>
  <c r="BF63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197" i="5"/>
  <c r="BF197"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G786" i="5"/>
  <c r="BF222" i="5"/>
  <c r="BG222" i="5"/>
  <c r="BG674" i="5"/>
  <c r="BF674" i="5"/>
  <c r="BG383" i="5"/>
  <c r="BF383" i="5"/>
  <c r="BG72" i="5"/>
  <c r="BF72" i="5"/>
  <c r="BF123" i="5"/>
  <c r="BG123" i="5"/>
  <c r="BG329" i="5"/>
  <c r="BF329" i="5"/>
  <c r="BG587" i="5"/>
  <c r="BF587" i="5"/>
  <c r="BG176" i="5"/>
  <c r="BF176" i="5"/>
  <c r="BG732" i="5"/>
  <c r="BF732"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F153" i="5"/>
  <c r="BG153"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F255" i="5"/>
  <c r="BG255"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404"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339" i="5"/>
  <c r="BG339"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484" i="5"/>
  <c r="BG484" i="5"/>
  <c r="BG635" i="5"/>
  <c r="BF635"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F117" i="5"/>
  <c r="BG11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G652" i="5"/>
  <c r="BF652"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595" i="5" l="1"/>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C40" i="5"/>
  <c r="BC41" i="5"/>
  <c r="BP40" i="5"/>
  <c r="BQ40"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8" i="5"/>
  <c r="BT80" i="5"/>
  <c r="BT82" i="5"/>
  <c r="BT81" i="5"/>
  <c r="BT49" i="5"/>
  <c r="BT52" i="5"/>
  <c r="BT50" i="5"/>
  <c r="BT51" i="5"/>
  <c r="BT53" i="5"/>
  <c r="BT54" i="5"/>
  <c r="BT76" i="5"/>
  <c r="BT78" i="5"/>
  <c r="BT79" i="5"/>
  <c r="BT77" i="5"/>
  <c r="BT96" i="5"/>
  <c r="BT101" i="5"/>
  <c r="BT99" i="5"/>
  <c r="BT100" i="5"/>
  <c r="BT97" i="5"/>
  <c r="BT98" i="5"/>
  <c r="BT91" i="5"/>
  <c r="BT94" i="5"/>
  <c r="BT93" i="5"/>
  <c r="BT95" i="5"/>
  <c r="BT92" i="5"/>
  <c r="BT55" i="5"/>
  <c r="BT69" i="5"/>
  <c r="BT68" i="5"/>
  <c r="BT71" i="5"/>
  <c r="BT60" i="5"/>
  <c r="BT59" i="5"/>
  <c r="BT63" i="5"/>
  <c r="BT67" i="5"/>
  <c r="BT57" i="5"/>
  <c r="BT62" i="5"/>
  <c r="BT72" i="5"/>
  <c r="BT64" i="5"/>
  <c r="BT56" i="5"/>
  <c r="BT61" i="5"/>
  <c r="BT58" i="5"/>
  <c r="BT66" i="5"/>
  <c r="BT73" i="5"/>
  <c r="BT70" i="5"/>
  <c r="BT65" i="5"/>
  <c r="BT83" i="5"/>
  <c r="BT84" i="5"/>
  <c r="BT85" i="5"/>
  <c r="BT86" i="5"/>
  <c r="BT87" i="5"/>
  <c r="BT88" i="5"/>
  <c r="BT74" i="5"/>
  <c r="BT75" i="5"/>
  <c r="BT89" i="5"/>
  <c r="BT90" i="5"/>
  <c r="BT439" i="5" l="1"/>
  <c r="BT511" i="5"/>
  <c r="BT591" i="5"/>
  <c r="BT583" i="5"/>
  <c r="BT392" i="5"/>
  <c r="BT767" i="5"/>
  <c r="BT464" i="5"/>
  <c r="BT645" i="5"/>
  <c r="BT259" i="5"/>
  <c r="BT384" i="5"/>
  <c r="BT795" i="5"/>
  <c r="BT774" i="5"/>
  <c r="BT694" i="5"/>
  <c r="BT687" i="5"/>
  <c r="BT179" i="5"/>
  <c r="BT408" i="5"/>
  <c r="BT819" i="5"/>
  <c r="BT146" i="5"/>
  <c r="BT564" i="5"/>
  <c r="BT817" i="5"/>
  <c r="BT771" i="5"/>
  <c r="BT458" i="5"/>
  <c r="BT505" i="5"/>
  <c r="BT542" i="5"/>
  <c r="BT299" i="5"/>
  <c r="BT354" i="5"/>
  <c r="BT257" i="5"/>
  <c r="BT779" i="5"/>
  <c r="BT579" i="5"/>
  <c r="BT357" i="5"/>
  <c r="BT398" i="5"/>
  <c r="BT374" i="5"/>
  <c r="BT650" i="5"/>
  <c r="BT325" i="5"/>
  <c r="BT635" i="5"/>
  <c r="BT444" i="5"/>
  <c r="BT531" i="5"/>
  <c r="BT283" i="5"/>
  <c r="BT173" i="5"/>
  <c r="BT655" i="5"/>
  <c r="BT360" i="5"/>
  <c r="BT490" i="5"/>
  <c r="BT436" i="5"/>
  <c r="BT194" i="5"/>
  <c r="BT285" i="5"/>
  <c r="BT541" i="5"/>
  <c r="BT217" i="5"/>
  <c r="BT329" i="5"/>
  <c r="BT181" i="5"/>
  <c r="BT385" i="5"/>
  <c r="BT261" i="5"/>
  <c r="BT677" i="5"/>
  <c r="BT193" i="5"/>
  <c r="BT740" i="5"/>
  <c r="BT812" i="5"/>
  <c r="BT459" i="5"/>
  <c r="BT161" i="5"/>
  <c r="BT339" i="5"/>
  <c r="BT759" i="5"/>
  <c r="BT214" i="5"/>
  <c r="BT644" i="5"/>
  <c r="BT681" i="5"/>
  <c r="BT454" i="5"/>
  <c r="BT568" i="5"/>
  <c r="BT717" i="5"/>
  <c r="BT234" i="5"/>
  <c r="BT178" i="5"/>
  <c r="BT428" i="5"/>
  <c r="BT295" i="5"/>
  <c r="BT321" i="5"/>
  <c r="BT334" i="5"/>
  <c r="BT713" i="5"/>
  <c r="BT343" i="5"/>
  <c r="BT553" i="5"/>
  <c r="BT177" i="5"/>
  <c r="BT642" i="5"/>
  <c r="BT352" i="5"/>
  <c r="BT487" i="5"/>
  <c r="BT571" i="5"/>
  <c r="BT550" i="5"/>
  <c r="BT708" i="5"/>
  <c r="BT315" i="5"/>
  <c r="BT809" i="5"/>
  <c r="BT806" i="5"/>
  <c r="BT727" i="5"/>
  <c r="BT212" i="5"/>
  <c r="BT637" i="5"/>
  <c r="BT248" i="5"/>
  <c r="BT606" i="5"/>
  <c r="BT389" i="5"/>
  <c r="BT500" i="5"/>
  <c r="BT707" i="5"/>
  <c r="BT183" i="5"/>
  <c r="BT258" i="5"/>
  <c r="BT693" i="5"/>
  <c r="BT652" i="5"/>
  <c r="BT732" i="5"/>
  <c r="BT625" i="5"/>
  <c r="BT264" i="5"/>
  <c r="BT175" i="5"/>
  <c r="BT281" i="5"/>
  <c r="BT485" i="5"/>
  <c r="BT570" i="5"/>
  <c r="BT663" i="5"/>
  <c r="BT699" i="5"/>
  <c r="BT202" i="5"/>
  <c r="BT260" i="5"/>
  <c r="BT608" i="5"/>
  <c r="BT479" i="5"/>
  <c r="BT378" i="5"/>
  <c r="BT209" i="5"/>
  <c r="BT287" i="5"/>
  <c r="BT766" i="5"/>
  <c r="BT746" i="5"/>
  <c r="BT253" i="5"/>
  <c r="BT476" i="5"/>
  <c r="BT538" i="5"/>
  <c r="BT351" i="5"/>
  <c r="BT628" i="5"/>
  <c r="BT647" i="5"/>
  <c r="BT651" i="5"/>
  <c r="BT698" i="5"/>
  <c r="BT778" i="5"/>
  <c r="BT808" i="5"/>
  <c r="BT370" i="5"/>
  <c r="BT293" i="5"/>
  <c r="BT780" i="5"/>
  <c r="BT712" i="5"/>
  <c r="BT407" i="5"/>
  <c r="BT499" i="5"/>
  <c r="BT662" i="5"/>
  <c r="BT639" i="5"/>
  <c r="BT739" i="5"/>
  <c r="BT263" i="5"/>
  <c r="BT308" i="5"/>
  <c r="BT243" i="5"/>
  <c r="BT421" i="5"/>
  <c r="BT443" i="5"/>
  <c r="BT691" i="5"/>
  <c r="BT150" i="5"/>
  <c r="BT246" i="5"/>
  <c r="BT482" i="5"/>
  <c r="BT569" i="5"/>
  <c r="BT156" i="5"/>
  <c r="BT245" i="5"/>
  <c r="BT798" i="5"/>
  <c r="BT247" i="5"/>
  <c r="BT761" i="5"/>
  <c r="BT602" i="5"/>
  <c r="BT540" i="5"/>
  <c r="BT172" i="5"/>
  <c r="BT228" i="5"/>
  <c r="BT220" i="5"/>
  <c r="BT658" i="5"/>
  <c r="BT393" i="5"/>
  <c r="BT478" i="5"/>
  <c r="BT332" i="5"/>
  <c r="BT255" i="5"/>
  <c r="BT182" i="5"/>
  <c r="BT537" i="5"/>
  <c r="BT706" i="5"/>
  <c r="BT344" i="5"/>
  <c r="BT406" i="5"/>
  <c r="BT236" i="5"/>
  <c r="BT715" i="5"/>
  <c r="BT649" i="5"/>
  <c r="BT709" i="5"/>
  <c r="BT595" i="5"/>
  <c r="BT764" i="5"/>
  <c r="BT797" i="5"/>
  <c r="BT494" i="5"/>
  <c r="BT719" i="5"/>
  <c r="BT684" i="5"/>
  <c r="BT241" i="5"/>
  <c r="BT786" i="5"/>
  <c r="BT514" i="5"/>
  <c r="BT734" i="5"/>
  <c r="BT697" i="5"/>
  <c r="BT615" i="5"/>
  <c r="BT418" i="5"/>
  <c r="BT781" i="5"/>
  <c r="BT147" i="5"/>
  <c r="BT433" i="5"/>
  <c r="BT789" i="5"/>
  <c r="BT607" i="5"/>
  <c r="BT513" i="5"/>
  <c r="BT535" i="5"/>
  <c r="BT242" i="5"/>
  <c r="BT493" i="5"/>
  <c r="BT303" i="5"/>
  <c r="BT435" i="5"/>
  <c r="BT208" i="5"/>
  <c r="BT726" i="5"/>
  <c r="BT186" i="5"/>
  <c r="BT518" i="5"/>
  <c r="BT218" i="5"/>
  <c r="BT405" i="5"/>
  <c r="BT366" i="5"/>
  <c r="BT313" i="5"/>
  <c r="BT153" i="5"/>
  <c r="BT210" i="5"/>
  <c r="BT249" i="5"/>
  <c r="BT792" i="5"/>
  <c r="BT504" i="5"/>
  <c r="BT480" i="5"/>
  <c r="BT665" i="5"/>
  <c r="BT788" i="5"/>
  <c r="BT475" i="5"/>
  <c r="BT630" i="5"/>
  <c r="BT616" i="5"/>
  <c r="BT496" i="5"/>
  <c r="BT368" i="5"/>
  <c r="BT656" i="5"/>
  <c r="BT149" i="5"/>
  <c r="BT401" i="5"/>
  <c r="BT382" i="5"/>
  <c r="BT394" i="5"/>
  <c r="BT471" i="5"/>
  <c r="BT765" i="5"/>
  <c r="BT539" i="5"/>
  <c r="BT195" i="5"/>
  <c r="BT620" i="5"/>
  <c r="BT549" i="5"/>
  <c r="BT358" i="5"/>
  <c r="BT196" i="5"/>
  <c r="BT216" i="5"/>
  <c r="BT498" i="5"/>
  <c r="BT669" i="5"/>
  <c r="BT610" i="5"/>
  <c r="BT250" i="5"/>
  <c r="BT205" i="5"/>
  <c r="BT554" i="5"/>
  <c r="BT776" i="5"/>
  <c r="BT667" i="5"/>
  <c r="BT714" i="5"/>
  <c r="BT375" i="5"/>
  <c r="BT562" i="5"/>
  <c r="BT294" i="5"/>
  <c r="BT154" i="5"/>
  <c r="BT371" i="5"/>
  <c r="BT412" i="5"/>
  <c r="BT580" i="5"/>
  <c r="BT670" i="5"/>
  <c r="BT492" i="5"/>
  <c r="BT626" i="5"/>
  <c r="BT213" i="5"/>
  <c r="BT187" i="5"/>
  <c r="BT265" i="5"/>
  <c r="BT760" i="5"/>
  <c r="BT386" i="5"/>
  <c r="BT532" i="5"/>
  <c r="BT461" i="5"/>
  <c r="BT807" i="5"/>
  <c r="BT676" i="5"/>
  <c r="BT737" i="5"/>
  <c r="BT331" i="5"/>
  <c r="BT566" i="5"/>
  <c r="BT711" i="5"/>
  <c r="BT582" i="5"/>
  <c r="BT327" i="5"/>
  <c r="BT330" i="5"/>
  <c r="BT675" i="5"/>
  <c r="BT298" i="5"/>
  <c r="BT466" i="5"/>
  <c r="BT743" i="5"/>
  <c r="BT624" i="5"/>
  <c r="BT456" i="5"/>
  <c r="BT160" i="5"/>
  <c r="BT586" i="5"/>
  <c r="BT660" i="5"/>
  <c r="BT501" i="5"/>
  <c r="BT720" i="5"/>
  <c r="BT597" i="5"/>
  <c r="BT288" i="5"/>
  <c r="BT387" i="5"/>
  <c r="BT561" i="5"/>
  <c r="BT286" i="5"/>
  <c r="BT507" i="5"/>
  <c r="BT528" i="5"/>
  <c r="BT701" i="5"/>
  <c r="BT800" i="5"/>
  <c r="BT437" i="5"/>
  <c r="BT547" i="5"/>
  <c r="BT189" i="5"/>
  <c r="BT455" i="5"/>
  <c r="BT244" i="5"/>
  <c r="BT267" i="5"/>
  <c r="BT319" i="5"/>
  <c r="BT515" i="5"/>
  <c r="BT301" i="5"/>
  <c r="BT229" i="5"/>
  <c r="BT355" i="5"/>
  <c r="BT426" i="5"/>
  <c r="BT422" i="5"/>
  <c r="BT683" i="5"/>
  <c r="BT237" i="5"/>
  <c r="BT525" i="5"/>
  <c r="BT519" i="5"/>
  <c r="BT534" i="5"/>
  <c r="BT340" i="5"/>
  <c r="BT548" i="5"/>
  <c r="BT546" i="5"/>
  <c r="BT460" i="5"/>
  <c r="BT333" i="5"/>
  <c r="BT508" i="5"/>
  <c r="BT159" i="5"/>
  <c r="BT750" i="5"/>
  <c r="BT171" i="5"/>
  <c r="BT438" i="5"/>
  <c r="BT314" i="5"/>
  <c r="BT775" i="5"/>
  <c r="BT646" i="5"/>
  <c r="BT290" i="5"/>
  <c r="BT197" i="5"/>
  <c r="BT434" i="5"/>
  <c r="BT227" i="5"/>
  <c r="BT614" i="5"/>
  <c r="BT148" i="5"/>
  <c r="BT432" i="5"/>
  <c r="BT397" i="5"/>
  <c r="BT162" i="5"/>
  <c r="BT399" i="5"/>
  <c r="BT359" i="5"/>
  <c r="BT512" i="5"/>
  <c r="BT629" i="5"/>
  <c r="BT489" i="5"/>
  <c r="BT730" i="5"/>
  <c r="BT254" i="5"/>
  <c r="BT465" i="5"/>
  <c r="BT402" i="5"/>
  <c r="BT363" i="5"/>
  <c r="BT661" i="5"/>
  <c r="BT673" i="5"/>
  <c r="BT190" i="5"/>
  <c r="BT268" i="5"/>
  <c r="BT481" i="5"/>
  <c r="BT155" i="5"/>
  <c r="BT777" i="5"/>
  <c r="BT536" i="5"/>
  <c r="BT524" i="5"/>
  <c r="BT634" i="5"/>
  <c r="BT441" i="5"/>
  <c r="BT805" i="5"/>
  <c r="BT300" i="5"/>
  <c r="BT592" i="5"/>
  <c r="BT735" i="5"/>
  <c r="BT328" i="5"/>
  <c r="BT316" i="5"/>
  <c r="BT790" i="5"/>
  <c r="BT782" i="5"/>
  <c r="BT744" i="5"/>
  <c r="BT794" i="5"/>
  <c r="BT590" i="5"/>
  <c r="BT710" i="5"/>
  <c r="BT801" i="5"/>
  <c r="BT704" i="5"/>
  <c r="BT612" i="5"/>
  <c r="BT440" i="5"/>
  <c r="BT613" i="5"/>
  <c r="BT589" i="5"/>
  <c r="BT573" i="5"/>
  <c r="BT203" i="5"/>
  <c r="BT659" i="5"/>
  <c r="BT753" i="5"/>
  <c r="BT679" i="5"/>
  <c r="BT238" i="5"/>
  <c r="BT404" i="5"/>
  <c r="BT345" i="5"/>
  <c r="BT280" i="5"/>
  <c r="BT470" i="5"/>
  <c r="BT369" i="5"/>
  <c r="BT306" i="5"/>
  <c r="BT158" i="5"/>
  <c r="BT311" i="5"/>
  <c r="BT773" i="5"/>
  <c r="BT420" i="5"/>
  <c r="BT703" i="5"/>
  <c r="BT587" i="5"/>
  <c r="BT509" i="5"/>
  <c r="BT337" i="5"/>
  <c r="BT502" i="5"/>
  <c r="BT211" i="5"/>
  <c r="BT185" i="5"/>
  <c r="BT555" i="5"/>
  <c r="BT813" i="5"/>
  <c r="BT577" i="5"/>
  <c r="BT618" i="5"/>
  <c r="BT692" i="5"/>
  <c r="BT256" i="5"/>
  <c r="BT609" i="5"/>
  <c r="BT749" i="5"/>
  <c r="BT576" i="5"/>
  <c r="BT816" i="5"/>
  <c r="BT169" i="5"/>
  <c r="BT284" i="5"/>
  <c r="BT442" i="5"/>
  <c r="BT700" i="5"/>
  <c r="BT810" i="5"/>
  <c r="BT323" i="5"/>
  <c r="BT799" i="5"/>
  <c r="BT632" i="5"/>
  <c r="BT785" i="5"/>
  <c r="BT429" i="5"/>
  <c r="BT557" i="5"/>
  <c r="BT572" i="5"/>
  <c r="BT631" i="5"/>
  <c r="BT463" i="5"/>
  <c r="BT521" i="5"/>
  <c r="BT251" i="5"/>
  <c r="BT226" i="5"/>
  <c r="BT180" i="5"/>
  <c r="BT292" i="5"/>
  <c r="BT814" i="5"/>
  <c r="BT224" i="5"/>
  <c r="BT310" i="5"/>
  <c r="BT419" i="5"/>
  <c r="BT356" i="5"/>
  <c r="BT474" i="5"/>
  <c r="BT317" i="5"/>
  <c r="BT302" i="5"/>
  <c r="BT391" i="5"/>
  <c r="BT390" i="5"/>
  <c r="BT815" i="5"/>
  <c r="BT636" i="5"/>
  <c r="BT304" i="5"/>
  <c r="BT273" i="5"/>
  <c r="BT596" i="5"/>
  <c r="BT510" i="5"/>
  <c r="BT552" i="5"/>
  <c r="BT585" i="5"/>
  <c r="BT488" i="5"/>
  <c r="BT751" i="5"/>
  <c r="BT309" i="5"/>
  <c r="BT520" i="5"/>
  <c r="BT152" i="5"/>
  <c r="BT678" i="5"/>
  <c r="BT445" i="5"/>
  <c r="BT768" i="5"/>
  <c r="BT617" i="5"/>
  <c r="BT451" i="5"/>
  <c r="BT163" i="5"/>
  <c r="BT820" i="5"/>
  <c r="BT199" i="5"/>
  <c r="BT718" i="5"/>
  <c r="BT603" i="5"/>
  <c r="BT723" i="5"/>
  <c r="BT223" i="5"/>
  <c r="BT680" i="5"/>
  <c r="BT757" i="5"/>
  <c r="BT621" i="5"/>
  <c r="BT348" i="5"/>
  <c r="BT167" i="5"/>
  <c r="BT235" i="5"/>
  <c r="BT605" i="5"/>
  <c r="BT657" i="5"/>
  <c r="BT188" i="5"/>
  <c r="BT696" i="5"/>
  <c r="BT176" i="5"/>
  <c r="BT601" i="5"/>
  <c r="BT427" i="5"/>
  <c r="BT522" i="5"/>
  <c r="BT450" i="5"/>
  <c r="BT472" i="5"/>
  <c r="BT232" i="5"/>
  <c r="BT447" i="5"/>
  <c r="BT486" i="5"/>
  <c r="BT305" i="5"/>
  <c r="BT763" i="5"/>
  <c r="BT671" i="5"/>
  <c r="BT523" i="5"/>
  <c r="BT342" i="5"/>
  <c r="BT430" i="5"/>
  <c r="BT627" i="5"/>
  <c r="BT483" i="5"/>
  <c r="BT452" i="5"/>
  <c r="BT446" i="5"/>
  <c r="BT742" i="5"/>
  <c r="BT221" i="5"/>
  <c r="BT643" i="5"/>
  <c r="BT529" i="5"/>
  <c r="BT349" i="5"/>
  <c r="BT372" i="5"/>
  <c r="BT367" i="5"/>
  <c r="BT793" i="5"/>
  <c r="BT689" i="5"/>
  <c r="BT716" i="5"/>
  <c r="BT409" i="5"/>
  <c r="BT233" i="5"/>
  <c r="BT403" i="5"/>
  <c r="BT619" i="5"/>
  <c r="BT415" i="5"/>
  <c r="BT192" i="5"/>
  <c r="BT543" i="5"/>
  <c r="BT545" i="5"/>
  <c r="BT654" i="5"/>
  <c r="BT467" i="5"/>
  <c r="BT174" i="5"/>
  <c r="BT741" i="5"/>
  <c r="BT373" i="5"/>
  <c r="BT668" i="5"/>
  <c r="BT414" i="5"/>
  <c r="BT567" i="5"/>
  <c r="BT633" i="5"/>
  <c r="BT336" i="5"/>
  <c r="BT747" i="5"/>
  <c r="BT320" i="5"/>
  <c r="BT416" i="5"/>
  <c r="BT674" i="5"/>
  <c r="BT170" i="5"/>
  <c r="BT544" i="5"/>
  <c r="BT145" i="5"/>
  <c r="BT686" i="5"/>
  <c r="BT484" i="5"/>
  <c r="BT581" i="5"/>
  <c r="BT594" i="5"/>
  <c r="BT755" i="5"/>
  <c r="BT157" i="5"/>
  <c r="BT729" i="5"/>
  <c r="BT230" i="5"/>
  <c r="BT772" i="5"/>
  <c r="BT239" i="5"/>
  <c r="BT270" i="5"/>
  <c r="BT551" i="5"/>
  <c r="BT593" i="5"/>
  <c r="BT347" i="5"/>
  <c r="BT796" i="5"/>
  <c r="BT365" i="5"/>
  <c r="BT648" i="5"/>
  <c r="BT201" i="5"/>
  <c r="BT641" i="5"/>
  <c r="BT379" i="5"/>
  <c r="BT728" i="5"/>
  <c r="BT491" i="5"/>
  <c r="BT666" i="5"/>
  <c r="BT410" i="5"/>
  <c r="BT166" i="5"/>
  <c r="BT240" i="5"/>
  <c r="BT341" i="5"/>
  <c r="BT756" i="5"/>
  <c r="BT638" i="5"/>
  <c r="BT563" i="5"/>
  <c r="BT745" i="5"/>
  <c r="BT672" i="5"/>
  <c r="BT623" i="5"/>
  <c r="BT289" i="5"/>
  <c r="BT338" i="5"/>
  <c r="BT811" i="5"/>
  <c r="BT417" i="5"/>
  <c r="BT219" i="5"/>
  <c r="BT787" i="5"/>
  <c r="BT380" i="5"/>
  <c r="BT207" i="5"/>
  <c r="BT377" i="5"/>
  <c r="BT191" i="5"/>
  <c r="BT533" i="5"/>
  <c r="BT784" i="5"/>
  <c r="BT168" i="5"/>
  <c r="BT733" i="5"/>
  <c r="BT431" i="5"/>
  <c r="BT322" i="5"/>
  <c r="BT598" i="5"/>
  <c r="BT748" i="5"/>
  <c r="BT468" i="5"/>
  <c r="BT506" i="5"/>
  <c r="BT312" i="5"/>
  <c r="BT604" i="5"/>
  <c r="BT274" i="5"/>
  <c r="BT802" i="5"/>
  <c r="BT688" i="5"/>
  <c r="BT653" i="5"/>
  <c r="BT275" i="5"/>
  <c r="BT497" i="5"/>
  <c r="BT611" i="5"/>
  <c r="BT791" i="5"/>
  <c r="BT396" i="5"/>
  <c r="BT297" i="5"/>
  <c r="BT783" i="5"/>
  <c r="BT269" i="5"/>
  <c r="BT762" i="5"/>
  <c r="BT271" i="5"/>
  <c r="BT423" i="5"/>
  <c r="BT702" i="5"/>
  <c r="BT804" i="5"/>
  <c r="BT473" i="5"/>
  <c r="BT448" i="5"/>
  <c r="BT457" i="5"/>
  <c r="BT424" i="5"/>
  <c r="BT560" i="5"/>
  <c r="BT252" i="5"/>
  <c r="BT307" i="5"/>
  <c r="BT266" i="5"/>
  <c r="BT556" i="5"/>
  <c r="BT376" i="5"/>
  <c r="BT225" i="5"/>
  <c r="BT664" i="5"/>
  <c r="BT575" i="5"/>
  <c r="BT640" i="5"/>
  <c r="BT690" i="5"/>
  <c r="BT164" i="5"/>
  <c r="BT752" i="5"/>
  <c r="BT516" i="5"/>
  <c r="BT462" i="5"/>
  <c r="BT469" i="5"/>
  <c r="BT279" i="5"/>
  <c r="BT231" i="5"/>
  <c r="BT277" i="5"/>
  <c r="BT685" i="5"/>
  <c r="BT206" i="5"/>
  <c r="BT272" i="5"/>
  <c r="BT425" i="5"/>
  <c r="BT705" i="5"/>
  <c r="BT291" i="5"/>
  <c r="BT200" i="5"/>
  <c r="BT818" i="5"/>
  <c r="BT695" i="5"/>
  <c r="BT204" i="5"/>
  <c r="BT353" i="5"/>
  <c r="BT724" i="5"/>
  <c r="BT364" i="5"/>
  <c r="BT282" i="5"/>
  <c r="BT361" i="5"/>
  <c r="BT526" i="5"/>
  <c r="BT296" i="5"/>
  <c r="BT395" i="5"/>
  <c r="BT558" i="5"/>
  <c r="BT350" i="5"/>
  <c r="BT346" i="5"/>
  <c r="BT574" i="5"/>
  <c r="BT335" i="5"/>
  <c r="BT411" i="5"/>
  <c r="BT754" i="5"/>
  <c r="BT559" i="5"/>
  <c r="BT517" i="5"/>
  <c r="BT584" i="5"/>
  <c r="BT722" i="5"/>
  <c r="BT278" i="5"/>
  <c r="BT770" i="5"/>
  <c r="BT324" i="5"/>
  <c r="BT530" i="5"/>
  <c r="BT453" i="5"/>
  <c r="BT381" i="5"/>
  <c r="BT565" i="5"/>
  <c r="BT326" i="5"/>
  <c r="BT276" i="5"/>
  <c r="BT682" i="5"/>
  <c r="BT388" i="5"/>
  <c r="BT222" i="5"/>
  <c r="BT151" i="5"/>
  <c r="BT262" i="5"/>
  <c r="BT731" i="5"/>
  <c r="BT769" i="5"/>
  <c r="BT588" i="5"/>
  <c r="BT495" i="5"/>
  <c r="BT215" i="5"/>
  <c r="BT721" i="5"/>
  <c r="BT477" i="5"/>
  <c r="BT803" i="5"/>
  <c r="BT413" i="5"/>
  <c r="BT503" i="5"/>
  <c r="BT758" i="5"/>
  <c r="BT449" i="5"/>
  <c r="BT198" i="5"/>
  <c r="BT165" i="5"/>
  <c r="BT383" i="5"/>
  <c r="BT622" i="5"/>
  <c r="BT362" i="5"/>
  <c r="BT578" i="5"/>
  <c r="BT738" i="5"/>
  <c r="BT527" i="5"/>
  <c r="BT318" i="5"/>
  <c r="BT599" i="5"/>
  <c r="BT184" i="5"/>
  <c r="BT725" i="5"/>
  <c r="BT600" i="5"/>
  <c r="BT400" i="5"/>
  <c r="BT41" i="5"/>
  <c r="BT736" i="5"/>
</calcChain>
</file>

<file path=xl/sharedStrings.xml><?xml version="1.0" encoding="utf-8"?>
<sst xmlns="http://schemas.openxmlformats.org/spreadsheetml/2006/main" count="24372" uniqueCount="7283">
  <si>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</si>
  <si>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</si>
  <si>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</si>
  <si>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</si>
  <si>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</si>
  <si>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</si>
  <si>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</si>
  <si>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</si>
  <si>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</si>
  <si>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</si>
  <si>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</si>
  <si>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</si>
  <si>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</si>
  <si>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</si>
  <si>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</si>
  <si>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</si>
  <si>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</si>
  <si>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</si>
  <si>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</si>
  <si>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</si>
  <si>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</si>
  <si>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</si>
  <si>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</si>
  <si>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</si>
  <si>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</si>
  <si>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</si>
  <si>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</si>
  <si>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</si>
  <si>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</si>
  <si>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</si>
  <si>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</si>
  <si>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</si>
  <si>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</si>
  <si>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</si>
  <si>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</si>
  <si>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</si>
  <si>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</si>
  <si>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</si>
  <si>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</si>
  <si>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</si>
  <si>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</si>
  <si>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</si>
  <si>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</si>
  <si>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</si>
  <si>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</si>
  <si>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</si>
  <si>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</si>
  <si>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</si>
  <si>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</si>
  <si>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</si>
  <si>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</si>
  <si>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</si>
  <si>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</si>
  <si>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</si>
  <si>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</si>
  <si>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</si>
  <si>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</si>
  <si>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</si>
  <si>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</si>
  <si>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</si>
  <si>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</si>
  <si>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</si>
  <si>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</si>
  <si>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</si>
  <si>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</si>
  <si>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</si>
  <si>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</si>
  <si>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</si>
  <si>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</si>
  <si>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</si>
  <si>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</si>
  <si>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</si>
  <si>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</si>
  <si>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</si>
  <si>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</si>
  <si>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</si>
  <si>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</si>
  <si>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</si>
  <si>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</si>
  <si>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</si>
  <si>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</si>
  <si>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</si>
  <si>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</si>
  <si>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</si>
  <si>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</si>
  <si>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</si>
  <si>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</si>
  <si>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</si>
  <si>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</si>
  <si>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</si>
  <si>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</si>
  <si>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</si>
  <si>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</si>
  <si>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</si>
  <si>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</si>
  <si>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</si>
  <si>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</si>
  <si>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</si>
  <si>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</si>
  <si>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</si>
  <si>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</si>
  <si>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</si>
  <si>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</si>
  <si>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</si>
  <si>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</si>
  <si>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</si>
  <si>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</si>
  <si>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</si>
  <si>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</si>
  <si>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</si>
  <si>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</si>
  <si>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</si>
  <si>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</si>
  <si>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</si>
  <si>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</si>
  <si>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</si>
  <si>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</si>
  <si>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</si>
  <si>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</si>
  <si>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</si>
  <si>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</si>
  <si>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</si>
  <si>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</si>
  <si>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</si>
  <si>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</si>
  <si>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</si>
  <si>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</si>
  <si>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</si>
  <si>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</si>
  <si>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</si>
  <si>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</si>
  <si>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</si>
  <si>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</si>
  <si>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</si>
  <si>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</si>
  <si>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</si>
  <si>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</si>
  <si>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</si>
  <si>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</si>
  <si>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</si>
  <si>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</si>
  <si>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</si>
  <si>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</si>
  <si>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</si>
  <si>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</si>
  <si>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</si>
  <si>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</si>
  <si>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</si>
  <si>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</si>
  <si>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</si>
  <si>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</si>
  <si>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</si>
  <si>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</si>
  <si>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</si>
  <si>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</si>
  <si>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</si>
  <si>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</si>
  <si>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</si>
  <si>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</si>
  <si>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</si>
  <si>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</si>
  <si>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</si>
  <si>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</si>
  <si>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</si>
  <si>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</si>
  <si>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</si>
  <si>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</si>
  <si>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</si>
  <si>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</si>
  <si>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</si>
  <si>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</si>
  <si>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</si>
  <si>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</si>
  <si>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</si>
  <si>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</si>
  <si>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</si>
  <si>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</si>
  <si>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</si>
  <si>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</si>
  <si>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</si>
  <si>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</si>
  <si>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</si>
  <si>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</si>
  <si>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</si>
  <si>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</si>
  <si>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</si>
  <si>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</si>
  <si>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</si>
  <si>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</si>
  <si>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</si>
  <si>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</si>
  <si>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</si>
  <si>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</si>
  <si>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</si>
  <si>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</si>
  <si>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</si>
  <si>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</si>
  <si>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</si>
  <si>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</si>
  <si>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</si>
  <si>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</si>
  <si>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</si>
  <si>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</si>
  <si>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</si>
  <si>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</si>
  <si>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</si>
  <si>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</si>
  <si>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</si>
  <si>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</si>
  <si>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</si>
  <si>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</si>
  <si>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</si>
  <si>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</si>
  <si>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</si>
  <si>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</si>
  <si>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</si>
  <si>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</si>
  <si>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</si>
  <si>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</si>
  <si>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</si>
  <si>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</si>
  <si>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</si>
  <si>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</si>
  <si>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</si>
  <si>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</si>
  <si>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</si>
  <si>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</si>
  <si>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</si>
  <si>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</si>
  <si>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</si>
  <si>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</si>
  <si>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</si>
  <si>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</si>
  <si>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</si>
  <si>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</si>
  <si>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</si>
  <si>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</si>
  <si>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</si>
  <si>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</si>
  <si>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</si>
  <si>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</si>
  <si>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</si>
  <si>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</si>
  <si>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</si>
  <si>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</si>
  <si>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</si>
  <si>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</si>
  <si>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</si>
  <si>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</si>
  <si>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</si>
  <si>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</si>
  <si>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</si>
  <si>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</si>
  <si>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</si>
  <si>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</si>
  <si>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</si>
  <si>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</si>
  <si>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</si>
  <si>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</si>
  <si>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</si>
  <si>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</si>
  <si>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</si>
  <si>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</si>
  <si>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</si>
  <si>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</si>
  <si>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</si>
  <si>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</si>
  <si>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</si>
  <si>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</si>
  <si>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</si>
  <si>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</si>
  <si>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</si>
  <si>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</si>
  <si>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</si>
  <si>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</si>
  <si>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</si>
  <si>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</si>
  <si>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</si>
  <si>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</si>
  <si>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</si>
  <si>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</si>
  <si>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</si>
  <si>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</si>
  <si>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</si>
  <si>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</si>
  <si>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</si>
  <si>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</si>
  <si>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</si>
  <si>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</si>
  <si>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</si>
  <si>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</si>
  <si>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</si>
  <si>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</si>
  <si>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</si>
  <si>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</si>
  <si>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</si>
  <si>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</si>
  <si>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</si>
  <si>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</si>
  <si>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</si>
  <si>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</si>
  <si>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</si>
  <si>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</si>
  <si>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</si>
  <si>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</si>
  <si>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</si>
  <si>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</si>
  <si>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</si>
  <si>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</si>
  <si>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</si>
  <si>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</si>
  <si>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</si>
  <si>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</si>
  <si>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</si>
  <si>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</si>
  <si>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</si>
  <si>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</si>
  <si>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</si>
  <si>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</si>
  <si>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</si>
  <si>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</si>
  <si>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</si>
  <si>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</si>
  <si>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</si>
  <si>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</si>
  <si>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</si>
  <si>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</si>
  <si>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</si>
  <si>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</si>
  <si>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</si>
  <si>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</si>
  <si>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</si>
  <si>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</si>
  <si>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</si>
  <si>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</si>
  <si>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</si>
  <si>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</si>
  <si>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</si>
  <si>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</si>
  <si>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</si>
  <si>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</si>
  <si>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</si>
  <si>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</si>
  <si>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</si>
  <si>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</si>
  <si>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</si>
  <si>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</si>
  <si>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</si>
  <si>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</si>
  <si>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</si>
  <si>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</si>
  <si>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</si>
  <si>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</si>
  <si>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</si>
  <si>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</si>
  <si>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</si>
  <si>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</si>
  <si>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</si>
  <si>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</si>
  <si>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</si>
  <si>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</si>
  <si>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</si>
  <si>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</si>
  <si>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</si>
  <si>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</si>
  <si>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</si>
  <si>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</si>
  <si>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</si>
  <si>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</si>
  <si>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</si>
  <si>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</si>
  <si>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</si>
  <si>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</si>
  <si>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</si>
  <si>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</si>
  <si>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</si>
  <si>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</si>
  <si>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</si>
  <si>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</si>
  <si>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</si>
  <si>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</si>
  <si>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</si>
  <si>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</si>
  <si>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</si>
  <si>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</si>
  <si>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</si>
  <si>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</si>
  <si>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</si>
  <si>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</si>
  <si>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</si>
  <si>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</si>
  <si>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</si>
  <si>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</si>
  <si>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</si>
  <si>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</si>
  <si>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</si>
  <si>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</si>
  <si>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</si>
  <si>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</si>
  <si>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</si>
  <si>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</si>
  <si>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</si>
  <si>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</si>
  <si>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</si>
  <si>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</si>
  <si>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</si>
  <si>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</si>
  <si>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</si>
  <si>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</si>
  <si>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</si>
  <si>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</si>
  <si>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</si>
  <si>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</si>
  <si>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</si>
  <si>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</si>
  <si>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</si>
  <si>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</si>
  <si>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</si>
  <si>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</si>
  <si>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</si>
  <si>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</si>
  <si>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</si>
  <si>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</si>
  <si>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</si>
  <si>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</si>
  <si>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</si>
  <si>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</si>
  <si>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</si>
  <si>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</si>
  <si>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</si>
  <si>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</si>
  <si>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</si>
  <si>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</si>
  <si>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</si>
  <si>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</si>
  <si>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</si>
  <si>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</si>
  <si>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</si>
  <si>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</si>
  <si>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</si>
  <si>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</si>
  <si>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</si>
  <si>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</si>
  <si>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</si>
  <si>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</si>
  <si>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</si>
  <si>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</si>
  <si>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</si>
  <si>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</si>
  <si>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</si>
  <si>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</si>
  <si>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</si>
  <si>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</si>
  <si>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</si>
  <si>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</si>
  <si>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</si>
  <si>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</si>
  <si>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</si>
  <si>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</si>
  <si>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</si>
  <si>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</si>
  <si>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</si>
  <si>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</si>
  <si>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</si>
  <si>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</si>
  <si>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</si>
  <si>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</si>
  <si>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</si>
  <si>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</si>
  <si>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</si>
  <si>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</si>
  <si>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</si>
  <si>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</si>
  <si>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</si>
  <si>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</si>
  <si>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</si>
  <si>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</si>
  <si>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</si>
  <si>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</si>
  <si>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</si>
  <si>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</si>
  <si>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</si>
  <si>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</si>
  <si>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</si>
  <si>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</si>
  <si>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</si>
  <si>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</si>
  <si>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</si>
  <si>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</si>
  <si>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</si>
  <si>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</si>
  <si>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</si>
  <si>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</si>
  <si>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</si>
  <si>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</si>
  <si>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</si>
  <si>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</si>
  <si>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</si>
  <si>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</si>
  <si>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</si>
  <si>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</si>
  <si>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</si>
  <si>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</si>
  <si>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</si>
  <si>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</si>
  <si>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</si>
  <si>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</si>
  <si>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</si>
  <si>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</si>
  <si>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</si>
  <si>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</si>
  <si>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</si>
  <si>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</si>
  <si>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</si>
  <si>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</si>
  <si>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</si>
  <si>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</si>
  <si>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</si>
  <si>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</si>
  <si>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</si>
  <si>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</si>
  <si>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</si>
  <si>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</si>
  <si>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</si>
  <si>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</si>
  <si>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</si>
  <si>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</si>
  <si>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</si>
  <si>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</si>
  <si>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</si>
  <si>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</si>
  <si>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</si>
  <si>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</si>
  <si>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</si>
  <si>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</si>
  <si>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</si>
  <si>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</si>
  <si>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</si>
  <si>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</si>
  <si>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</si>
  <si>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</si>
  <si>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</si>
  <si>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</si>
  <si>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</si>
  <si>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</si>
  <si>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</si>
  <si>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</si>
  <si>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</si>
  <si>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</si>
  <si>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</si>
  <si>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</si>
  <si>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</si>
  <si>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</si>
  <si>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</si>
  <si>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</si>
  <si>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</si>
  <si>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</si>
  <si>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</si>
  <si>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</si>
  <si>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</si>
  <si>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</si>
  <si>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</si>
  <si>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</si>
  <si>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</si>
  <si>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</si>
  <si>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</si>
  <si>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</si>
  <si>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</si>
  <si>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</si>
  <si>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</si>
  <si>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</si>
  <si>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</si>
  <si>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</si>
  <si>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</si>
  <si>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</si>
  <si>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</si>
  <si>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</si>
  <si>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</si>
  <si>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</si>
  <si>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</si>
  <si>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</si>
  <si>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</si>
  <si>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</si>
  <si>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</si>
  <si>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</si>
  <si>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</si>
  <si>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</si>
  <si>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</si>
  <si>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</si>
  <si>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</si>
  <si>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</si>
  <si>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</si>
  <si>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</si>
  <si>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</si>
  <si>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</si>
  <si>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</si>
  <si>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</si>
  <si>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</si>
  <si>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</si>
  <si>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</si>
  <si>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</si>
  <si>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</si>
  <si>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</si>
  <si>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</si>
  <si>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</si>
  <si>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</si>
  <si>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</si>
  <si>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</si>
  <si>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</si>
  <si>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</si>
  <si>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</si>
  <si>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</si>
  <si>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</si>
  <si>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</si>
  <si>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</si>
  <si>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</si>
  <si>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</si>
  <si>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</si>
  <si>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</si>
  <si>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</si>
  <si>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</si>
  <si>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</si>
  <si>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</si>
  <si>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</si>
  <si>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</si>
  <si>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</si>
  <si>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</si>
  <si>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</si>
  <si>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</si>
  <si>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</si>
  <si>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</si>
  <si>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</si>
  <si>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</si>
  <si>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</si>
  <si>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</si>
  <si>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</si>
  <si>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</si>
  <si>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</si>
  <si>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</si>
  <si>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</si>
  <si>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</si>
  <si>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</si>
  <si>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</si>
  <si>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</si>
  <si>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</si>
  <si>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</si>
  <si>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</si>
  <si>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</si>
  <si>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</si>
  <si>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</si>
  <si>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</si>
  <si>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</si>
  <si>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</si>
  <si>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</si>
  <si>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</si>
  <si>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</si>
  <si>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</si>
  <si>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</si>
  <si>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</si>
  <si>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</si>
  <si>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</si>
  <si>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</si>
  <si>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</si>
  <si>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</si>
  <si>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</si>
  <si>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</si>
  <si>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</si>
  <si>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</si>
  <si>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</si>
  <si>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</si>
  <si>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</si>
  <si>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</si>
  <si>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</si>
  <si>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</si>
  <si>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</si>
  <si>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</si>
  <si>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</si>
  <si>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</si>
  <si>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</si>
  <si>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</si>
  <si>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</si>
  <si>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</si>
  <si>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</si>
  <si>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</si>
  <si>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</si>
  <si>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</si>
  <si>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</si>
  <si>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</si>
  <si>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</si>
  <si>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</si>
  <si>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</si>
  <si>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</si>
  <si>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</si>
  <si>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</si>
  <si>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</si>
  <si>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</si>
  <si>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</si>
  <si>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</si>
  <si>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</si>
  <si>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</si>
  <si>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</si>
  <si>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</si>
  <si>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</si>
  <si>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</si>
  <si>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</si>
  <si>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</si>
  <si>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</si>
  <si>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</si>
  <si>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</si>
  <si>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</si>
  <si>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</si>
  <si>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</si>
  <si>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</si>
  <si>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</si>
  <si>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</si>
  <si>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</si>
  <si>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</si>
  <si>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</si>
  <si>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</si>
  <si>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</si>
  <si>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</si>
  <si>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</si>
  <si>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</si>
  <si>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</si>
  <si>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</si>
  <si>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</si>
  <si>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</si>
  <si>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</si>
  <si>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</si>
  <si>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</si>
  <si>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</si>
  <si>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</si>
  <si>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</si>
  <si>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</si>
  <si>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</si>
  <si>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</si>
  <si>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</si>
  <si>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</si>
  <si>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</si>
  <si>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</si>
  <si>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</si>
  <si>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</si>
  <si>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</si>
  <si>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</si>
  <si>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</si>
  <si>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</si>
  <si>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</si>
  <si>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</si>
  <si>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</si>
  <si>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</si>
  <si>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</si>
  <si>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</si>
  <si>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</si>
  <si>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</si>
  <si>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</si>
  <si>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</si>
  <si>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</si>
  <si>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</si>
  <si>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</si>
  <si>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</si>
  <si>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</si>
  <si>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</si>
  <si>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</si>
  <si>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</si>
  <si>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</si>
  <si>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</si>
  <si>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</si>
  <si>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</si>
  <si>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</si>
  <si>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</si>
  <si>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</si>
  <si>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</si>
  <si>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</si>
  <si>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</si>
  <si>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</si>
  <si>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</si>
  <si>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</si>
  <si>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</si>
  <si>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</si>
  <si>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</si>
  <si>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</si>
  <si>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</si>
  <si>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</si>
  <si>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</si>
  <si>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</si>
  <si>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</si>
  <si>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</si>
  <si>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</si>
  <si>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</si>
  <si>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</si>
  <si>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</si>
  <si>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</si>
  <si>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</si>
  <si>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</si>
  <si>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</si>
  <si>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</si>
  <si>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</si>
  <si>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</si>
  <si>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</si>
  <si>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</si>
  <si>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</si>
  <si>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</si>
  <si>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</si>
  <si>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</si>
  <si>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</si>
  <si>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</si>
  <si>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</si>
  <si>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</si>
  <si>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</si>
  <si>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</si>
  <si>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</si>
  <si>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</si>
  <si>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</si>
  <si>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</si>
  <si>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</si>
  <si>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</si>
  <si>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</si>
  <si>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</si>
  <si>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</si>
  <si>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</si>
  <si>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</si>
  <si>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</si>
  <si>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</si>
  <si>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</si>
  <si>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</si>
  <si>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</si>
  <si>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</si>
  <si>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</si>
  <si>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</si>
  <si>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</si>
  <si>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</si>
  <si>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</si>
  <si>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</si>
  <si>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</si>
  <si>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</si>
  <si>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</si>
  <si>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</si>
  <si>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</si>
  <si>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</si>
  <si>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</si>
  <si>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</si>
  <si>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</si>
  <si>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</si>
  <si>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</si>
  <si>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</si>
  <si>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</si>
  <si>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</si>
  <si>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</si>
  <si>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</si>
  <si>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</si>
  <si>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</si>
  <si>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</si>
  <si>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</si>
  <si>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</si>
  <si>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</si>
  <si>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</si>
  <si>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</si>
  <si>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</si>
  <si>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</si>
  <si>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</si>
  <si>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</si>
  <si>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</si>
  <si>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</si>
  <si>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</si>
  <si>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</si>
  <si>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</si>
  <si>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</si>
  <si>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</si>
  <si>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</si>
  <si>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</si>
  <si>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</si>
  <si>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</si>
  <si>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</si>
  <si>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</si>
  <si>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</si>
  <si>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</si>
  <si>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</si>
  <si>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</si>
  <si>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</si>
  <si>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</si>
  <si>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</si>
  <si>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</si>
  <si>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</si>
  <si>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</si>
  <si>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</si>
  <si>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</si>
  <si>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</si>
  <si>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</si>
  <si>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</si>
  <si>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</si>
  <si>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</si>
  <si>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</si>
  <si>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</si>
  <si>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</si>
  <si>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</si>
  <si>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</si>
  <si>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</si>
  <si>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</si>
  <si>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</si>
  <si>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</si>
  <si>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</si>
  <si>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</si>
  <si>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</si>
  <si>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</si>
  <si>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</si>
  <si>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</si>
  <si>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</si>
  <si>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</si>
  <si>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</si>
  <si>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</si>
  <si>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</si>
  <si>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</si>
  <si>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</si>
  <si>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</si>
  <si>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</si>
  <si>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</si>
  <si>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</si>
  <si>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</si>
  <si>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</si>
  <si>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</si>
  <si>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</si>
  <si>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</si>
  <si>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</si>
  <si>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</si>
  <si>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</si>
  <si>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</si>
  <si>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</si>
  <si>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</si>
  <si>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</si>
  <si>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</si>
  <si>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</si>
  <si>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 unused</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</si>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</sst>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3">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abSelected="1" topLeftCell="A37" zoomScale="90" zoomScaleNormal="90" workbookViewId="0">
      <pane xSplit="10420" ySplit="3920" topLeftCell="J973" activePane="bottomRight"/>
      <selection activeCell="A40" sqref="A40:XFD40"/>
      <selection pane="topRight" activeCell="BG20" sqref="BG20:BG27"/>
      <selection pane="bottomLeft" activeCell="A1000" sqref="A1000:XFD1923"/>
      <selection pane="bottomRight" activeCell="S1017" sqref="S1017"/>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80" t="s">
        <v>141</v>
      </c>
      <c r="BG2" s="380"/>
      <c r="BH2" s="381" t="s">
        <v>142</v>
      </c>
      <c r="BI2" s="381"/>
      <c r="BJ2" s="174"/>
      <c r="BK2" s="174"/>
      <c r="BL2" s="378" t="s">
        <v>98</v>
      </c>
      <c r="BM2" s="378"/>
      <c r="BN2" s="379" t="s">
        <v>106</v>
      </c>
      <c r="BO2" s="379"/>
      <c r="BP2" s="379"/>
      <c r="BQ2" s="379"/>
      <c r="BR2" s="373" t="s">
        <v>97</v>
      </c>
      <c r="BS2" s="373"/>
      <c r="BT2" s="373"/>
      <c r="BU2" s="373"/>
      <c r="BV2" s="373"/>
      <c r="BW2" s="373"/>
      <c r="BX2" s="373"/>
      <c r="BY2" s="370" t="s">
        <v>28</v>
      </c>
      <c r="BZ2" s="370"/>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82" t="s">
        <v>137</v>
      </c>
      <c r="AL5" s="382"/>
      <c r="AM5" s="382"/>
      <c r="AN5" s="382"/>
      <c r="AO5" s="382"/>
      <c r="AP5" s="382"/>
      <c r="AQ5" s="196"/>
      <c r="AR5" s="196"/>
      <c r="AS5" s="196"/>
      <c r="AT5" s="382" t="s">
        <v>152</v>
      </c>
      <c r="AU5" s="382"/>
      <c r="AV5" s="382"/>
      <c r="AW5" s="382"/>
      <c r="AX5" s="382"/>
      <c r="AY5" s="382"/>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77" t="s">
        <v>138</v>
      </c>
      <c r="AL7" s="377"/>
      <c r="AM7" s="377"/>
      <c r="AN7" s="377"/>
      <c r="AO7" s="377"/>
      <c r="AP7" s="377"/>
      <c r="AQ7" s="198"/>
      <c r="AR7" s="198"/>
      <c r="AS7" s="198"/>
      <c r="AT7" s="377" t="s">
        <v>136</v>
      </c>
      <c r="AU7" s="377"/>
      <c r="AV7" s="377"/>
      <c r="AW7" s="377"/>
      <c r="AX7" s="377"/>
      <c r="AY7" s="377"/>
      <c r="AZ7" s="198"/>
      <c r="BA7" s="198"/>
      <c r="BB7" s="79"/>
      <c r="BC7" s="78"/>
      <c r="BD7" s="67"/>
      <c r="BE7" s="67"/>
      <c r="BF7" s="68"/>
      <c r="BG7" s="68"/>
      <c r="BH7" s="200"/>
      <c r="BI7" s="201"/>
      <c r="BJ7" s="66"/>
      <c r="BK7" s="66"/>
      <c r="BL7" s="70"/>
      <c r="BM7" s="71"/>
      <c r="BN7" s="72"/>
      <c r="BO7" s="72"/>
      <c r="BP7" s="72"/>
      <c r="BQ7" s="73"/>
      <c r="BR7" s="74"/>
      <c r="BS7" s="74"/>
      <c r="BT7" s="74"/>
      <c r="BU7" s="371" t="s">
        <v>76</v>
      </c>
      <c r="BV7" s="371"/>
      <c r="BW7" s="371"/>
      <c r="BX7" s="371"/>
      <c r="BY7" s="372" t="s">
        <v>100</v>
      </c>
      <c r="BZ7" s="372"/>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6" t="s">
        <v>283</v>
      </c>
      <c r="BC10" s="376"/>
      <c r="BD10" s="376"/>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5" t="s">
        <v>281</v>
      </c>
      <c r="BC12" s="375"/>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74" t="s">
        <v>300</v>
      </c>
      <c r="BE15" s="374"/>
      <c r="BF15" s="374" t="s">
        <v>301</v>
      </c>
      <c r="BG15" s="374"/>
      <c r="BH15" s="374" t="s">
        <v>302</v>
      </c>
      <c r="BI15" s="374"/>
    </row>
    <row r="16" spans="1:80" ht="16" customHeight="1">
      <c r="F16" s="124">
        <f>ROW()</f>
        <v>16</v>
      </c>
      <c r="P16" s="44"/>
      <c r="AE16" s="44"/>
      <c r="AF16" s="43"/>
      <c r="BB16" s="44"/>
      <c r="BC16" s="43"/>
      <c r="BD16" s="374"/>
      <c r="BE16" s="374"/>
      <c r="BF16" s="374"/>
      <c r="BG16" s="374"/>
      <c r="BH16" s="374"/>
      <c r="BI16" s="374"/>
    </row>
    <row r="17" spans="1:80" s="206" customFormat="1" ht="23" customHeight="1">
      <c r="A17" s="205"/>
      <c r="B17" s="205"/>
      <c r="F17" s="207">
        <f>ROW()</f>
        <v>17</v>
      </c>
      <c r="T17" s="205"/>
      <c r="U17" s="205"/>
      <c r="V17" s="205"/>
      <c r="W17" s="205"/>
      <c r="AD17" s="208"/>
      <c r="AE17" s="357" t="s">
        <v>285</v>
      </c>
      <c r="AF17" s="357"/>
      <c r="AG17" s="357"/>
      <c r="AH17" s="357"/>
      <c r="AI17" s="357"/>
      <c r="AJ17" s="209"/>
      <c r="BB17" s="367" t="s">
        <v>282</v>
      </c>
      <c r="BC17" s="367"/>
      <c r="BD17" s="367"/>
      <c r="BE17" s="367"/>
      <c r="BF17" s="367"/>
      <c r="BG17" s="367"/>
      <c r="BH17" s="367"/>
      <c r="BI17" s="367"/>
      <c r="BL17" s="210"/>
      <c r="BM17" s="211"/>
      <c r="BO17" s="359" t="s">
        <v>286</v>
      </c>
      <c r="BP17" s="359"/>
      <c r="BQ17" s="359"/>
      <c r="BY17" s="211"/>
      <c r="BZ17" s="211"/>
      <c r="CA17" s="210"/>
      <c r="CB17" s="211"/>
    </row>
    <row r="18" spans="1:80" ht="23" customHeight="1">
      <c r="F18" s="124">
        <f>ROW()</f>
        <v>18</v>
      </c>
      <c r="P18" s="44"/>
      <c r="AE18" s="44"/>
      <c r="AF18" s="43"/>
      <c r="AH18" s="89" t="s">
        <v>153</v>
      </c>
      <c r="AI18" s="90"/>
      <c r="AJ18" s="184"/>
      <c r="BB18" s="365" t="s">
        <v>141</v>
      </c>
      <c r="BC18" s="365"/>
      <c r="BD18" s="366" t="s">
        <v>142</v>
      </c>
      <c r="BE18" s="366"/>
      <c r="BF18" s="366"/>
      <c r="BG18" s="366"/>
      <c r="BH18" s="366"/>
      <c r="BI18" s="366"/>
      <c r="BO18" s="358" t="s">
        <v>393</v>
      </c>
      <c r="BP18" s="358"/>
      <c r="BQ18" s="358"/>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62"/>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62"/>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62"/>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62"/>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62"/>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62"/>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64"/>
      <c r="BG28" s="364"/>
      <c r="BH28" s="364"/>
      <c r="BI28" s="364"/>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63" t="s">
        <v>276</v>
      </c>
      <c r="AL35" s="363"/>
      <c r="AM35" s="363"/>
      <c r="AN35" s="363"/>
      <c r="AO35" s="363"/>
      <c r="AP35" s="363"/>
      <c r="AQ35" s="363"/>
      <c r="AR35" s="363"/>
      <c r="AS35" s="363"/>
      <c r="AT35" s="363"/>
      <c r="AU35" s="363"/>
      <c r="AV35" s="363"/>
      <c r="AW35" s="363"/>
      <c r="AX35" s="363"/>
      <c r="AY35" s="363"/>
      <c r="AZ35" s="363"/>
      <c r="BA35" s="363"/>
      <c r="BB35" s="360" t="s">
        <v>141</v>
      </c>
      <c r="BC35" s="360"/>
      <c r="BD35" s="361" t="s">
        <v>142</v>
      </c>
      <c r="BE35" s="361"/>
      <c r="BF35" s="360" t="s">
        <v>141</v>
      </c>
      <c r="BG35" s="360"/>
      <c r="BH35" s="361" t="s">
        <v>142</v>
      </c>
      <c r="BI35" s="361"/>
      <c r="BU35" s="369" t="s">
        <v>299</v>
      </c>
      <c r="BV35" s="369"/>
      <c r="BW35" s="369"/>
      <c r="BX35" s="369"/>
      <c r="CB35" s="249" t="s">
        <v>344</v>
      </c>
      <c r="CC35" s="368" t="s">
        <v>305</v>
      </c>
      <c r="CD35" s="368"/>
      <c r="CE35" s="368"/>
      <c r="CF35" s="368"/>
      <c r="CG35" s="368"/>
      <c r="CH35" s="368"/>
      <c r="CI35" s="368"/>
      <c r="CJ35" s="368"/>
      <c r="CK35" s="368"/>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0</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56" t="s">
        <v>307</v>
      </c>
      <c r="AL36" s="356"/>
      <c r="AM36" s="356"/>
      <c r="AN36" s="356"/>
      <c r="AO36" s="356"/>
      <c r="AP36" s="356"/>
      <c r="AQ36" s="356"/>
      <c r="AR36" s="356"/>
      <c r="AS36" s="150"/>
      <c r="AT36" s="356" t="s">
        <v>306</v>
      </c>
      <c r="AU36" s="356"/>
      <c r="AV36" s="356"/>
      <c r="AW36" s="356"/>
      <c r="AX36" s="356"/>
      <c r="AY36" s="356"/>
      <c r="AZ36" s="356"/>
      <c r="BA36" s="356"/>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scriv!AL2</f>
        <v>Map</v>
      </c>
      <c r="B40" s="81" t="str">
        <f>IF(scriv!D2&lt;&gt;"",scriv!D2,"")</f>
        <v>Map</v>
      </c>
      <c r="C40" s="81" t="str">
        <f>IF( scriv!AP2&lt;&gt;"", IF(D40&lt;&gt;"","connection ","")&amp;scriv!AP2,IF(D40&lt;&gt;"","connection",""))</f>
        <v/>
      </c>
      <c r="D40" s="82" t="str">
        <f>scriv!AN2</f>
        <v/>
      </c>
      <c r="E40" s="82" t="str">
        <f>scriv!AO2</f>
        <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0</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drawOpen=Map,1.2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drawClose=Map,1.2</v>
      </c>
      <c r="AB40" s="167" t="str">
        <f t="shared" si="2"/>
        <v>noTitle</v>
      </c>
      <c r="AC40" s="167"/>
      <c r="AD40" s="45"/>
      <c r="AE40" s="168"/>
      <c r="AF40" s="169">
        <f>IF(D40="",scriv!B2,"")</f>
        <v>0</v>
      </c>
      <c r="AG40" s="170" t="str">
        <f>IF(AH40&lt;&gt;"",$AG$36,"")</f>
        <v/>
      </c>
      <c r="AH40" s="169" t="str">
        <f>A40</f>
        <v>Map</v>
      </c>
      <c r="AI40" s="169" t="str">
        <f>B40</f>
        <v>Map</v>
      </c>
      <c r="AJ40" s="86">
        <f>ROUNDDOWN( (LEN(scriv!B2)+1) / 2, 0 )</f>
        <v>1</v>
      </c>
      <c r="AK40" s="82">
        <f t="shared" ref="AK40:AR41" si="3">IF(CC40="","",
IF(CC40="-","-",
IF(ISERROR(LEFT(CC40,FIND(".",CC40)-1)),VALUE(CC40),
(VALUE(LEFT(CC40,FIND(".",CC40)-1))))))</f>
        <v>0</v>
      </c>
      <c r="AL40" s="82" t="str">
        <f t="shared" si="3"/>
        <v>-</v>
      </c>
      <c r="AM40" s="82" t="str">
        <f t="shared" si="3"/>
        <v>-</v>
      </c>
      <c r="AN40" s="82" t="str">
        <f t="shared" si="3"/>
        <v>-</v>
      </c>
      <c r="AO40" s="82" t="str">
        <f t="shared" si="3"/>
        <v>-</v>
      </c>
      <c r="AP40" s="82" t="str">
        <f t="shared" si="3"/>
        <v>-</v>
      </c>
      <c r="AQ40" s="82" t="str">
        <f t="shared" si="3"/>
        <v>-</v>
      </c>
      <c r="AR40" s="82" t="str">
        <f t="shared" si="3"/>
        <v>-</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-270</v>
      </c>
      <c r="BC40" s="111">
        <f ca="1">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-150</v>
      </c>
      <c r="BF40" s="113">
        <f ca="1">ROUND(BC40*COS(RADIANS(BB40+$BC$13)),2)+$BD$12</f>
        <v>2000</v>
      </c>
      <c r="BG40" s="113">
        <f ca="1">ROUND(BC40*SIN(RADIANS(BB40+$BC$13)),2)+$BE$12</f>
        <v>0</v>
      </c>
      <c r="BH40" s="112">
        <f ca="1">BD40+$BD$12</f>
        <v>2000</v>
      </c>
      <c r="BI40" s="112">
        <f ca="1">BE40+$BE$12</f>
        <v>-150</v>
      </c>
      <c r="BJ40" s="157"/>
      <c r="BK40" s="157"/>
      <c r="BL40" s="158" t="str">
        <f>scriv!AM2</f>
        <v/>
      </c>
      <c r="BM40" s="157"/>
      <c r="BN40" s="157" t="str">
        <f>IF(D40="",$BN$36,"link")</f>
        <v>node</v>
      </c>
      <c r="BO40" s="157"/>
      <c r="BP40" s="159">
        <f ca="1">IF(AJ40&gt;0,INDIRECT("BP"&amp;19+AJ40),0)</f>
        <v>1</v>
      </c>
      <c r="BQ40" s="159">
        <f ca="1">IF(AJ40&gt;0,INDIRECT("BQ"&amp;19+AJ40),0)</f>
        <v>1</v>
      </c>
      <c r="BR40" s="159">
        <f t="shared" ref="BR40:BR105" si="5">$BR$36</f>
        <v>1</v>
      </c>
      <c r="BS40" s="159" t="str">
        <f t="shared" ref="BS40:BS105" si="6">$BS$36</f>
        <v>symbol</v>
      </c>
      <c r="BT40" s="157" t="str">
        <f>BT36</f>
        <v>NodeSquare</v>
      </c>
      <c r="BU40" s="166">
        <f ca="1">IF(BN40&lt;&gt;"link",
IF($BE$10=0, ROUND(BF40,2),ROUND(BH40,2)),
IFERROR(VLOOKUP(BY40,$AH$40:$BQ$638,35,FALSE),1) )</f>
        <v>2000</v>
      </c>
      <c r="BV40" s="166">
        <f ca="1">IF(BN40&lt;&gt;"link",
IF($BE$10=0, ROUND(BG40,2),ROUND(BI40,2)),
IFERROR(VLOOKUP(BY40,$AH$40:$BQ$638,36,FALSE),1) )</f>
        <v>-150</v>
      </c>
      <c r="BW40" s="166">
        <f ca="1">IFERROR(VLOOKUP(BZ40,$AH$40:$BQ$638,35,FALSE),0)</f>
        <v>0</v>
      </c>
      <c r="BX40" s="166">
        <f ca="1">IFERROR(VLOOKUP(BZ40,$AH$40:$BQ$638,36,FALSE),0)</f>
        <v>0</v>
      </c>
      <c r="BY40" s="180" t="str">
        <f>D40</f>
        <v/>
      </c>
      <c r="BZ40" s="180" t="str">
        <f>E40</f>
        <v/>
      </c>
      <c r="CA40" s="81" t="str">
        <f>IF(scriv!E2&lt;&gt;"",scriv!E2,"")</f>
        <v/>
      </c>
      <c r="CB40" s="82">
        <f>$CB$36</f>
        <v>0</v>
      </c>
      <c r="CC40" s="82">
        <f>AF40</f>
        <v>0</v>
      </c>
      <c r="CD40" s="82" t="str">
        <f t="shared" ref="CD40:CK41" si="7">IF(CC40="","",
IF(ISERROR(RIGHT(CC40,LEN(CC40)-FIND(".",CC40))),"-",
RIGHT(CC40,LEN(CC40)-FIND(".",CC40))))</f>
        <v>-</v>
      </c>
      <c r="CE40" s="82" t="str">
        <f t="shared" si="7"/>
        <v>-</v>
      </c>
      <c r="CF40" s="82" t="str">
        <f t="shared" si="7"/>
        <v>-</v>
      </c>
      <c r="CG40" s="82" t="str">
        <f t="shared" si="7"/>
        <v>-</v>
      </c>
      <c r="CH40" s="82" t="str">
        <f t="shared" si="7"/>
        <v>-</v>
      </c>
      <c r="CI40" s="82" t="str">
        <f t="shared" si="7"/>
        <v>-</v>
      </c>
      <c r="CJ40" s="82" t="str">
        <f t="shared" si="7"/>
        <v>-</v>
      </c>
      <c r="CK40" s="82" t="str">
        <f t="shared" si="7"/>
        <v>-</v>
      </c>
    </row>
    <row r="41" spans="1:93" s="82" customFormat="1" ht="18" customHeight="1">
      <c r="A41" s="81" t="str">
        <f>scriv!AL3</f>
        <v/>
      </c>
      <c r="B41" s="81" t="str">
        <f>IF(scriv!D3&lt;&gt;"",scriv!D3,"")</f>
        <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f>IF(scriv!Z3&lt;&gt;"",scriv!Z3,$L$36)</f>
        <v>0</v>
      </c>
      <c r="M41" s="82" t="str">
        <f>IF(scriv!AA3&lt;&gt;"",scriv!AA3,$M$36)</f>
        <v>OpenClose</v>
      </c>
      <c r="N41" s="82">
        <f>IF(scriv!AB3&lt;&gt;"",scriv!AB3,$N$36)</f>
        <v>0</v>
      </c>
      <c r="O41" s="119" t="str">
        <f t="shared" ref="O41:O104" si="8">IF(P41&lt;&gt;"","+++&amp;openLink="&amp;P41,"")</f>
        <v/>
      </c>
      <c r="P41" s="81" t="str">
        <f>IF(scriv!I3&lt;&gt;"",scriv!I3,"")</f>
        <v/>
      </c>
      <c r="Q41" s="81" t="str">
        <f>IF(scriv!J3&lt;&gt;"",scriv!J3,"")</f>
        <v/>
      </c>
      <c r="R41" s="81">
        <f>IF(scriv!K3&lt;&gt;"",scriv!K3,
IF(I41&lt;&gt;"",1,$R$36))</f>
        <v>0</v>
      </c>
      <c r="S41" s="81" t="str">
        <f>IF(scriv!L3&lt;&gt;"",scriv!L3,
IF(scriv!AF3&lt;&gt;"",$S$36,"none"))</f>
        <v>none</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fadeOn=,0.6</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fadeOff=,0.6</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drawOpen=,1.2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drawClose=,1.2</v>
      </c>
      <c r="AB41" s="167" t="str">
        <f t="shared" si="2"/>
        <v>noTitle</v>
      </c>
      <c r="AC41" s="167"/>
      <c r="AD41" s="45"/>
      <c r="AE41" s="168"/>
      <c r="AF41" s="169">
        <f>IF(D41="",scriv!B3,"")</f>
        <v>0</v>
      </c>
      <c r="AG41" s="170" t="str">
        <f>IF(AH41&lt;&gt;"",$AG$36,"")</f>
        <v/>
      </c>
      <c r="AH41" s="169" t="str">
        <f>A41</f>
        <v/>
      </c>
      <c r="AI41" s="169" t="str">
        <f>B41</f>
        <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 ca="1">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0</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fadeOn=Annotations,0.6</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fadeOff=Annotations,0.6</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drawOpen=Annotations,1.2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drawClose=Annotations,1.2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annotation unused</v>
      </c>
      <c r="D43" s="82" t="str">
        <f>scriv!AN5</f>
        <v/>
      </c>
      <c r="E43" s="82" t="str">
        <f>scriv!AO5</f>
        <v/>
      </c>
      <c r="F43" s="156">
        <f>ROW()</f>
        <v>43</v>
      </c>
      <c r="G43" s="288">
        <f>scriv!AC5</f>
        <v>0</v>
      </c>
      <c r="H43" s="288">
        <f>scriv!AD5</f>
        <v>0</v>
      </c>
      <c r="I43" s="81" t="str">
        <f>IF(scriv!AE5&lt;&gt;"",scriv!AE5,J43)</f>
        <v/>
      </c>
      <c r="J43" s="81" t="str">
        <f>IF(scriv!AF5&lt;&gt;"",scriv!AF5,"")</f>
        <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0</v>
      </c>
      <c r="S43" s="81" t="str">
        <f>IF(scriv!L5&lt;&gt;"",scriv!L5,
IF(scriv!AF5&lt;&gt;"",$S$36,"none"))</f>
        <v>none</v>
      </c>
      <c r="T43" s="81" t="str">
        <f>IF(scriv!Q5&lt;&gt;"",scriv!Q5,"")</f>
        <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fadeOn=Annotation01,0.6</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fadeOff=Annotation01,0.6</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drawOpen=Annotation01,1.2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drawClose=Annotation01,1.2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annotation unused</v>
      </c>
      <c r="D44" s="82" t="str">
        <f>scriv!AN6</f>
        <v/>
      </c>
      <c r="E44" s="82" t="str">
        <f>scriv!AO6</f>
        <v/>
      </c>
      <c r="F44" s="156">
        <f>ROW()</f>
        <v>44</v>
      </c>
      <c r="G44" s="288">
        <f>scriv!AC6</f>
        <v>0</v>
      </c>
      <c r="H44" s="288">
        <f>scriv!AD6</f>
        <v>0</v>
      </c>
      <c r="I44" s="81" t="str">
        <f>IF(scriv!AE6&lt;&gt;"",scriv!AE6,J44)</f>
        <v/>
      </c>
      <c r="J44" s="81" t="str">
        <f>IF(scriv!AF6&lt;&gt;"",scriv!AF6,"")</f>
        <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0</v>
      </c>
      <c r="S44" s="81" t="str">
        <f>IF(scriv!L6&lt;&gt;"",scriv!L6,
IF(scriv!AF6&lt;&gt;"",$S$36,"none"))</f>
        <v>none</v>
      </c>
      <c r="T44" s="81" t="str">
        <f>IF(scriv!Q6&lt;&gt;"",scriv!Q6,"")</f>
        <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fadeOn=Annotation02,0.6</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fadeOff=Annotation02,0.6</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drawOpen=Annotation02,1.2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drawClose=Annotation02,1.2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annotation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0</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fadeOn=Annotation03,0.6</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fadeOff=Annotation03,0.6</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drawOpen=Annotation03,1.2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drawClose=Annotation03,1.2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annotation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0</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fadeOn=Annotation04,0.6</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fadeOff=Annotation04,0.6</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drawOpen=Annotation04,1.2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drawClose=Annotation04,1.2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annotation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0</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fadeOn=Annotation05,0.6</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fadeOff=Annotation05,0.6</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drawOpen=Annotation05,1.2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drawClose=Annotation05,1.2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0</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fadeOn=Story,0.6</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fadeOff=Story,0.6</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drawOpen=Story,1.2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drawClose=Story,1.2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NodeSquare</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fadeOn=OnOffOpenClose,0.6</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fadeOff=OnOffOpenClose,0.6</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drawOpen=OnOffOpenClose,1.2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drawClose=OnOffOpenClose,1.2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NodeSquare</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0</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fadeOn=OpenLevelA,0.6</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fadeOff=OpenLevelA,0.6</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drawOpen=OpenLevelA,1.2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drawClose=OpenLevelA,1.2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NodeSquare</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0</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fadeOn=OpenLevelB,0.6</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fadeOff=OpenLevelB,0.6</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drawOpen=OpenLevelB,1.2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drawClose=OpenLevelB,1.2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NodeSquare</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0</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fadeOn=OpenLevelC,0.6</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fadeOff=OpenLevelC,0.6</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drawOpen=OpenLevelC,1.2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drawClose=OpenLevelC,1.2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NodeSquare</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0</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fadeOn=OpenLevelD,0.6</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fadeOff=OpenLevelD,0.6</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drawOpen=OpenLevelD,1.2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drawClose=OpenLevelD,1.2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NodeSquare</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0</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fadeOn=OpenLevelE,0.6</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fadeOff=OpenLevelE,0.6</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drawOpen=OpenLevelE,1.2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drawClose=OpenLevelE,1.2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NodeSquare</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0</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fadeOn=CustomFunctions,0.6</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fadeOff=CustomFunctions,0.6</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drawOpen=CustomFunctions,1.2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drawClose=CustomFunctions,1.2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NodeSquare</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fadeOn=changeCustomFunctions,0.6</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fadeOff=changeCustomFunctions,0.6</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drawOpen=changeCustomFunctions,1.2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drawClose=changeCustomFunctions,1.2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NodeSquare</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fadeOn=SlideNarrationsfunctions,0.6</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fadeOff=SlideNarrationsfunctions,0.6</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drawOpen=SlideNarrationsfunctions,1.2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drawClose=SlideNarrationsfunctions,1.2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NodeSquare</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fadeOn=CustomOpenCloseTransitions,0.6</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fadeOff=CustomOpenCloseTransitions,0.6</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drawOpen=CustomOpenCloseTransitions,1.2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drawClose=CustomOpenCloseTransitions,1.2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NodeSquare</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fadeOn=FadeFunctions,0.6</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fadeOff=FadeFunctions,0.6</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drawOpen=FadeFunctions,1.2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drawClose=FadeFunctions,1.2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NodeSquare</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fadeOn=Drawopenclosefunctions,0.6</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fadeOff=Drawopenclosefunctions,0.6</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drawOpen=Drawopenclosefunctions,1.2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drawClose=Drawopenclosefunctions,1.2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NodeSquare</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fadeOn=ScaleOpenCloseFunctions,0.6</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fadeOff=ScaleOpenCloseFunctions,0.6</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drawOpen=ScaleOpenCloseFunctions,1.2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drawClose=ScaleOpenCloseFunctions,1.2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NodeSquare</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fadeOn=MoveOpenClosefunctions,0.6</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fadeOff=MoveOpenClosefunctions,0.6</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drawOpen=MoveOpenClosefunctions,1.2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drawClose=MoveOpenClosefunctions,1.2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NodeSquare</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fadeOn=HierarchySequenceTweens,0.6</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fadeOff=HierarchySequenceTweens,0.6</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drawOpen=HierarchySequenceTweens,1.2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drawClose=HierarchySequenceTweens,1.2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NodeSquare</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fadeOn=openlcloselfunctions,0.6</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fadeOff=openlcloselfunctions,0.6</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drawOpen=openlcloselfunctions,1.2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drawClose=openlcloselfunctions,1.2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NodeSquare</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fadeOn=traceopenclosefunctions,0.6</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fadeOff=traceopenclosefunctions,0.6</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drawOpen=traceopenclosefunctions,1.2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drawClose=traceopenclosefunctions,1.2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NodeSquare</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fadeOn=staggerOnOpenOffClosefunctions,0.6</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fadeOff=staggerOnOpenOffClosefunctions,0.6</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drawOpen=staggerOnOpenOffClosefunctions,1.2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drawClose=staggerOnOpenOffClosefunctions,1.2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NodeSquare</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fadeOn=Pointers,0.6</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fadeOff=Pointers,0.6</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drawOpen=Pointers,1.2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drawClose=Pointers,1.2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NodeSquare</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fadeOn=QuantitativeFunctions,0.6</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fadeOff=QuantitativeFunctions,0.6</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drawOpen=QuantitativeFunctions,1.2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drawClose=QuantitativeFunctions,1.2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NodeSquare</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fadeOn=WebLinks,0.6</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fadeOff=WebLinks,0.6</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drawOpen=WebLinks,1.2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drawClose=WebLinks,1.2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NodeSquare</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0</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fadeOn=ToolTips,0.6</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fadeOff=ToolTips,0.6</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drawOpen=ToolTips,1.2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drawClose=ToolTips,1.2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NodeSquare</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fadeOn=StandardTweeningFunctions,0.6</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fadeOff=StandardTweeningFunctions,0.6</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drawOpen=StandardTweeningFunctions,1.2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drawClose=StandardTweeningFunctions,1.2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NodeSquare</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fadeOn=Folding,0.6</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fadeOff=Folding,0.6</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drawOpen=Folding,1.2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drawClose=Folding,1.2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NodeSquare</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fadeOn=CascadeOpenandClose,0.6</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fadeOff=CascadeOpenandClose,0.6</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drawOpen=CascadeOpenandClose,1.2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drawClose=CascadeOpenandClose,1.2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NodeSquare</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0</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fadeOn=Tracing,0.6</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fadeOff=Tracing,0.6</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drawOpen=Tracing,1.2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drawClose=Tracing,1.2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NodeSquare</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0</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fadeOn=Tracing1,0.6</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fadeOff=Tracing1,0.6</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drawOpen=Tracing1,1.2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drawClose=Tracing1,1.2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NodeSquare</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0</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fadeOn=ZoomingPanningHighlighting,0.6</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fadeOff=ZoomingPanningHighlighting,0.6</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drawOpen=ZoomingPanningHighlighting,1.2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drawClose=ZoomingPanningHighlighting,1.2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NodeSquare</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fadeOn=Zoom1,0.6</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fadeOff=Zoom1,0.6</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drawOpen=Zoom1,1.2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drawClose=Zoom1,1.2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NodeSquare</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fadeOn=Highlighting,0.6</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fadeOff=Highlighting,0.6</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drawOpen=Highlighting,1.2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drawClose=Highlighting,1.2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NodeSquare</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fadeOn=Pan,0.6</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fadeOff=Pan,0.6</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drawOpen=Pan,1.2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drawClose=Pan,1.2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NodeSquare</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0</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fadeOn=ClassControlSelectors,0.6</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fadeOff=ClassControlSelectors,0.6</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drawOpen=ClassControlSelectors,1.2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drawClose=ClassControlSelectors,1.2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NodeSquare</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fadeOn=ClassControlFunctions,0.6</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fadeOff=ClassControlFunctions,0.6</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drawOpen=ClassControlFunctions,1.2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drawClose=ClassControlFunctions,1.2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NodeSquare</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fadeOn=SyntaxforCSS-Selectors,0.6</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fadeOff=SyntaxforCSS-Selectors,0.6</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drawOpen=SyntaxforCSS-Selectors,1.2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drawClose=SyntaxforCSS-Selectors,1.2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NodeSquare</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0</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fadeOn=Video,0.6</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fadeOff=Video,0.6</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drawOpen=Video,1.2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drawClose=Video,1.2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NodeSquare</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fadeOn=playvid,0.6</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fadeOff=playvid,0.6</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drawOpen=playvid,1.2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drawClose=playvid,1.2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NodeSquare</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0</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fadeOn=Animations,0.6</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fadeOff=Animations,0.6</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drawOpen=Animations,1.2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drawClose=Animations,1.2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NodeSquare</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fadeOn=Animation1,0.6</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fadeOff=Animation1,0.6</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drawOpen=Animation1,1.2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drawClose=Animation1,1.2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NodeSquare</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0</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fadeOn=Forms,0.6</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fadeOff=Forms,0.6</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drawOpen=Forms,1.2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drawClose=Forms,1.2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NodeSquare</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0</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fadeOn=Form1,0.6</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fadeOff=Form1,0.6</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drawOpen=Form1,1.2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drawClose=Form1,1.2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NodeSquare</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0</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fadeOn=SpeechSynthesis,0.6</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fadeOff=SpeechSynthesis,0.6</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drawOpen=SpeechSynthesis,1.2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drawClose=SpeechSynthesis,1.2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NodeSquare</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0</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fadeOn=Speech1,0.6</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fadeOff=Speech1,0.6</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drawOpen=Speech1,1.2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drawClose=Speech1,1.2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NodeSquare</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0</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fadeOn=URLCommands,0.6</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fadeOff=URLCommands,0.6</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drawOpen=URLCommands,1.2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drawClose=URLCommands,1.2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NodeSquare</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fadeOn=URLCommandOverview,0.6</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fadeOff=URLCommandOverview,0.6</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drawOpen=URLCommandOverview,1.2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drawClose=URLCommandOverview,1.2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NodeSquare</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fadeOn=OnOffOpenCloseAll,0.6</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fadeOff=OnOffOpenCloseAll,0.6</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drawOpen=OnOffOpenCloseAll,1.2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drawClose=OnOffOpenCloseAll,1.2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NodeSquare</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drawOpen=+++---,1.2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drawClose=+++---,1.2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NodeSquare</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fadeOn=gotogotoz,0.6</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fadeOff=gotogotoz,0.6</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drawOpen=gotogotoz,1.2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drawClose=gotogotoz,1.2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NodeSquare</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0</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fadeOn=WritingCustomFunctions,0.6</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fadeOff=WritingCustomFunctions,0.6</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drawOpen=WritingCustomFunctions,1.2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drawClose=WritingCustomFunctions,1.2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NodeSquare</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fadeOn=FunctionParameters,0.6</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fadeOff=FunctionParameters,0.6</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drawOpen=FunctionParameters,1.2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drawClose=FunctionParameters,1.2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NodeSquare</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fadeOn=RemovingCustomCommands,0.6</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fadeOff=RemovingCustomCommands,0.6</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drawOpen=RemovingCustomCommands,1.2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drawClose=RemovingCustomCommands,1.2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NodeSquare</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fadeOn=Accessingdatavasecollection,0.6</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fadeOff=Accessingdatavasecollection,0.6</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drawOpen=Accessingdatavasecollection,1.2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drawClose=Accessingdatavasecollection,1.2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NodeSquare</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fadeOn=SendingURLviaJS,0.6</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fadeOff=SendingURLviaJS,0.6</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drawOpen=SendingURLviaJS,1.2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drawClose=SendingURLviaJS,1.2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NodeSquare</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fadeOn=ControllingUNOsdirectlyfromJS,0.6</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fadeOff=ControllingUNOsdirectlyfromJS,0.6</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drawOpen=ControllingUNOsdirectlyfromJS,1.2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drawClose=ControllingUNOsdirectlyfromJS,1.2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NodeSquare</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0</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0</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0</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0</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0</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0</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0</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0</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0</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0</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0</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0</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0</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0</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0</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0</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0</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0</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0</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0</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0</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0</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0</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0</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0</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0</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0</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0</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0</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0</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0</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0</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0</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0</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0</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0</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0</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0</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0</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0</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0</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0</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0</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0</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0</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0</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0</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0</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0</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0</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0</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0</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0</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0</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0</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0</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0</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0</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0</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0</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0</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0</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0</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0</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0</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0</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0</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0</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0</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0</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0</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0</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0</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0</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0</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0</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0</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0</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0</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0</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0</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0</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0</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0</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0</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0</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0</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0</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0</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0</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0</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0</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0</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0</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0</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0</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0</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0</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0</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0</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0</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0</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0</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0</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0</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0</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0</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0</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0</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0</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0</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0</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0</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0</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0</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0</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0</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0</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0</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0</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0</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0</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0</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0</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0</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0</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0</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0</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0</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0</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0</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0</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0</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0</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0</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0</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0</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0</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0</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0</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0</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0</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0</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0</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0</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0</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0</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0</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0</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0</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0</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0</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0</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0</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0</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0</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0</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0</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0</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0</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0</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0</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0</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0</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0</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0</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0</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0</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0</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0</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0</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0</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0</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0</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0</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0</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0</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0</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0</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0</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0</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0</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0</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0</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0</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0</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0</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0</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0</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0</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0</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0</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0</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0</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0</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0</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0</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0</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0</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0</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0</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0</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0</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0</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0</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0</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0</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0</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0</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0</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0</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0</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0</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0</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0</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0</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0</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0</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0</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0</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0</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0</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0</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0</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0</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0</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0</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0</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0</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0</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0</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0</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0</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0</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0</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0</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0</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0</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0</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0</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0</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0</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0</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0</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0</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0</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0</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0</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0</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0</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0</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0</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0</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0</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0</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0</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0</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0</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0</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0</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0</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0</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0</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0</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0</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0</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0</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0</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0</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0</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0</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0</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0</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0</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0</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0</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0</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0</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0</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0</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0</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0</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0</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0</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0</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0</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0</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0</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0</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0</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0</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0</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0</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0</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0</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0</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0</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0</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0</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0</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0</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0</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0</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0</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0</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0</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0</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0</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0</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0</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0</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0</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0</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0</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0</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0</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0</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0</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0</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0</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0</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0</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0</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0</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0</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0</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0</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0</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0</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0</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0</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0</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0</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0</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0</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0</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0</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0</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0</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0</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0</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0</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0</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0</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0</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0</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0</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0</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0</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0</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0</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0</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0</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0</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0</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0</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0</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0</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0</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0</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0</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0</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0</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0</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0</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0</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0</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0</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0</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0</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0</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0</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0</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0</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0</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0</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0</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0</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0</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0</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0</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0</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0</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0</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0</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0</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0</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0</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0</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0</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0</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0</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0</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0</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0</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0</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0</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0</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0</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0</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0</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0</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0</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0</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0</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0</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0</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0</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0</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0</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0</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0</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0</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0</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0</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0</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0</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0</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0</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0</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0</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0</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0</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0</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0</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0</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0</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0</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0</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0</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0</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0</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0</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0</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0</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0</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0</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0</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0</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0</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0</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0</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0</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0</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0</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0</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0</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0</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0</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0</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0</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0</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0</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0</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0</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0</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0</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0</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0</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0</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0</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0</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0</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0</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0</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0</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0</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0</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0</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0</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0</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0</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0</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0</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0</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0</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0</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0</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0</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0</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0</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0</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0</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0</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0</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0</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0</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0</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0</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0</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0</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0</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0</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0</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0</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0</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0</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0</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0</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0</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0</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0</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0</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0</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0</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0</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0</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0</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0</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0</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0</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0</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0</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0</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0</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0</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0</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0</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0</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0</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0</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0</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0</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0</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0</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0</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0</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0</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0</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0</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0</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0</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0</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0</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0</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0</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0</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0</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0</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0</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0</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0</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0</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0</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0</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0</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0</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0</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0</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0</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0</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0</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0</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0</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0</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0</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0</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0</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0</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0</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0</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0</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0</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0</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0</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0</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0</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0</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0</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0</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0</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0</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0</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0</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0</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0</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0</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0</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0</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0</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0</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0</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0</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0</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0</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0</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0</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0</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0</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0</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0</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0</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0</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0</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0</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0</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0</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0</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0</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0</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0</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0</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0</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0</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0</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0</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0</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0</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0</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0</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0</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0</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0</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0</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0</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0</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0</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0</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0</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0</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0</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0</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0</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0</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0</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0</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0</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0</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0</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0</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0</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0</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0</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0</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0</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0</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0</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0</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0</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0</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0</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0</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0</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0</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0</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0</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0</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0</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0</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0</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0</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0</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0</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0</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0</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0</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0</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0</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0</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0</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0</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0</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0</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0</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0</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0</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0</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0</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0</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0</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0</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0</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0</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0</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0</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1203</v>
      </c>
      <c r="B1000" s="297" t="s">
        <v>4</v>
      </c>
      <c r="C1000" s="119"/>
      <c r="D1000" s="119"/>
      <c r="E1000" s="119"/>
      <c r="F1000" s="298">
        <v>1000</v>
      </c>
      <c r="G1000" s="119"/>
      <c r="H1000" s="119"/>
      <c r="I1000" s="119" t="s">
        <v>1204</v>
      </c>
      <c r="J1000" s="119" t="s">
        <v>1205</v>
      </c>
      <c r="K1000" s="119" t="s">
        <v>378</v>
      </c>
      <c r="L1000" s="119"/>
      <c r="M1000" s="119" t="s">
        <v>147</v>
      </c>
      <c r="N1000" s="119"/>
      <c r="O1000" s="119"/>
      <c r="P1000" s="119"/>
      <c r="Q1000" s="119"/>
      <c r="R1000" s="119">
        <v>1</v>
      </c>
      <c r="S1000" s="119" t="s">
        <v>120</v>
      </c>
      <c r="T1000" s="119"/>
      <c r="U1000" s="119"/>
      <c r="V1000" s="119"/>
      <c r="W1000" s="119"/>
      <c r="X1000" s="119" t="s">
        <v>1206</v>
      </c>
      <c r="Y1000" s="119" t="s">
        <v>1207</v>
      </c>
      <c r="Z1000" s="119" t="s">
        <v>1208</v>
      </c>
      <c r="AA1000" s="119" t="s">
        <v>1209</v>
      </c>
      <c r="AB1000" s="119" t="s">
        <v>1210</v>
      </c>
      <c r="AD1000" s="300"/>
      <c r="AE1000" s="301" t="s">
        <v>441</v>
      </c>
      <c r="AF1000" s="297" t="s">
        <v>243</v>
      </c>
      <c r="AG1000" s="302"/>
      <c r="AH1000" s="297" t="s">
        <v>1203</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1211</v>
      </c>
      <c r="BP1000" s="308">
        <v>1000</v>
      </c>
      <c r="BQ1000" s="308">
        <v>1000</v>
      </c>
      <c r="BR1000" s="308">
        <v>150</v>
      </c>
      <c r="BS1000" s="308">
        <v>150</v>
      </c>
      <c r="BT1000" s="305" t="s">
        <v>1212</v>
      </c>
      <c r="BU1000" s="307">
        <v>0.1</v>
      </c>
      <c r="BV1000" s="309">
        <v>0</v>
      </c>
      <c r="BW1000" s="310" t="s">
        <v>442</v>
      </c>
      <c r="BX1000" s="305"/>
      <c r="BY1000" s="308">
        <v>1000</v>
      </c>
      <c r="BZ1000" s="308">
        <v>1000</v>
      </c>
      <c r="CA1000" s="308">
        <v>255</v>
      </c>
      <c r="CB1000" s="308">
        <v>255</v>
      </c>
      <c r="CC1000" s="307">
        <v>0.55000000000000004</v>
      </c>
      <c r="CD1000" s="305" t="s">
        <v>1213</v>
      </c>
      <c r="CE1000" s="310" t="s">
        <v>442</v>
      </c>
      <c r="CF1000" s="305"/>
      <c r="CG1000" s="308">
        <v>1000</v>
      </c>
      <c r="CH1000" s="308">
        <v>1000</v>
      </c>
      <c r="CI1000" s="308">
        <v>150</v>
      </c>
      <c r="CJ1000" s="308">
        <v>150</v>
      </c>
      <c r="CK1000" s="307"/>
      <c r="CL1000" s="307"/>
      <c r="CM1000" s="307">
        <v>1</v>
      </c>
      <c r="CN1000" s="311" t="s">
        <v>1213</v>
      </c>
      <c r="CO1000" s="310" t="s">
        <v>442</v>
      </c>
      <c r="CP1000" s="305"/>
      <c r="CQ1000" s="308">
        <v>1000</v>
      </c>
      <c r="CR1000" s="308">
        <v>1000</v>
      </c>
      <c r="CS1000" s="308">
        <v>150</v>
      </c>
      <c r="CT1000" s="308">
        <v>150</v>
      </c>
      <c r="CW1000" s="312"/>
      <c r="CX1000" s="312"/>
    </row>
    <row r="1001" spans="1:102" s="299" customFormat="1" ht="16" customHeight="1">
      <c r="A1001" s="297" t="s">
        <v>860</v>
      </c>
      <c r="B1001" s="297" t="s">
        <v>1214</v>
      </c>
      <c r="C1001" s="119" t="s">
        <v>1215</v>
      </c>
      <c r="D1001" s="119"/>
      <c r="E1001" s="119"/>
      <c r="F1001" s="298">
        <v>1001</v>
      </c>
      <c r="G1001" s="119"/>
      <c r="H1001" s="119"/>
      <c r="I1001" s="119" t="s">
        <v>1216</v>
      </c>
      <c r="J1001" s="119" t="s">
        <v>1217</v>
      </c>
      <c r="K1001" s="119" t="s">
        <v>378</v>
      </c>
      <c r="L1001" s="119"/>
      <c r="M1001" s="119" t="s">
        <v>147</v>
      </c>
      <c r="N1001" s="119"/>
      <c r="O1001" s="119"/>
      <c r="P1001" s="119"/>
      <c r="Q1001" s="119"/>
      <c r="R1001" s="119">
        <v>1</v>
      </c>
      <c r="S1001" s="119" t="s">
        <v>120</v>
      </c>
      <c r="T1001" s="119"/>
      <c r="U1001" s="119"/>
      <c r="V1001" s="119"/>
      <c r="W1001" s="119"/>
      <c r="X1001" s="119" t="s">
        <v>1218</v>
      </c>
      <c r="Y1001" s="119" t="s">
        <v>1219</v>
      </c>
      <c r="Z1001" s="119" t="s">
        <v>1220</v>
      </c>
      <c r="AA1001" s="119" t="s">
        <v>1221</v>
      </c>
      <c r="AB1001" s="119" t="s">
        <v>1210</v>
      </c>
      <c r="AD1001" s="300"/>
      <c r="AE1001" s="304"/>
      <c r="AF1001" s="297" t="s">
        <v>1222</v>
      </c>
      <c r="AG1001" s="302">
        <v>0</v>
      </c>
      <c r="AH1001" s="297" t="s">
        <v>860</v>
      </c>
      <c r="AI1001" s="297" t="s">
        <v>1214</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1203</v>
      </c>
      <c r="BI1001" s="163"/>
      <c r="BJ1001" s="305" t="s">
        <v>109</v>
      </c>
      <c r="BK1001" s="305"/>
      <c r="BL1001" s="305">
        <v>1</v>
      </c>
      <c r="BM1001" s="307">
        <v>1</v>
      </c>
      <c r="BN1001" s="307" t="s">
        <v>79</v>
      </c>
      <c r="BO1001" s="305" t="s">
        <v>1211</v>
      </c>
      <c r="BP1001" s="308">
        <v>1000</v>
      </c>
      <c r="BQ1001" s="308">
        <v>740</v>
      </c>
      <c r="BR1001" s="308">
        <v>95</v>
      </c>
      <c r="BS1001" s="308">
        <v>95</v>
      </c>
      <c r="BT1001" s="305" t="s">
        <v>1223</v>
      </c>
      <c r="BU1001" s="307">
        <v>0.1</v>
      </c>
      <c r="BV1001" s="309">
        <v>0</v>
      </c>
      <c r="BW1001" s="310" t="s">
        <v>873</v>
      </c>
      <c r="BX1001" s="305"/>
      <c r="BY1001" s="308">
        <v>1000</v>
      </c>
      <c r="BZ1001" s="308">
        <v>740</v>
      </c>
      <c r="CA1001" s="308">
        <v>161.5</v>
      </c>
      <c r="CB1001" s="308">
        <v>161.5</v>
      </c>
      <c r="CC1001" s="307">
        <v>0.55000000000000004</v>
      </c>
      <c r="CD1001" s="305" t="s">
        <v>1213</v>
      </c>
      <c r="CE1001" s="310" t="s">
        <v>873</v>
      </c>
      <c r="CF1001" s="305"/>
      <c r="CG1001" s="308">
        <v>1000</v>
      </c>
      <c r="CH1001" s="308">
        <v>740</v>
      </c>
      <c r="CI1001" s="308">
        <v>95</v>
      </c>
      <c r="CJ1001" s="308">
        <v>95</v>
      </c>
      <c r="CK1001" s="307"/>
      <c r="CL1001" s="307"/>
      <c r="CM1001" s="307">
        <v>1</v>
      </c>
      <c r="CN1001" s="311" t="s">
        <v>1213</v>
      </c>
      <c r="CO1001" s="305" t="s">
        <v>873</v>
      </c>
      <c r="CP1001" s="305"/>
      <c r="CQ1001" s="308">
        <v>1000</v>
      </c>
      <c r="CR1001" s="308">
        <v>740</v>
      </c>
      <c r="CS1001" s="308">
        <v>95</v>
      </c>
      <c r="CT1001" s="308">
        <v>95</v>
      </c>
      <c r="CW1001" s="312"/>
      <c r="CX1001" s="312"/>
    </row>
    <row r="1002" spans="1:102" s="299" customFormat="1" ht="16" customHeight="1">
      <c r="A1002" s="297" t="s">
        <v>1224</v>
      </c>
      <c r="B1002" s="297" t="s">
        <v>1225</v>
      </c>
      <c r="C1002" s="119" t="s">
        <v>1215</v>
      </c>
      <c r="D1002" s="119"/>
      <c r="E1002" s="119"/>
      <c r="F1002" s="298">
        <v>1002</v>
      </c>
      <c r="G1002" s="119"/>
      <c r="H1002" s="119"/>
      <c r="I1002" s="119" t="s">
        <v>1226</v>
      </c>
      <c r="J1002" s="119" t="s">
        <v>1227</v>
      </c>
      <c r="K1002" s="119" t="s">
        <v>378</v>
      </c>
      <c r="L1002" s="119"/>
      <c r="M1002" s="119" t="s">
        <v>147</v>
      </c>
      <c r="N1002" s="119"/>
      <c r="O1002" s="119"/>
      <c r="P1002" s="119"/>
      <c r="Q1002" s="119"/>
      <c r="R1002" s="119">
        <v>1</v>
      </c>
      <c r="S1002" s="119" t="s">
        <v>120</v>
      </c>
      <c r="T1002" s="119"/>
      <c r="U1002" s="119"/>
      <c r="V1002" s="119"/>
      <c r="W1002" s="119"/>
      <c r="X1002" s="119" t="s">
        <v>1228</v>
      </c>
      <c r="Y1002" s="119" t="s">
        <v>1229</v>
      </c>
      <c r="Z1002" s="119" t="s">
        <v>1230</v>
      </c>
      <c r="AA1002" s="119" t="s">
        <v>1231</v>
      </c>
      <c r="AB1002" s="119" t="s">
        <v>1210</v>
      </c>
      <c r="AD1002" s="300"/>
      <c r="AE1002" s="304"/>
      <c r="AF1002" s="297" t="s">
        <v>443</v>
      </c>
      <c r="AG1002" s="302">
        <v>0</v>
      </c>
      <c r="AH1002" s="297" t="s">
        <v>1224</v>
      </c>
      <c r="AI1002" s="297" t="s">
        <v>1225</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1211</v>
      </c>
      <c r="BP1002" s="308">
        <v>854.86</v>
      </c>
      <c r="BQ1002" s="308">
        <v>521.53</v>
      </c>
      <c r="BR1002" s="308">
        <v>60</v>
      </c>
      <c r="BS1002" s="308">
        <v>60</v>
      </c>
      <c r="BT1002" s="305" t="s">
        <v>1232</v>
      </c>
      <c r="BU1002" s="307">
        <v>0.1</v>
      </c>
      <c r="BV1002" s="309">
        <v>0</v>
      </c>
      <c r="BW1002" s="310" t="s">
        <v>1233</v>
      </c>
      <c r="BX1002" s="305"/>
      <c r="BY1002" s="308">
        <v>854.86</v>
      </c>
      <c r="BZ1002" s="308">
        <v>521.53</v>
      </c>
      <c r="CA1002" s="308">
        <v>102</v>
      </c>
      <c r="CB1002" s="308">
        <v>102</v>
      </c>
      <c r="CC1002" s="307">
        <v>0.55000000000000004</v>
      </c>
      <c r="CD1002" s="305" t="s">
        <v>1213</v>
      </c>
      <c r="CE1002" s="310" t="s">
        <v>1233</v>
      </c>
      <c r="CF1002" s="305"/>
      <c r="CG1002" s="308">
        <v>854.86</v>
      </c>
      <c r="CH1002" s="308">
        <v>521.53</v>
      </c>
      <c r="CI1002" s="308">
        <v>60</v>
      </c>
      <c r="CJ1002" s="308">
        <v>60</v>
      </c>
      <c r="CK1002" s="307"/>
      <c r="CL1002" s="307"/>
      <c r="CM1002" s="307">
        <v>1</v>
      </c>
      <c r="CN1002" s="311" t="s">
        <v>1213</v>
      </c>
      <c r="CO1002" s="305" t="s">
        <v>1233</v>
      </c>
      <c r="CP1002" s="305"/>
      <c r="CQ1002" s="308">
        <v>854.86</v>
      </c>
      <c r="CR1002" s="308">
        <v>521.53</v>
      </c>
      <c r="CS1002" s="308">
        <v>60</v>
      </c>
      <c r="CT1002" s="308">
        <v>60</v>
      </c>
      <c r="CW1002" s="312"/>
      <c r="CX1002" s="312"/>
    </row>
    <row r="1003" spans="1:102" s="299" customFormat="1" ht="16" customHeight="1">
      <c r="A1003" s="297" t="s">
        <v>1234</v>
      </c>
      <c r="B1003" s="297" t="s">
        <v>1235</v>
      </c>
      <c r="C1003" s="119" t="s">
        <v>1215</v>
      </c>
      <c r="D1003" s="119"/>
      <c r="E1003" s="119"/>
      <c r="F1003" s="298">
        <v>1003</v>
      </c>
      <c r="G1003" s="119"/>
      <c r="H1003" s="119"/>
      <c r="I1003" s="119" t="s">
        <v>1236</v>
      </c>
      <c r="J1003" s="119" t="s">
        <v>1237</v>
      </c>
      <c r="K1003" s="119" t="s">
        <v>378</v>
      </c>
      <c r="L1003" s="119"/>
      <c r="M1003" s="119" t="s">
        <v>147</v>
      </c>
      <c r="N1003" s="119"/>
      <c r="O1003" s="119"/>
      <c r="P1003" s="119"/>
      <c r="Q1003" s="119"/>
      <c r="R1003" s="119">
        <v>1</v>
      </c>
      <c r="S1003" s="119" t="s">
        <v>120</v>
      </c>
      <c r="T1003" s="119"/>
      <c r="U1003" s="119"/>
      <c r="V1003" s="119"/>
      <c r="W1003" s="119"/>
      <c r="X1003" s="119" t="s">
        <v>1238</v>
      </c>
      <c r="Y1003" s="119" t="s">
        <v>1239</v>
      </c>
      <c r="Z1003" s="119" t="s">
        <v>1240</v>
      </c>
      <c r="AA1003" s="119" t="s">
        <v>1241</v>
      </c>
      <c r="AB1003" s="119" t="s">
        <v>1210</v>
      </c>
      <c r="AD1003" s="300"/>
      <c r="AE1003" s="304"/>
      <c r="AF1003" s="297" t="s">
        <v>444</v>
      </c>
      <c r="AG1003" s="302">
        <v>0</v>
      </c>
      <c r="AH1003" s="297" t="s">
        <v>1234</v>
      </c>
      <c r="AI1003" s="297" t="s">
        <v>1235</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1224</v>
      </c>
      <c r="BI1003" s="163"/>
      <c r="BJ1003" s="305" t="s">
        <v>109</v>
      </c>
      <c r="BK1003" s="305"/>
      <c r="BL1003" s="305">
        <v>1</v>
      </c>
      <c r="BM1003" s="307">
        <v>1</v>
      </c>
      <c r="BN1003" s="307" t="s">
        <v>79</v>
      </c>
      <c r="BO1003" s="305" t="s">
        <v>1211</v>
      </c>
      <c r="BP1003" s="308">
        <v>774.56</v>
      </c>
      <c r="BQ1003" s="308">
        <v>401.02</v>
      </c>
      <c r="BR1003" s="308">
        <v>35</v>
      </c>
      <c r="BS1003" s="308">
        <v>35</v>
      </c>
      <c r="BT1003" s="305" t="s">
        <v>1242</v>
      </c>
      <c r="BU1003" s="307">
        <v>0.1</v>
      </c>
      <c r="BV1003" s="309">
        <v>0</v>
      </c>
      <c r="BW1003" s="310" t="s">
        <v>1243</v>
      </c>
      <c r="BX1003" s="305"/>
      <c r="BY1003" s="308">
        <v>774.56</v>
      </c>
      <c r="BZ1003" s="308">
        <v>401.02</v>
      </c>
      <c r="CA1003" s="308">
        <v>59.5</v>
      </c>
      <c r="CB1003" s="308">
        <v>59.5</v>
      </c>
      <c r="CC1003" s="307">
        <v>0.55000000000000004</v>
      </c>
      <c r="CD1003" s="305" t="s">
        <v>1213</v>
      </c>
      <c r="CE1003" s="310" t="s">
        <v>1243</v>
      </c>
      <c r="CF1003" s="305"/>
      <c r="CG1003" s="308">
        <v>774.56</v>
      </c>
      <c r="CH1003" s="308">
        <v>401.02</v>
      </c>
      <c r="CI1003" s="308">
        <v>35</v>
      </c>
      <c r="CJ1003" s="308">
        <v>35</v>
      </c>
      <c r="CK1003" s="307"/>
      <c r="CL1003" s="307"/>
      <c r="CM1003" s="307">
        <v>1</v>
      </c>
      <c r="CN1003" s="311" t="s">
        <v>1213</v>
      </c>
      <c r="CO1003" s="305" t="s">
        <v>1243</v>
      </c>
      <c r="CP1003" s="305"/>
      <c r="CQ1003" s="308">
        <v>774.56</v>
      </c>
      <c r="CR1003" s="308">
        <v>401.02</v>
      </c>
      <c r="CS1003" s="308">
        <v>35</v>
      </c>
      <c r="CT1003" s="308">
        <v>35</v>
      </c>
      <c r="CW1003" s="312"/>
      <c r="CX1003" s="312"/>
    </row>
    <row r="1004" spans="1:102" s="299" customFormat="1" ht="16" customHeight="1">
      <c r="A1004" s="297" t="s">
        <v>1244</v>
      </c>
      <c r="B1004" s="297" t="s">
        <v>1245</v>
      </c>
      <c r="C1004" s="119" t="s">
        <v>1215</v>
      </c>
      <c r="D1004" s="119"/>
      <c r="E1004" s="119"/>
      <c r="F1004" s="298">
        <v>1004</v>
      </c>
      <c r="G1004" s="119"/>
      <c r="H1004" s="119"/>
      <c r="I1004" s="119" t="s">
        <v>1246</v>
      </c>
      <c r="J1004" s="119" t="s">
        <v>1247</v>
      </c>
      <c r="K1004" s="119" t="s">
        <v>378</v>
      </c>
      <c r="L1004" s="119"/>
      <c r="M1004" s="119" t="s">
        <v>147</v>
      </c>
      <c r="N1004" s="119"/>
      <c r="O1004" s="119"/>
      <c r="P1004" s="119"/>
      <c r="Q1004" s="119"/>
      <c r="R1004" s="119">
        <v>1</v>
      </c>
      <c r="S1004" s="119" t="s">
        <v>120</v>
      </c>
      <c r="T1004" s="119"/>
      <c r="U1004" s="119"/>
      <c r="V1004" s="119"/>
      <c r="W1004" s="119"/>
      <c r="X1004" s="119" t="s">
        <v>1248</v>
      </c>
      <c r="Y1004" s="119" t="s">
        <v>1249</v>
      </c>
      <c r="Z1004" s="119" t="s">
        <v>1250</v>
      </c>
      <c r="AA1004" s="119" t="s">
        <v>1251</v>
      </c>
      <c r="AB1004" s="119" t="s">
        <v>1210</v>
      </c>
      <c r="AD1004" s="300"/>
      <c r="AE1004" s="304"/>
      <c r="AF1004" s="297" t="s">
        <v>445</v>
      </c>
      <c r="AG1004" s="302">
        <v>0</v>
      </c>
      <c r="AH1004" s="297" t="s">
        <v>1244</v>
      </c>
      <c r="AI1004" s="297" t="s">
        <v>1245</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1234</v>
      </c>
      <c r="BI1004" s="163"/>
      <c r="BJ1004" s="305" t="s">
        <v>109</v>
      </c>
      <c r="BK1004" s="305"/>
      <c r="BL1004" s="305">
        <v>1</v>
      </c>
      <c r="BM1004" s="307">
        <v>1</v>
      </c>
      <c r="BN1004" s="307" t="s">
        <v>79</v>
      </c>
      <c r="BO1004" s="305" t="s">
        <v>1211</v>
      </c>
      <c r="BP1004" s="308">
        <v>724.29</v>
      </c>
      <c r="BQ1004" s="308">
        <v>313.27999999999997</v>
      </c>
      <c r="BR1004" s="308">
        <v>12</v>
      </c>
      <c r="BS1004" s="308">
        <v>12</v>
      </c>
      <c r="BT1004" s="305" t="s">
        <v>1252</v>
      </c>
      <c r="BU1004" s="307">
        <v>0.1</v>
      </c>
      <c r="BV1004" s="309">
        <v>0</v>
      </c>
      <c r="BW1004" s="310" t="s">
        <v>1253</v>
      </c>
      <c r="BX1004" s="305"/>
      <c r="BY1004" s="308">
        <v>724.29</v>
      </c>
      <c r="BZ1004" s="308">
        <v>313.27999999999997</v>
      </c>
      <c r="CA1004" s="308">
        <v>20.399999999999999</v>
      </c>
      <c r="CB1004" s="308">
        <v>20.399999999999999</v>
      </c>
      <c r="CC1004" s="307">
        <v>0.55000000000000004</v>
      </c>
      <c r="CD1004" s="305" t="s">
        <v>1213</v>
      </c>
      <c r="CE1004" s="310" t="s">
        <v>1253</v>
      </c>
      <c r="CF1004" s="305"/>
      <c r="CG1004" s="308">
        <v>724.29</v>
      </c>
      <c r="CH1004" s="308">
        <v>313.27999999999997</v>
      </c>
      <c r="CI1004" s="308">
        <v>12</v>
      </c>
      <c r="CJ1004" s="308">
        <v>12</v>
      </c>
      <c r="CK1004" s="307"/>
      <c r="CL1004" s="307"/>
      <c r="CM1004" s="307">
        <v>1</v>
      </c>
      <c r="CN1004" s="311" t="s">
        <v>1213</v>
      </c>
      <c r="CO1004" s="305" t="s">
        <v>1253</v>
      </c>
      <c r="CP1004" s="305"/>
      <c r="CQ1004" s="308">
        <v>724.29</v>
      </c>
      <c r="CR1004" s="308">
        <v>313.27999999999997</v>
      </c>
      <c r="CS1004" s="308">
        <v>12</v>
      </c>
      <c r="CT1004" s="308">
        <v>12</v>
      </c>
      <c r="CW1004" s="312"/>
      <c r="CX1004" s="312"/>
    </row>
    <row r="1005" spans="1:102" s="299" customFormat="1" ht="16" customHeight="1">
      <c r="A1005" s="297" t="s">
        <v>1254</v>
      </c>
      <c r="B1005" s="297" t="s">
        <v>1255</v>
      </c>
      <c r="C1005" s="119" t="s">
        <v>1256</v>
      </c>
      <c r="D1005" s="119"/>
      <c r="E1005" s="119"/>
      <c r="F1005" s="298">
        <v>1005</v>
      </c>
      <c r="G1005" s="119"/>
      <c r="H1005" s="119"/>
      <c r="I1005" s="119" t="s">
        <v>1257</v>
      </c>
      <c r="J1005" s="119" t="s">
        <v>1258</v>
      </c>
      <c r="K1005" s="119" t="s">
        <v>378</v>
      </c>
      <c r="L1005" s="119"/>
      <c r="M1005" s="119" t="s">
        <v>147</v>
      </c>
      <c r="N1005" s="119"/>
      <c r="O1005" s="119"/>
      <c r="P1005" s="119"/>
      <c r="Q1005" s="119"/>
      <c r="R1005" s="119">
        <v>1</v>
      </c>
      <c r="S1005" s="119" t="s">
        <v>120</v>
      </c>
      <c r="T1005" s="119"/>
      <c r="U1005" s="119"/>
      <c r="V1005" s="119"/>
      <c r="W1005" s="119"/>
      <c r="X1005" s="119" t="s">
        <v>1259</v>
      </c>
      <c r="Y1005" s="119" t="s">
        <v>1260</v>
      </c>
      <c r="Z1005" s="119" t="s">
        <v>1261</v>
      </c>
      <c r="AA1005" s="119" t="s">
        <v>1262</v>
      </c>
      <c r="AB1005" s="119" t="s">
        <v>1210</v>
      </c>
      <c r="AD1005" s="300"/>
      <c r="AE1005" s="304"/>
      <c r="AF1005" s="297" t="s">
        <v>446</v>
      </c>
      <c r="AG1005" s="302">
        <v>0</v>
      </c>
      <c r="AH1005" s="297" t="s">
        <v>1254</v>
      </c>
      <c r="AI1005" s="297" t="s">
        <v>1255</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1234</v>
      </c>
      <c r="BI1005" s="163"/>
      <c r="BJ1005" s="305" t="s">
        <v>109</v>
      </c>
      <c r="BK1005" s="305"/>
      <c r="BL1005" s="305">
        <v>1</v>
      </c>
      <c r="BM1005" s="307">
        <v>1</v>
      </c>
      <c r="BN1005" s="307" t="s">
        <v>79</v>
      </c>
      <c r="BO1005" s="305" t="s">
        <v>1211</v>
      </c>
      <c r="BP1005" s="308">
        <v>739.33</v>
      </c>
      <c r="BQ1005" s="308">
        <v>307.43</v>
      </c>
      <c r="BR1005" s="308">
        <v>12</v>
      </c>
      <c r="BS1005" s="308">
        <v>12</v>
      </c>
      <c r="BT1005" s="305" t="s">
        <v>1263</v>
      </c>
      <c r="BU1005" s="307">
        <v>0.1</v>
      </c>
      <c r="BV1005" s="309">
        <v>0</v>
      </c>
      <c r="BW1005" s="310" t="s">
        <v>1253</v>
      </c>
      <c r="BX1005" s="305"/>
      <c r="BY1005" s="308">
        <v>739.33</v>
      </c>
      <c r="BZ1005" s="308">
        <v>307.43</v>
      </c>
      <c r="CA1005" s="308">
        <v>20.399999999999999</v>
      </c>
      <c r="CB1005" s="308">
        <v>20.399999999999999</v>
      </c>
      <c r="CC1005" s="307">
        <v>0.55000000000000004</v>
      </c>
      <c r="CD1005" s="305" t="s">
        <v>1213</v>
      </c>
      <c r="CE1005" s="310" t="s">
        <v>1253</v>
      </c>
      <c r="CF1005" s="305"/>
      <c r="CG1005" s="308">
        <v>739.33</v>
      </c>
      <c r="CH1005" s="308">
        <v>307.43</v>
      </c>
      <c r="CI1005" s="308">
        <v>12</v>
      </c>
      <c r="CJ1005" s="308">
        <v>12</v>
      </c>
      <c r="CK1005" s="307"/>
      <c r="CL1005" s="307"/>
      <c r="CM1005" s="307">
        <v>1</v>
      </c>
      <c r="CN1005" s="311" t="s">
        <v>1213</v>
      </c>
      <c r="CO1005" s="305" t="s">
        <v>1253</v>
      </c>
      <c r="CP1005" s="305"/>
      <c r="CQ1005" s="308">
        <v>739.33</v>
      </c>
      <c r="CR1005" s="308">
        <v>307.43</v>
      </c>
      <c r="CS1005" s="308">
        <v>12</v>
      </c>
      <c r="CT1005" s="308">
        <v>12</v>
      </c>
      <c r="CW1005" s="312"/>
      <c r="CX1005" s="312"/>
    </row>
    <row r="1006" spans="1:102" s="299" customFormat="1" ht="16" customHeight="1">
      <c r="A1006" s="297" t="s">
        <v>1264</v>
      </c>
      <c r="B1006" s="297" t="s">
        <v>1265</v>
      </c>
      <c r="C1006" s="119" t="s">
        <v>1215</v>
      </c>
      <c r="D1006" s="119"/>
      <c r="E1006" s="119"/>
      <c r="F1006" s="298">
        <v>1006</v>
      </c>
      <c r="G1006" s="119"/>
      <c r="H1006" s="119"/>
      <c r="I1006" s="119" t="s">
        <v>1266</v>
      </c>
      <c r="J1006" s="119" t="s">
        <v>1267</v>
      </c>
      <c r="K1006" s="119" t="s">
        <v>378</v>
      </c>
      <c r="L1006" s="119"/>
      <c r="M1006" s="119" t="s">
        <v>147</v>
      </c>
      <c r="N1006" s="119"/>
      <c r="O1006" s="119"/>
      <c r="P1006" s="119"/>
      <c r="Q1006" s="119"/>
      <c r="R1006" s="119">
        <v>1</v>
      </c>
      <c r="S1006" s="119" t="s">
        <v>120</v>
      </c>
      <c r="T1006" s="119"/>
      <c r="U1006" s="119"/>
      <c r="V1006" s="119"/>
      <c r="W1006" s="119"/>
      <c r="X1006" s="119" t="s">
        <v>1268</v>
      </c>
      <c r="Y1006" s="119" t="s">
        <v>1269</v>
      </c>
      <c r="Z1006" s="119" t="s">
        <v>1270</v>
      </c>
      <c r="AA1006" s="119" t="s">
        <v>1271</v>
      </c>
      <c r="AB1006" s="119" t="s">
        <v>1210</v>
      </c>
      <c r="AD1006" s="300"/>
      <c r="AE1006" s="304"/>
      <c r="AF1006" s="297" t="s">
        <v>447</v>
      </c>
      <c r="AG1006" s="302">
        <v>0</v>
      </c>
      <c r="AH1006" s="297" t="s">
        <v>1264</v>
      </c>
      <c r="AI1006" s="297" t="s">
        <v>1265</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1234</v>
      </c>
      <c r="BI1006" s="163"/>
      <c r="BJ1006" s="305" t="s">
        <v>109</v>
      </c>
      <c r="BK1006" s="305"/>
      <c r="BL1006" s="305">
        <v>1</v>
      </c>
      <c r="BM1006" s="307">
        <v>1</v>
      </c>
      <c r="BN1006" s="307" t="s">
        <v>79</v>
      </c>
      <c r="BO1006" s="305" t="s">
        <v>1211</v>
      </c>
      <c r="BP1006" s="308">
        <v>754.51</v>
      </c>
      <c r="BQ1006" s="308">
        <v>301.91000000000003</v>
      </c>
      <c r="BR1006" s="308">
        <v>12</v>
      </c>
      <c r="BS1006" s="308">
        <v>12</v>
      </c>
      <c r="BT1006" s="305" t="s">
        <v>1272</v>
      </c>
      <c r="BU1006" s="307">
        <v>0.1</v>
      </c>
      <c r="BV1006" s="309">
        <v>0</v>
      </c>
      <c r="BW1006" s="310" t="s">
        <v>1253</v>
      </c>
      <c r="BX1006" s="305"/>
      <c r="BY1006" s="308">
        <v>754.51</v>
      </c>
      <c r="BZ1006" s="308">
        <v>301.91000000000003</v>
      </c>
      <c r="CA1006" s="308">
        <v>20.399999999999999</v>
      </c>
      <c r="CB1006" s="308">
        <v>20.399999999999999</v>
      </c>
      <c r="CC1006" s="307">
        <v>0.55000000000000004</v>
      </c>
      <c r="CD1006" s="305" t="s">
        <v>1213</v>
      </c>
      <c r="CE1006" s="310" t="s">
        <v>1253</v>
      </c>
      <c r="CF1006" s="305"/>
      <c r="CG1006" s="308">
        <v>754.51</v>
      </c>
      <c r="CH1006" s="308">
        <v>301.91000000000003</v>
      </c>
      <c r="CI1006" s="308">
        <v>12</v>
      </c>
      <c r="CJ1006" s="308">
        <v>12</v>
      </c>
      <c r="CK1006" s="307"/>
      <c r="CL1006" s="307"/>
      <c r="CM1006" s="307">
        <v>1</v>
      </c>
      <c r="CN1006" s="311" t="s">
        <v>1213</v>
      </c>
      <c r="CO1006" s="305" t="s">
        <v>1253</v>
      </c>
      <c r="CP1006" s="305"/>
      <c r="CQ1006" s="308">
        <v>754.51</v>
      </c>
      <c r="CR1006" s="308">
        <v>301.91000000000003</v>
      </c>
      <c r="CS1006" s="308">
        <v>12</v>
      </c>
      <c r="CT1006" s="308">
        <v>12</v>
      </c>
      <c r="CW1006" s="312"/>
      <c r="CX1006" s="312"/>
    </row>
    <row r="1007" spans="1:102" s="299" customFormat="1" ht="16" customHeight="1">
      <c r="A1007" s="297" t="s">
        <v>1273</v>
      </c>
      <c r="B1007" s="297" t="s">
        <v>1274</v>
      </c>
      <c r="C1007" s="119" t="s">
        <v>1256</v>
      </c>
      <c r="D1007" s="119"/>
      <c r="E1007" s="119"/>
      <c r="F1007" s="298">
        <v>1007</v>
      </c>
      <c r="G1007" s="119"/>
      <c r="H1007" s="119"/>
      <c r="I1007" s="119" t="s">
        <v>1275</v>
      </c>
      <c r="J1007" s="119" t="s">
        <v>1276</v>
      </c>
      <c r="K1007" s="119" t="s">
        <v>378</v>
      </c>
      <c r="L1007" s="119"/>
      <c r="M1007" s="119" t="s">
        <v>147</v>
      </c>
      <c r="N1007" s="119"/>
      <c r="O1007" s="119"/>
      <c r="P1007" s="119"/>
      <c r="Q1007" s="119"/>
      <c r="R1007" s="119">
        <v>1</v>
      </c>
      <c r="S1007" s="119" t="s">
        <v>120</v>
      </c>
      <c r="T1007" s="119"/>
      <c r="U1007" s="119"/>
      <c r="V1007" s="119"/>
      <c r="W1007" s="119"/>
      <c r="X1007" s="119" t="s">
        <v>1277</v>
      </c>
      <c r="Y1007" s="119" t="s">
        <v>1278</v>
      </c>
      <c r="Z1007" s="119" t="s">
        <v>1279</v>
      </c>
      <c r="AA1007" s="119" t="s">
        <v>1280</v>
      </c>
      <c r="AB1007" s="119" t="s">
        <v>1210</v>
      </c>
      <c r="AD1007" s="300"/>
      <c r="AE1007" s="304"/>
      <c r="AF1007" s="297" t="s">
        <v>448</v>
      </c>
      <c r="AG1007" s="302">
        <v>0</v>
      </c>
      <c r="AH1007" s="297" t="s">
        <v>1273</v>
      </c>
      <c r="AI1007" s="297" t="s">
        <v>1274</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1224</v>
      </c>
      <c r="BI1007" s="163"/>
      <c r="BJ1007" s="305" t="s">
        <v>109</v>
      </c>
      <c r="BK1007" s="305"/>
      <c r="BL1007" s="305">
        <v>1</v>
      </c>
      <c r="BM1007" s="307">
        <v>1</v>
      </c>
      <c r="BN1007" s="307" t="s">
        <v>79</v>
      </c>
      <c r="BO1007" s="305" t="s">
        <v>1211</v>
      </c>
      <c r="BP1007" s="308">
        <v>814.22</v>
      </c>
      <c r="BQ1007" s="308">
        <v>387.56</v>
      </c>
      <c r="BR1007" s="308">
        <v>35</v>
      </c>
      <c r="BS1007" s="308">
        <v>35</v>
      </c>
      <c r="BT1007" s="305" t="s">
        <v>1281</v>
      </c>
      <c r="BU1007" s="307">
        <v>0.1</v>
      </c>
      <c r="BV1007" s="309">
        <v>0</v>
      </c>
      <c r="BW1007" s="310" t="s">
        <v>1243</v>
      </c>
      <c r="BX1007" s="305"/>
      <c r="BY1007" s="308">
        <v>814.22</v>
      </c>
      <c r="BZ1007" s="308">
        <v>387.56</v>
      </c>
      <c r="CA1007" s="308">
        <v>59.5</v>
      </c>
      <c r="CB1007" s="308">
        <v>59.5</v>
      </c>
      <c r="CC1007" s="307">
        <v>0.55000000000000004</v>
      </c>
      <c r="CD1007" s="305" t="s">
        <v>1213</v>
      </c>
      <c r="CE1007" s="310" t="s">
        <v>1243</v>
      </c>
      <c r="CF1007" s="305"/>
      <c r="CG1007" s="308">
        <v>814.22</v>
      </c>
      <c r="CH1007" s="308">
        <v>387.56</v>
      </c>
      <c r="CI1007" s="308">
        <v>35</v>
      </c>
      <c r="CJ1007" s="308">
        <v>35</v>
      </c>
      <c r="CK1007" s="307"/>
      <c r="CL1007" s="307"/>
      <c r="CM1007" s="307">
        <v>1</v>
      </c>
      <c r="CN1007" s="311" t="s">
        <v>1213</v>
      </c>
      <c r="CO1007" s="305" t="s">
        <v>1243</v>
      </c>
      <c r="CP1007" s="305"/>
      <c r="CQ1007" s="308">
        <v>814.22</v>
      </c>
      <c r="CR1007" s="308">
        <v>387.56</v>
      </c>
      <c r="CS1007" s="308">
        <v>35</v>
      </c>
      <c r="CT1007" s="308">
        <v>35</v>
      </c>
      <c r="CW1007" s="312"/>
      <c r="CX1007" s="312"/>
    </row>
    <row r="1008" spans="1:102" s="299" customFormat="1" ht="16" customHeight="1">
      <c r="A1008" s="297" t="s">
        <v>1282</v>
      </c>
      <c r="B1008" s="297" t="s">
        <v>1283</v>
      </c>
      <c r="C1008" s="119" t="s">
        <v>1256</v>
      </c>
      <c r="D1008" s="119"/>
      <c r="E1008" s="119"/>
      <c r="F1008" s="298">
        <v>1008</v>
      </c>
      <c r="G1008" s="119"/>
      <c r="H1008" s="119"/>
      <c r="I1008" s="119" t="s">
        <v>1284</v>
      </c>
      <c r="J1008" s="119" t="s">
        <v>1285</v>
      </c>
      <c r="K1008" s="119" t="s">
        <v>378</v>
      </c>
      <c r="L1008" s="119"/>
      <c r="M1008" s="119" t="s">
        <v>147</v>
      </c>
      <c r="N1008" s="119"/>
      <c r="O1008" s="119"/>
      <c r="P1008" s="119"/>
      <c r="Q1008" s="119"/>
      <c r="R1008" s="119">
        <v>1</v>
      </c>
      <c r="S1008" s="119" t="s">
        <v>120</v>
      </c>
      <c r="T1008" s="119"/>
      <c r="U1008" s="119"/>
      <c r="V1008" s="119"/>
      <c r="W1008" s="119"/>
      <c r="X1008" s="119" t="s">
        <v>1286</v>
      </c>
      <c r="Y1008" s="119" t="s">
        <v>1287</v>
      </c>
      <c r="Z1008" s="119" t="s">
        <v>1288</v>
      </c>
      <c r="AA1008" s="119" t="s">
        <v>1289</v>
      </c>
      <c r="AB1008" s="119" t="s">
        <v>1210</v>
      </c>
      <c r="AD1008" s="300"/>
      <c r="AE1008" s="304"/>
      <c r="AF1008" s="297" t="s">
        <v>449</v>
      </c>
      <c r="AG1008" s="302">
        <v>0</v>
      </c>
      <c r="AH1008" s="297" t="s">
        <v>1282</v>
      </c>
      <c r="AI1008" s="297" t="s">
        <v>1283</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1273</v>
      </c>
      <c r="BI1008" s="163"/>
      <c r="BJ1008" s="305" t="s">
        <v>109</v>
      </c>
      <c r="BK1008" s="305"/>
      <c r="BL1008" s="305">
        <v>1</v>
      </c>
      <c r="BM1008" s="307">
        <v>1</v>
      </c>
      <c r="BN1008" s="307" t="s">
        <v>79</v>
      </c>
      <c r="BO1008" s="305" t="s">
        <v>1211</v>
      </c>
      <c r="BP1008" s="308">
        <v>769.79</v>
      </c>
      <c r="BQ1008" s="308">
        <v>296.72000000000003</v>
      </c>
      <c r="BR1008" s="308">
        <v>12</v>
      </c>
      <c r="BS1008" s="308">
        <v>12</v>
      </c>
      <c r="BT1008" s="305" t="s">
        <v>1290</v>
      </c>
      <c r="BU1008" s="307">
        <v>0.1</v>
      </c>
      <c r="BV1008" s="309">
        <v>0</v>
      </c>
      <c r="BW1008" s="310" t="s">
        <v>1253</v>
      </c>
      <c r="BX1008" s="305"/>
      <c r="BY1008" s="308">
        <v>769.79</v>
      </c>
      <c r="BZ1008" s="308">
        <v>296.72000000000003</v>
      </c>
      <c r="CA1008" s="308">
        <v>20.399999999999999</v>
      </c>
      <c r="CB1008" s="308">
        <v>20.399999999999999</v>
      </c>
      <c r="CC1008" s="307">
        <v>0.55000000000000004</v>
      </c>
      <c r="CD1008" s="305" t="s">
        <v>1213</v>
      </c>
      <c r="CE1008" s="310" t="s">
        <v>1253</v>
      </c>
      <c r="CF1008" s="305"/>
      <c r="CG1008" s="308">
        <v>769.79</v>
      </c>
      <c r="CH1008" s="308">
        <v>296.72000000000003</v>
      </c>
      <c r="CI1008" s="308">
        <v>12</v>
      </c>
      <c r="CJ1008" s="308">
        <v>12</v>
      </c>
      <c r="CK1008" s="307"/>
      <c r="CL1008" s="307"/>
      <c r="CM1008" s="307">
        <v>1</v>
      </c>
      <c r="CN1008" s="311" t="s">
        <v>1213</v>
      </c>
      <c r="CO1008" s="305" t="s">
        <v>1253</v>
      </c>
      <c r="CP1008" s="305"/>
      <c r="CQ1008" s="308">
        <v>769.79</v>
      </c>
      <c r="CR1008" s="308">
        <v>296.72000000000003</v>
      </c>
      <c r="CS1008" s="308">
        <v>12</v>
      </c>
      <c r="CT1008" s="308">
        <v>12</v>
      </c>
      <c r="CW1008" s="312"/>
      <c r="CX1008" s="312"/>
    </row>
    <row r="1009" spans="1:102" s="299" customFormat="1" ht="16" customHeight="1">
      <c r="A1009" s="297" t="s">
        <v>1291</v>
      </c>
      <c r="B1009" s="297" t="s">
        <v>1292</v>
      </c>
      <c r="C1009" s="119" t="s">
        <v>1215</v>
      </c>
      <c r="D1009" s="119"/>
      <c r="E1009" s="119"/>
      <c r="F1009" s="298">
        <v>1009</v>
      </c>
      <c r="G1009" s="119"/>
      <c r="H1009" s="119"/>
      <c r="I1009" s="119" t="s">
        <v>1293</v>
      </c>
      <c r="J1009" s="119" t="s">
        <v>1294</v>
      </c>
      <c r="K1009" s="119" t="s">
        <v>378</v>
      </c>
      <c r="L1009" s="119"/>
      <c r="M1009" s="119" t="s">
        <v>147</v>
      </c>
      <c r="N1009" s="119"/>
      <c r="O1009" s="119"/>
      <c r="P1009" s="119"/>
      <c r="Q1009" s="119"/>
      <c r="R1009" s="119">
        <v>1</v>
      </c>
      <c r="S1009" s="119" t="s">
        <v>120</v>
      </c>
      <c r="T1009" s="119"/>
      <c r="U1009" s="119"/>
      <c r="V1009" s="119"/>
      <c r="W1009" s="119"/>
      <c r="X1009" s="119" t="s">
        <v>1295</v>
      </c>
      <c r="Y1009" s="119" t="s">
        <v>1296</v>
      </c>
      <c r="Z1009" s="119" t="s">
        <v>1297</v>
      </c>
      <c r="AA1009" s="119" t="s">
        <v>1298</v>
      </c>
      <c r="AB1009" s="119" t="s">
        <v>1210</v>
      </c>
      <c r="AD1009" s="300"/>
      <c r="AE1009" s="304"/>
      <c r="AF1009" s="297" t="s">
        <v>450</v>
      </c>
      <c r="AG1009" s="302">
        <v>0</v>
      </c>
      <c r="AH1009" s="297" t="s">
        <v>1291</v>
      </c>
      <c r="AI1009" s="297" t="s">
        <v>1292</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1273</v>
      </c>
      <c r="BI1009" s="163"/>
      <c r="BJ1009" s="305" t="s">
        <v>109</v>
      </c>
      <c r="BK1009" s="305"/>
      <c r="BL1009" s="305">
        <v>1</v>
      </c>
      <c r="BM1009" s="307">
        <v>1</v>
      </c>
      <c r="BN1009" s="307" t="s">
        <v>79</v>
      </c>
      <c r="BO1009" s="305" t="s">
        <v>1211</v>
      </c>
      <c r="BP1009" s="308">
        <v>785.19</v>
      </c>
      <c r="BQ1009" s="308">
        <v>291.86</v>
      </c>
      <c r="BR1009" s="308">
        <v>12</v>
      </c>
      <c r="BS1009" s="308">
        <v>12</v>
      </c>
      <c r="BT1009" s="305" t="s">
        <v>1299</v>
      </c>
      <c r="BU1009" s="307">
        <v>0.1</v>
      </c>
      <c r="BV1009" s="309">
        <v>0</v>
      </c>
      <c r="BW1009" s="310" t="s">
        <v>1253</v>
      </c>
      <c r="BX1009" s="305"/>
      <c r="BY1009" s="308">
        <v>785.19</v>
      </c>
      <c r="BZ1009" s="308">
        <v>291.86</v>
      </c>
      <c r="CA1009" s="308">
        <v>20.399999999999999</v>
      </c>
      <c r="CB1009" s="308">
        <v>20.399999999999999</v>
      </c>
      <c r="CC1009" s="307">
        <v>0.55000000000000004</v>
      </c>
      <c r="CD1009" s="305" t="s">
        <v>1213</v>
      </c>
      <c r="CE1009" s="310" t="s">
        <v>1253</v>
      </c>
      <c r="CF1009" s="305"/>
      <c r="CG1009" s="308">
        <v>785.19</v>
      </c>
      <c r="CH1009" s="308">
        <v>291.86</v>
      </c>
      <c r="CI1009" s="308">
        <v>12</v>
      </c>
      <c r="CJ1009" s="308">
        <v>12</v>
      </c>
      <c r="CK1009" s="307"/>
      <c r="CL1009" s="307"/>
      <c r="CM1009" s="307">
        <v>1</v>
      </c>
      <c r="CN1009" s="311" t="s">
        <v>1213</v>
      </c>
      <c r="CO1009" s="305" t="s">
        <v>1253</v>
      </c>
      <c r="CP1009" s="305"/>
      <c r="CQ1009" s="308">
        <v>785.19</v>
      </c>
      <c r="CR1009" s="308">
        <v>291.86</v>
      </c>
      <c r="CS1009" s="308">
        <v>12</v>
      </c>
      <c r="CT1009" s="308">
        <v>12</v>
      </c>
      <c r="CW1009" s="312"/>
      <c r="CX1009" s="312"/>
    </row>
    <row r="1010" spans="1:102" s="299" customFormat="1" ht="16" customHeight="1">
      <c r="A1010" s="297" t="s">
        <v>1300</v>
      </c>
      <c r="B1010" s="297" t="s">
        <v>1301</v>
      </c>
      <c r="C1010" s="119" t="s">
        <v>1256</v>
      </c>
      <c r="D1010" s="119"/>
      <c r="E1010" s="119"/>
      <c r="F1010" s="298">
        <v>1010</v>
      </c>
      <c r="G1010" s="119"/>
      <c r="H1010" s="119"/>
      <c r="I1010" s="119" t="s">
        <v>1302</v>
      </c>
      <c r="J1010" s="119" t="s">
        <v>1303</v>
      </c>
      <c r="K1010" s="119" t="s">
        <v>378</v>
      </c>
      <c r="L1010" s="119"/>
      <c r="M1010" s="119" t="s">
        <v>147</v>
      </c>
      <c r="N1010" s="119"/>
      <c r="O1010" s="119"/>
      <c r="P1010" s="119"/>
      <c r="Q1010" s="119"/>
      <c r="R1010" s="119">
        <v>1</v>
      </c>
      <c r="S1010" s="119" t="s">
        <v>120</v>
      </c>
      <c r="T1010" s="119"/>
      <c r="U1010" s="119"/>
      <c r="V1010" s="119"/>
      <c r="W1010" s="119"/>
      <c r="X1010" s="119" t="s">
        <v>1304</v>
      </c>
      <c r="Y1010" s="119" t="s">
        <v>1305</v>
      </c>
      <c r="Z1010" s="119" t="s">
        <v>1306</v>
      </c>
      <c r="AA1010" s="119" t="s">
        <v>1307</v>
      </c>
      <c r="AB1010" s="119" t="s">
        <v>1210</v>
      </c>
      <c r="AD1010" s="300"/>
      <c r="AE1010" s="304"/>
      <c r="AF1010" s="297" t="s">
        <v>451</v>
      </c>
      <c r="AG1010" s="302">
        <v>0</v>
      </c>
      <c r="AH1010" s="297" t="s">
        <v>1300</v>
      </c>
      <c r="AI1010" s="297" t="s">
        <v>1301</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1273</v>
      </c>
      <c r="BI1010" s="163"/>
      <c r="BJ1010" s="305" t="s">
        <v>109</v>
      </c>
      <c r="BK1010" s="305"/>
      <c r="BL1010" s="305">
        <v>1</v>
      </c>
      <c r="BM1010" s="307">
        <v>1</v>
      </c>
      <c r="BN1010" s="307" t="s">
        <v>79</v>
      </c>
      <c r="BO1010" s="305" t="s">
        <v>1211</v>
      </c>
      <c r="BP1010" s="308">
        <v>800.69</v>
      </c>
      <c r="BQ1010" s="308">
        <v>287.35000000000002</v>
      </c>
      <c r="BR1010" s="308">
        <v>12</v>
      </c>
      <c r="BS1010" s="308">
        <v>12</v>
      </c>
      <c r="BT1010" s="305" t="s">
        <v>1308</v>
      </c>
      <c r="BU1010" s="307">
        <v>0.1</v>
      </c>
      <c r="BV1010" s="309">
        <v>0</v>
      </c>
      <c r="BW1010" s="310" t="s">
        <v>1253</v>
      </c>
      <c r="BX1010" s="305"/>
      <c r="BY1010" s="308">
        <v>800.69</v>
      </c>
      <c r="BZ1010" s="308">
        <v>287.35000000000002</v>
      </c>
      <c r="CA1010" s="308">
        <v>20.399999999999999</v>
      </c>
      <c r="CB1010" s="308">
        <v>20.399999999999999</v>
      </c>
      <c r="CC1010" s="307">
        <v>0.55000000000000004</v>
      </c>
      <c r="CD1010" s="305" t="s">
        <v>1213</v>
      </c>
      <c r="CE1010" s="310" t="s">
        <v>1253</v>
      </c>
      <c r="CF1010" s="305"/>
      <c r="CG1010" s="308">
        <v>800.69</v>
      </c>
      <c r="CH1010" s="308">
        <v>287.35000000000002</v>
      </c>
      <c r="CI1010" s="308">
        <v>12</v>
      </c>
      <c r="CJ1010" s="308">
        <v>12</v>
      </c>
      <c r="CK1010" s="307"/>
      <c r="CL1010" s="307"/>
      <c r="CM1010" s="307">
        <v>1</v>
      </c>
      <c r="CN1010" s="311" t="s">
        <v>1213</v>
      </c>
      <c r="CO1010" s="305" t="s">
        <v>1253</v>
      </c>
      <c r="CP1010" s="305"/>
      <c r="CQ1010" s="308">
        <v>800.69</v>
      </c>
      <c r="CR1010" s="308">
        <v>287.35000000000002</v>
      </c>
      <c r="CS1010" s="308">
        <v>12</v>
      </c>
      <c r="CT1010" s="308">
        <v>12</v>
      </c>
      <c r="CW1010" s="312"/>
      <c r="CX1010" s="312"/>
    </row>
    <row r="1011" spans="1:102" s="299" customFormat="1" ht="16" customHeight="1">
      <c r="A1011" s="297" t="s">
        <v>1309</v>
      </c>
      <c r="B1011" s="297" t="s">
        <v>1310</v>
      </c>
      <c r="C1011" s="119" t="s">
        <v>1215</v>
      </c>
      <c r="D1011" s="119"/>
      <c r="E1011" s="119"/>
      <c r="F1011" s="298">
        <v>1011</v>
      </c>
      <c r="G1011" s="119"/>
      <c r="H1011" s="119"/>
      <c r="I1011" s="119" t="s">
        <v>1311</v>
      </c>
      <c r="J1011" s="119" t="s">
        <v>1312</v>
      </c>
      <c r="K1011" s="119" t="s">
        <v>378</v>
      </c>
      <c r="L1011" s="119"/>
      <c r="M1011" s="119" t="s">
        <v>147</v>
      </c>
      <c r="N1011" s="119"/>
      <c r="O1011" s="119"/>
      <c r="P1011" s="119"/>
      <c r="Q1011" s="119"/>
      <c r="R1011" s="119">
        <v>1</v>
      </c>
      <c r="S1011" s="119" t="s">
        <v>120</v>
      </c>
      <c r="T1011" s="119"/>
      <c r="U1011" s="119"/>
      <c r="V1011" s="119"/>
      <c r="W1011" s="119"/>
      <c r="X1011" s="119" t="s">
        <v>1313</v>
      </c>
      <c r="Y1011" s="119" t="s">
        <v>1314</v>
      </c>
      <c r="Z1011" s="119" t="s">
        <v>1315</v>
      </c>
      <c r="AA1011" s="119" t="s">
        <v>1316</v>
      </c>
      <c r="AB1011" s="119" t="s">
        <v>1210</v>
      </c>
      <c r="AD1011" s="300"/>
      <c r="AE1011" s="304"/>
      <c r="AF1011" s="297" t="s">
        <v>452</v>
      </c>
      <c r="AG1011" s="302">
        <v>0</v>
      </c>
      <c r="AH1011" s="297" t="s">
        <v>1309</v>
      </c>
      <c r="AI1011" s="297" t="s">
        <v>1310</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1224</v>
      </c>
      <c r="BI1011" s="163"/>
      <c r="BJ1011" s="305" t="s">
        <v>109</v>
      </c>
      <c r="BK1011" s="305"/>
      <c r="BL1011" s="305">
        <v>1</v>
      </c>
      <c r="BM1011" s="307">
        <v>1</v>
      </c>
      <c r="BN1011" s="307" t="s">
        <v>79</v>
      </c>
      <c r="BO1011" s="305" t="s">
        <v>1211</v>
      </c>
      <c r="BP1011" s="308">
        <v>854.67</v>
      </c>
      <c r="BQ1011" s="308">
        <v>376.72</v>
      </c>
      <c r="BR1011" s="308">
        <v>35</v>
      </c>
      <c r="BS1011" s="308">
        <v>35</v>
      </c>
      <c r="BT1011" s="305" t="s">
        <v>1317</v>
      </c>
      <c r="BU1011" s="307">
        <v>0.1</v>
      </c>
      <c r="BV1011" s="309">
        <v>0</v>
      </c>
      <c r="BW1011" s="310" t="s">
        <v>1243</v>
      </c>
      <c r="BX1011" s="305"/>
      <c r="BY1011" s="308">
        <v>854.67</v>
      </c>
      <c r="BZ1011" s="308">
        <v>376.72</v>
      </c>
      <c r="CA1011" s="308">
        <v>59.5</v>
      </c>
      <c r="CB1011" s="308">
        <v>59.5</v>
      </c>
      <c r="CC1011" s="307">
        <v>0.55000000000000004</v>
      </c>
      <c r="CD1011" s="305" t="s">
        <v>1213</v>
      </c>
      <c r="CE1011" s="310" t="s">
        <v>1243</v>
      </c>
      <c r="CF1011" s="305"/>
      <c r="CG1011" s="308">
        <v>854.67</v>
      </c>
      <c r="CH1011" s="308">
        <v>376.72</v>
      </c>
      <c r="CI1011" s="308">
        <v>35</v>
      </c>
      <c r="CJ1011" s="308">
        <v>35</v>
      </c>
      <c r="CK1011" s="307"/>
      <c r="CL1011" s="307"/>
      <c r="CM1011" s="307">
        <v>1</v>
      </c>
      <c r="CN1011" s="311" t="s">
        <v>1213</v>
      </c>
      <c r="CO1011" s="305" t="s">
        <v>1243</v>
      </c>
      <c r="CP1011" s="305"/>
      <c r="CQ1011" s="308">
        <v>854.67</v>
      </c>
      <c r="CR1011" s="308">
        <v>376.72</v>
      </c>
      <c r="CS1011" s="308">
        <v>35</v>
      </c>
      <c r="CT1011" s="308">
        <v>35</v>
      </c>
      <c r="CW1011" s="312"/>
      <c r="CX1011" s="312"/>
    </row>
    <row r="1012" spans="1:102" s="299" customFormat="1" ht="16" customHeight="1">
      <c r="A1012" s="297" t="s">
        <v>1318</v>
      </c>
      <c r="B1012" s="297" t="s">
        <v>1319</v>
      </c>
      <c r="C1012" s="119" t="s">
        <v>1215</v>
      </c>
      <c r="D1012" s="119"/>
      <c r="E1012" s="119"/>
      <c r="F1012" s="298">
        <v>1012</v>
      </c>
      <c r="G1012" s="119"/>
      <c r="H1012" s="119"/>
      <c r="I1012" s="119" t="s">
        <v>1320</v>
      </c>
      <c r="J1012" s="119" t="s">
        <v>1321</v>
      </c>
      <c r="K1012" s="119" t="s">
        <v>378</v>
      </c>
      <c r="L1012" s="119"/>
      <c r="M1012" s="119" t="s">
        <v>147</v>
      </c>
      <c r="N1012" s="119"/>
      <c r="O1012" s="119"/>
      <c r="P1012" s="119"/>
      <c r="Q1012" s="119"/>
      <c r="R1012" s="119">
        <v>1</v>
      </c>
      <c r="S1012" s="119" t="s">
        <v>120</v>
      </c>
      <c r="T1012" s="119"/>
      <c r="U1012" s="119"/>
      <c r="V1012" s="119"/>
      <c r="W1012" s="119"/>
      <c r="X1012" s="119" t="s">
        <v>1322</v>
      </c>
      <c r="Y1012" s="119" t="s">
        <v>1323</v>
      </c>
      <c r="Z1012" s="119" t="s">
        <v>1324</v>
      </c>
      <c r="AA1012" s="119" t="s">
        <v>1325</v>
      </c>
      <c r="AB1012" s="119" t="s">
        <v>1210</v>
      </c>
      <c r="AD1012" s="300"/>
      <c r="AE1012" s="304"/>
      <c r="AF1012" s="297" t="s">
        <v>453</v>
      </c>
      <c r="AG1012" s="302">
        <v>0</v>
      </c>
      <c r="AH1012" s="297" t="s">
        <v>1318</v>
      </c>
      <c r="AI1012" s="297" t="s">
        <v>1319</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1309</v>
      </c>
      <c r="BI1012" s="163"/>
      <c r="BJ1012" s="305" t="s">
        <v>109</v>
      </c>
      <c r="BK1012" s="305"/>
      <c r="BL1012" s="305">
        <v>1</v>
      </c>
      <c r="BM1012" s="307">
        <v>1</v>
      </c>
      <c r="BN1012" s="307" t="s">
        <v>79</v>
      </c>
      <c r="BO1012" s="305" t="s">
        <v>1211</v>
      </c>
      <c r="BP1012" s="308">
        <v>816.28</v>
      </c>
      <c r="BQ1012" s="308">
        <v>283.17</v>
      </c>
      <c r="BR1012" s="308">
        <v>12</v>
      </c>
      <c r="BS1012" s="308">
        <v>12</v>
      </c>
      <c r="BT1012" s="305" t="s">
        <v>1326</v>
      </c>
      <c r="BU1012" s="307">
        <v>0.1</v>
      </c>
      <c r="BV1012" s="309">
        <v>0</v>
      </c>
      <c r="BW1012" s="310" t="s">
        <v>1253</v>
      </c>
      <c r="BX1012" s="305"/>
      <c r="BY1012" s="308">
        <v>816.28</v>
      </c>
      <c r="BZ1012" s="308">
        <v>283.17</v>
      </c>
      <c r="CA1012" s="308">
        <v>20.399999999999999</v>
      </c>
      <c r="CB1012" s="308">
        <v>20.399999999999999</v>
      </c>
      <c r="CC1012" s="307">
        <v>0.55000000000000004</v>
      </c>
      <c r="CD1012" s="305" t="s">
        <v>1213</v>
      </c>
      <c r="CE1012" s="310" t="s">
        <v>1253</v>
      </c>
      <c r="CF1012" s="305"/>
      <c r="CG1012" s="308">
        <v>816.28</v>
      </c>
      <c r="CH1012" s="308">
        <v>283.17</v>
      </c>
      <c r="CI1012" s="308">
        <v>12</v>
      </c>
      <c r="CJ1012" s="308">
        <v>12</v>
      </c>
      <c r="CK1012" s="307"/>
      <c r="CL1012" s="307"/>
      <c r="CM1012" s="307">
        <v>1</v>
      </c>
      <c r="CN1012" s="311" t="s">
        <v>1213</v>
      </c>
      <c r="CO1012" s="305" t="s">
        <v>1253</v>
      </c>
      <c r="CP1012" s="305"/>
      <c r="CQ1012" s="308">
        <v>816.28</v>
      </c>
      <c r="CR1012" s="308">
        <v>283.17</v>
      </c>
      <c r="CS1012" s="308">
        <v>12</v>
      </c>
      <c r="CT1012" s="308">
        <v>12</v>
      </c>
      <c r="CW1012" s="312"/>
      <c r="CX1012" s="312"/>
    </row>
    <row r="1013" spans="1:102" s="299" customFormat="1" ht="16" customHeight="1">
      <c r="A1013" s="297" t="s">
        <v>1327</v>
      </c>
      <c r="B1013" s="297" t="s">
        <v>1328</v>
      </c>
      <c r="C1013" s="119" t="s">
        <v>1256</v>
      </c>
      <c r="D1013" s="119"/>
      <c r="E1013" s="119"/>
      <c r="F1013" s="298">
        <v>1013</v>
      </c>
      <c r="G1013" s="119"/>
      <c r="H1013" s="119"/>
      <c r="I1013" s="119" t="s">
        <v>1329</v>
      </c>
      <c r="J1013" s="119" t="s">
        <v>1330</v>
      </c>
      <c r="K1013" s="119" t="s">
        <v>378</v>
      </c>
      <c r="L1013" s="119"/>
      <c r="M1013" s="119" t="s">
        <v>147</v>
      </c>
      <c r="N1013" s="119"/>
      <c r="O1013" s="119"/>
      <c r="P1013" s="119"/>
      <c r="Q1013" s="119"/>
      <c r="R1013" s="119">
        <v>1</v>
      </c>
      <c r="S1013" s="119" t="s">
        <v>120</v>
      </c>
      <c r="T1013" s="119"/>
      <c r="U1013" s="119"/>
      <c r="V1013" s="119"/>
      <c r="W1013" s="119"/>
      <c r="X1013" s="119" t="s">
        <v>1331</v>
      </c>
      <c r="Y1013" s="119" t="s">
        <v>1332</v>
      </c>
      <c r="Z1013" s="119" t="s">
        <v>1333</v>
      </c>
      <c r="AA1013" s="119" t="s">
        <v>1334</v>
      </c>
      <c r="AB1013" s="119" t="s">
        <v>1210</v>
      </c>
      <c r="AD1013" s="300"/>
      <c r="AE1013" s="304"/>
      <c r="AF1013" s="297" t="s">
        <v>454</v>
      </c>
      <c r="AG1013" s="302">
        <v>0</v>
      </c>
      <c r="AH1013" s="297" t="s">
        <v>1327</v>
      </c>
      <c r="AI1013" s="297" t="s">
        <v>1328</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1309</v>
      </c>
      <c r="BI1013" s="163"/>
      <c r="BJ1013" s="305" t="s">
        <v>109</v>
      </c>
      <c r="BK1013" s="305"/>
      <c r="BL1013" s="305">
        <v>1</v>
      </c>
      <c r="BM1013" s="307">
        <v>1</v>
      </c>
      <c r="BN1013" s="307" t="s">
        <v>79</v>
      </c>
      <c r="BO1013" s="305" t="s">
        <v>1211</v>
      </c>
      <c r="BP1013" s="308">
        <v>831.96</v>
      </c>
      <c r="BQ1013" s="308">
        <v>279.33</v>
      </c>
      <c r="BR1013" s="308">
        <v>12</v>
      </c>
      <c r="BS1013" s="308">
        <v>12</v>
      </c>
      <c r="BT1013" s="305" t="s">
        <v>1335</v>
      </c>
      <c r="BU1013" s="307">
        <v>0.1</v>
      </c>
      <c r="BV1013" s="309">
        <v>0</v>
      </c>
      <c r="BW1013" s="310" t="s">
        <v>1253</v>
      </c>
      <c r="BX1013" s="305"/>
      <c r="BY1013" s="308">
        <v>831.96</v>
      </c>
      <c r="BZ1013" s="308">
        <v>279.33</v>
      </c>
      <c r="CA1013" s="308">
        <v>20.399999999999999</v>
      </c>
      <c r="CB1013" s="308">
        <v>20.399999999999999</v>
      </c>
      <c r="CC1013" s="307">
        <v>0.55000000000000004</v>
      </c>
      <c r="CD1013" s="305" t="s">
        <v>1213</v>
      </c>
      <c r="CE1013" s="310" t="s">
        <v>1253</v>
      </c>
      <c r="CF1013" s="305"/>
      <c r="CG1013" s="308">
        <v>831.96</v>
      </c>
      <c r="CH1013" s="308">
        <v>279.33</v>
      </c>
      <c r="CI1013" s="308">
        <v>12</v>
      </c>
      <c r="CJ1013" s="308">
        <v>12</v>
      </c>
      <c r="CK1013" s="307"/>
      <c r="CL1013" s="307"/>
      <c r="CM1013" s="307">
        <v>1</v>
      </c>
      <c r="CN1013" s="311" t="s">
        <v>1213</v>
      </c>
      <c r="CO1013" s="305" t="s">
        <v>1253</v>
      </c>
      <c r="CP1013" s="305"/>
      <c r="CQ1013" s="308">
        <v>831.96</v>
      </c>
      <c r="CR1013" s="308">
        <v>279.33</v>
      </c>
      <c r="CS1013" s="308">
        <v>12</v>
      </c>
      <c r="CT1013" s="308">
        <v>12</v>
      </c>
      <c r="CW1013" s="312"/>
      <c r="CX1013" s="312"/>
    </row>
    <row r="1014" spans="1:102" s="299" customFormat="1" ht="16" customHeight="1">
      <c r="A1014" s="297" t="s">
        <v>1336</v>
      </c>
      <c r="B1014" s="297" t="s">
        <v>1337</v>
      </c>
      <c r="C1014" s="119" t="s">
        <v>1215</v>
      </c>
      <c r="D1014" s="119"/>
      <c r="E1014" s="119"/>
      <c r="F1014" s="298">
        <v>1014</v>
      </c>
      <c r="G1014" s="119"/>
      <c r="H1014" s="119"/>
      <c r="I1014" s="119" t="s">
        <v>1338</v>
      </c>
      <c r="J1014" s="119" t="s">
        <v>1339</v>
      </c>
      <c r="K1014" s="119" t="s">
        <v>378</v>
      </c>
      <c r="L1014" s="119"/>
      <c r="M1014" s="119" t="s">
        <v>147</v>
      </c>
      <c r="N1014" s="119"/>
      <c r="O1014" s="119"/>
      <c r="P1014" s="119"/>
      <c r="Q1014" s="119"/>
      <c r="R1014" s="119">
        <v>1</v>
      </c>
      <c r="S1014" s="119" t="s">
        <v>120</v>
      </c>
      <c r="T1014" s="119"/>
      <c r="U1014" s="119"/>
      <c r="V1014" s="119"/>
      <c r="W1014" s="119"/>
      <c r="X1014" s="119" t="s">
        <v>1340</v>
      </c>
      <c r="Y1014" s="119" t="s">
        <v>1341</v>
      </c>
      <c r="Z1014" s="119" t="s">
        <v>1342</v>
      </c>
      <c r="AA1014" s="119" t="s">
        <v>1343</v>
      </c>
      <c r="AB1014" s="119" t="s">
        <v>1210</v>
      </c>
      <c r="AD1014" s="300"/>
      <c r="AE1014" s="304"/>
      <c r="AF1014" s="297" t="s">
        <v>455</v>
      </c>
      <c r="AG1014" s="302">
        <v>0</v>
      </c>
      <c r="AH1014" s="297" t="s">
        <v>1336</v>
      </c>
      <c r="AI1014" s="297" t="s">
        <v>1337</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1309</v>
      </c>
      <c r="BI1014" s="163"/>
      <c r="BJ1014" s="305" t="s">
        <v>109</v>
      </c>
      <c r="BK1014" s="305"/>
      <c r="BL1014" s="305">
        <v>1</v>
      </c>
      <c r="BM1014" s="307">
        <v>1</v>
      </c>
      <c r="BN1014" s="307" t="s">
        <v>79</v>
      </c>
      <c r="BO1014" s="305" t="s">
        <v>1211</v>
      </c>
      <c r="BP1014" s="308">
        <v>847.72</v>
      </c>
      <c r="BQ1014" s="308">
        <v>275.83999999999997</v>
      </c>
      <c r="BR1014" s="308">
        <v>12</v>
      </c>
      <c r="BS1014" s="308">
        <v>12</v>
      </c>
      <c r="BT1014" s="305" t="s">
        <v>1344</v>
      </c>
      <c r="BU1014" s="307">
        <v>0.1</v>
      </c>
      <c r="BV1014" s="309">
        <v>0</v>
      </c>
      <c r="BW1014" s="310" t="s">
        <v>1253</v>
      </c>
      <c r="BX1014" s="305"/>
      <c r="BY1014" s="308">
        <v>847.72</v>
      </c>
      <c r="BZ1014" s="308">
        <v>275.83999999999997</v>
      </c>
      <c r="CA1014" s="308">
        <v>20.399999999999999</v>
      </c>
      <c r="CB1014" s="308">
        <v>20.399999999999999</v>
      </c>
      <c r="CC1014" s="307">
        <v>0.55000000000000004</v>
      </c>
      <c r="CD1014" s="305" t="s">
        <v>1213</v>
      </c>
      <c r="CE1014" s="310" t="s">
        <v>1253</v>
      </c>
      <c r="CF1014" s="305"/>
      <c r="CG1014" s="308">
        <v>847.72</v>
      </c>
      <c r="CH1014" s="308">
        <v>275.83999999999997</v>
      </c>
      <c r="CI1014" s="308">
        <v>12</v>
      </c>
      <c r="CJ1014" s="308">
        <v>12</v>
      </c>
      <c r="CK1014" s="307"/>
      <c r="CL1014" s="307"/>
      <c r="CM1014" s="307">
        <v>1</v>
      </c>
      <c r="CN1014" s="311" t="s">
        <v>1213</v>
      </c>
      <c r="CO1014" s="305" t="s">
        <v>1253</v>
      </c>
      <c r="CP1014" s="305"/>
      <c r="CQ1014" s="308">
        <v>847.72</v>
      </c>
      <c r="CR1014" s="308">
        <v>275.83999999999997</v>
      </c>
      <c r="CS1014" s="308">
        <v>12</v>
      </c>
      <c r="CT1014" s="308">
        <v>12</v>
      </c>
      <c r="CW1014" s="312"/>
      <c r="CX1014" s="312"/>
    </row>
    <row r="1015" spans="1:102" s="299" customFormat="1" ht="16" customHeight="1">
      <c r="A1015" s="297" t="s">
        <v>1345</v>
      </c>
      <c r="B1015" s="297" t="s">
        <v>1346</v>
      </c>
      <c r="C1015" s="119" t="s">
        <v>1256</v>
      </c>
      <c r="D1015" s="119"/>
      <c r="E1015" s="119"/>
      <c r="F1015" s="298">
        <v>1015</v>
      </c>
      <c r="G1015" s="119"/>
      <c r="H1015" s="119"/>
      <c r="I1015" s="119" t="s">
        <v>1347</v>
      </c>
      <c r="J1015" s="119" t="s">
        <v>1348</v>
      </c>
      <c r="K1015" s="119" t="s">
        <v>378</v>
      </c>
      <c r="L1015" s="119"/>
      <c r="M1015" s="119" t="s">
        <v>147</v>
      </c>
      <c r="N1015" s="119"/>
      <c r="O1015" s="119"/>
      <c r="P1015" s="119"/>
      <c r="Q1015" s="119"/>
      <c r="R1015" s="119">
        <v>1</v>
      </c>
      <c r="S1015" s="119" t="s">
        <v>120</v>
      </c>
      <c r="T1015" s="119"/>
      <c r="U1015" s="119"/>
      <c r="V1015" s="119"/>
      <c r="W1015" s="119"/>
      <c r="X1015" s="119" t="s">
        <v>1349</v>
      </c>
      <c r="Y1015" s="119" t="s">
        <v>1350</v>
      </c>
      <c r="Z1015" s="119" t="s">
        <v>1351</v>
      </c>
      <c r="AA1015" s="119" t="s">
        <v>1352</v>
      </c>
      <c r="AB1015" s="119" t="s">
        <v>1210</v>
      </c>
      <c r="AD1015" s="300"/>
      <c r="AE1015" s="304"/>
      <c r="AF1015" s="297" t="s">
        <v>456</v>
      </c>
      <c r="AG1015" s="302">
        <v>0</v>
      </c>
      <c r="AH1015" s="297" t="s">
        <v>1345</v>
      </c>
      <c r="AI1015" s="297" t="s">
        <v>1346</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1211</v>
      </c>
      <c r="BP1015" s="308">
        <v>950.99</v>
      </c>
      <c r="BQ1015" s="308">
        <v>502.41</v>
      </c>
      <c r="BR1015" s="308">
        <v>60</v>
      </c>
      <c r="BS1015" s="308">
        <v>60</v>
      </c>
      <c r="BT1015" s="305" t="s">
        <v>1353</v>
      </c>
      <c r="BU1015" s="307">
        <v>0.1</v>
      </c>
      <c r="BV1015" s="309">
        <v>0</v>
      </c>
      <c r="BW1015" s="310" t="s">
        <v>1233</v>
      </c>
      <c r="BX1015" s="305"/>
      <c r="BY1015" s="308">
        <v>950.99</v>
      </c>
      <c r="BZ1015" s="308">
        <v>502.41</v>
      </c>
      <c r="CA1015" s="308">
        <v>102</v>
      </c>
      <c r="CB1015" s="308">
        <v>102</v>
      </c>
      <c r="CC1015" s="307">
        <v>0.55000000000000004</v>
      </c>
      <c r="CD1015" s="305" t="s">
        <v>1213</v>
      </c>
      <c r="CE1015" s="310" t="s">
        <v>1233</v>
      </c>
      <c r="CF1015" s="305"/>
      <c r="CG1015" s="308">
        <v>950.99</v>
      </c>
      <c r="CH1015" s="308">
        <v>502.41</v>
      </c>
      <c r="CI1015" s="308">
        <v>60</v>
      </c>
      <c r="CJ1015" s="308">
        <v>60</v>
      </c>
      <c r="CK1015" s="307"/>
      <c r="CL1015" s="307"/>
      <c r="CM1015" s="307">
        <v>1</v>
      </c>
      <c r="CN1015" s="311" t="s">
        <v>1213</v>
      </c>
      <c r="CO1015" s="305" t="s">
        <v>1233</v>
      </c>
      <c r="CP1015" s="305"/>
      <c r="CQ1015" s="308">
        <v>950.99</v>
      </c>
      <c r="CR1015" s="308">
        <v>502.41</v>
      </c>
      <c r="CS1015" s="308">
        <v>60</v>
      </c>
      <c r="CT1015" s="308">
        <v>60</v>
      </c>
      <c r="CW1015" s="312"/>
      <c r="CX1015" s="312"/>
    </row>
    <row r="1016" spans="1:102" s="299" customFormat="1" ht="16" customHeight="1">
      <c r="A1016" s="297" t="s">
        <v>1354</v>
      </c>
      <c r="B1016" s="297" t="s">
        <v>1355</v>
      </c>
      <c r="C1016" s="119" t="s">
        <v>1256</v>
      </c>
      <c r="D1016" s="119"/>
      <c r="E1016" s="119"/>
      <c r="F1016" s="298">
        <v>1016</v>
      </c>
      <c r="G1016" s="119"/>
      <c r="H1016" s="119"/>
      <c r="I1016" s="119" t="s">
        <v>1356</v>
      </c>
      <c r="J1016" s="119" t="s">
        <v>1357</v>
      </c>
      <c r="K1016" s="119" t="s">
        <v>378</v>
      </c>
      <c r="L1016" s="119"/>
      <c r="M1016" s="119" t="s">
        <v>147</v>
      </c>
      <c r="N1016" s="119"/>
      <c r="O1016" s="119"/>
      <c r="P1016" s="119"/>
      <c r="Q1016" s="119"/>
      <c r="R1016" s="119">
        <v>1</v>
      </c>
      <c r="S1016" s="119" t="s">
        <v>120</v>
      </c>
      <c r="T1016" s="119"/>
      <c r="U1016" s="119"/>
      <c r="V1016" s="119"/>
      <c r="W1016" s="119"/>
      <c r="X1016" s="119" t="s">
        <v>1358</v>
      </c>
      <c r="Y1016" s="119" t="s">
        <v>1359</v>
      </c>
      <c r="Z1016" s="119" t="s">
        <v>1360</v>
      </c>
      <c r="AA1016" s="119" t="s">
        <v>1361</v>
      </c>
      <c r="AB1016" s="119" t="s">
        <v>1210</v>
      </c>
      <c r="AD1016" s="300"/>
      <c r="AE1016" s="304"/>
      <c r="AF1016" s="297" t="s">
        <v>457</v>
      </c>
      <c r="AG1016" s="302">
        <v>0</v>
      </c>
      <c r="AH1016" s="297" t="s">
        <v>1354</v>
      </c>
      <c r="AI1016" s="297" t="s">
        <v>1355</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1345</v>
      </c>
      <c r="BI1016" s="163"/>
      <c r="BJ1016" s="305" t="s">
        <v>109</v>
      </c>
      <c r="BK1016" s="305"/>
      <c r="BL1016" s="305">
        <v>1</v>
      </c>
      <c r="BM1016" s="307">
        <v>1</v>
      </c>
      <c r="BN1016" s="307" t="s">
        <v>79</v>
      </c>
      <c r="BO1016" s="305" t="s">
        <v>1211</v>
      </c>
      <c r="BP1016" s="308">
        <v>895.75</v>
      </c>
      <c r="BQ1016" s="308">
        <v>368.55</v>
      </c>
      <c r="BR1016" s="308">
        <v>35</v>
      </c>
      <c r="BS1016" s="308">
        <v>35</v>
      </c>
      <c r="BT1016" s="305" t="s">
        <v>1362</v>
      </c>
      <c r="BU1016" s="307">
        <v>0.1</v>
      </c>
      <c r="BV1016" s="309">
        <v>0</v>
      </c>
      <c r="BW1016" s="310" t="s">
        <v>1243</v>
      </c>
      <c r="BX1016" s="305"/>
      <c r="BY1016" s="308">
        <v>895.75</v>
      </c>
      <c r="BZ1016" s="308">
        <v>368.55</v>
      </c>
      <c r="CA1016" s="308">
        <v>59.5</v>
      </c>
      <c r="CB1016" s="308">
        <v>59.5</v>
      </c>
      <c r="CC1016" s="307">
        <v>0.55000000000000004</v>
      </c>
      <c r="CD1016" s="305" t="s">
        <v>1213</v>
      </c>
      <c r="CE1016" s="310" t="s">
        <v>1243</v>
      </c>
      <c r="CF1016" s="305"/>
      <c r="CG1016" s="308">
        <v>895.75</v>
      </c>
      <c r="CH1016" s="308">
        <v>368.55</v>
      </c>
      <c r="CI1016" s="308">
        <v>35</v>
      </c>
      <c r="CJ1016" s="308">
        <v>35</v>
      </c>
      <c r="CK1016" s="307"/>
      <c r="CL1016" s="307"/>
      <c r="CM1016" s="307">
        <v>1</v>
      </c>
      <c r="CN1016" s="311" t="s">
        <v>1213</v>
      </c>
      <c r="CO1016" s="305" t="s">
        <v>1243</v>
      </c>
      <c r="CP1016" s="305"/>
      <c r="CQ1016" s="308">
        <v>895.75</v>
      </c>
      <c r="CR1016" s="308">
        <v>368.55</v>
      </c>
      <c r="CS1016" s="308">
        <v>35</v>
      </c>
      <c r="CT1016" s="308">
        <v>35</v>
      </c>
      <c r="CW1016" s="312"/>
      <c r="CX1016" s="312"/>
    </row>
    <row r="1017" spans="1:102" s="299" customFormat="1" ht="16" customHeight="1">
      <c r="A1017" s="297" t="s">
        <v>1363</v>
      </c>
      <c r="B1017" s="297" t="s">
        <v>1364</v>
      </c>
      <c r="C1017" s="119" t="s">
        <v>1256</v>
      </c>
      <c r="D1017" s="119"/>
      <c r="E1017" s="119"/>
      <c r="F1017" s="298">
        <v>1017</v>
      </c>
      <c r="G1017" s="119"/>
      <c r="H1017" s="119"/>
      <c r="I1017" s="119" t="s">
        <v>1365</v>
      </c>
      <c r="J1017" s="119" t="s">
        <v>1366</v>
      </c>
      <c r="K1017" s="119" t="s">
        <v>378</v>
      </c>
      <c r="L1017" s="119"/>
      <c r="M1017" s="119" t="s">
        <v>147</v>
      </c>
      <c r="N1017" s="119"/>
      <c r="O1017" s="119"/>
      <c r="P1017" s="119"/>
      <c r="Q1017" s="119"/>
      <c r="R1017" s="119">
        <v>1</v>
      </c>
      <c r="S1017" s="119" t="s">
        <v>120</v>
      </c>
      <c r="T1017" s="119"/>
      <c r="U1017" s="119"/>
      <c r="V1017" s="119"/>
      <c r="W1017" s="119"/>
      <c r="X1017" s="119" t="s">
        <v>1367</v>
      </c>
      <c r="Y1017" s="119" t="s">
        <v>1368</v>
      </c>
      <c r="Z1017" s="119" t="s">
        <v>1369</v>
      </c>
      <c r="AA1017" s="119" t="s">
        <v>1370</v>
      </c>
      <c r="AB1017" s="119" t="s">
        <v>1210</v>
      </c>
      <c r="AD1017" s="300"/>
      <c r="AE1017" s="304"/>
      <c r="AF1017" s="297" t="s">
        <v>458</v>
      </c>
      <c r="AG1017" s="302">
        <v>0</v>
      </c>
      <c r="AH1017" s="297" t="s">
        <v>1363</v>
      </c>
      <c r="AI1017" s="297" t="s">
        <v>1364</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1354</v>
      </c>
      <c r="BI1017" s="163"/>
      <c r="BJ1017" s="305" t="s">
        <v>109</v>
      </c>
      <c r="BK1017" s="305"/>
      <c r="BL1017" s="305">
        <v>1</v>
      </c>
      <c r="BM1017" s="307">
        <v>1</v>
      </c>
      <c r="BN1017" s="307" t="s">
        <v>79</v>
      </c>
      <c r="BO1017" s="305" t="s">
        <v>1211</v>
      </c>
      <c r="BP1017" s="308">
        <v>863.56</v>
      </c>
      <c r="BQ1017" s="308">
        <v>272.69</v>
      </c>
      <c r="BR1017" s="308">
        <v>12</v>
      </c>
      <c r="BS1017" s="308">
        <v>12</v>
      </c>
      <c r="BT1017" s="305" t="s">
        <v>1371</v>
      </c>
      <c r="BU1017" s="307">
        <v>0.1</v>
      </c>
      <c r="BV1017" s="309">
        <v>0</v>
      </c>
      <c r="BW1017" s="310" t="s">
        <v>1253</v>
      </c>
      <c r="BX1017" s="305"/>
      <c r="BY1017" s="308">
        <v>863.56</v>
      </c>
      <c r="BZ1017" s="308">
        <v>272.69</v>
      </c>
      <c r="CA1017" s="308">
        <v>20.399999999999999</v>
      </c>
      <c r="CB1017" s="308">
        <v>20.399999999999999</v>
      </c>
      <c r="CC1017" s="307">
        <v>0.55000000000000004</v>
      </c>
      <c r="CD1017" s="305" t="s">
        <v>1213</v>
      </c>
      <c r="CE1017" s="310" t="s">
        <v>1253</v>
      </c>
      <c r="CF1017" s="305"/>
      <c r="CG1017" s="308">
        <v>863.56</v>
      </c>
      <c r="CH1017" s="308">
        <v>272.69</v>
      </c>
      <c r="CI1017" s="308">
        <v>12</v>
      </c>
      <c r="CJ1017" s="308">
        <v>12</v>
      </c>
      <c r="CK1017" s="307"/>
      <c r="CL1017" s="307"/>
      <c r="CM1017" s="307">
        <v>1</v>
      </c>
      <c r="CN1017" s="311" t="s">
        <v>1213</v>
      </c>
      <c r="CO1017" s="305" t="s">
        <v>1253</v>
      </c>
      <c r="CP1017" s="305"/>
      <c r="CQ1017" s="308">
        <v>863.56</v>
      </c>
      <c r="CR1017" s="308">
        <v>272.69</v>
      </c>
      <c r="CS1017" s="308">
        <v>12</v>
      </c>
      <c r="CT1017" s="308">
        <v>12</v>
      </c>
      <c r="CW1017" s="312"/>
      <c r="CX1017" s="312"/>
    </row>
    <row r="1018" spans="1:102" s="299" customFormat="1" ht="16" customHeight="1">
      <c r="A1018" s="297" t="s">
        <v>1372</v>
      </c>
      <c r="B1018" s="297" t="s">
        <v>1373</v>
      </c>
      <c r="C1018" s="119" t="s">
        <v>1215</v>
      </c>
      <c r="D1018" s="119"/>
      <c r="E1018" s="119"/>
      <c r="F1018" s="298">
        <v>1018</v>
      </c>
      <c r="G1018" s="119"/>
      <c r="H1018" s="119"/>
      <c r="I1018" s="119" t="s">
        <v>1374</v>
      </c>
      <c r="J1018" s="119" t="s">
        <v>1375</v>
      </c>
      <c r="K1018" s="119" t="s">
        <v>378</v>
      </c>
      <c r="L1018" s="119"/>
      <c r="M1018" s="119" t="s">
        <v>147</v>
      </c>
      <c r="N1018" s="119"/>
      <c r="O1018" s="119"/>
      <c r="P1018" s="119"/>
      <c r="Q1018" s="119"/>
      <c r="R1018" s="119">
        <v>1</v>
      </c>
      <c r="S1018" s="119" t="s">
        <v>120</v>
      </c>
      <c r="T1018" s="119"/>
      <c r="U1018" s="119"/>
      <c r="V1018" s="119"/>
      <c r="W1018" s="119"/>
      <c r="X1018" s="119" t="s">
        <v>1376</v>
      </c>
      <c r="Y1018" s="119" t="s">
        <v>1377</v>
      </c>
      <c r="Z1018" s="119" t="s">
        <v>1378</v>
      </c>
      <c r="AA1018" s="119" t="s">
        <v>1379</v>
      </c>
      <c r="AB1018" s="119" t="s">
        <v>1210</v>
      </c>
      <c r="AD1018" s="300"/>
      <c r="AE1018" s="304"/>
      <c r="AF1018" s="297" t="s">
        <v>459</v>
      </c>
      <c r="AG1018" s="302">
        <v>0</v>
      </c>
      <c r="AH1018" s="297" t="s">
        <v>1372</v>
      </c>
      <c r="AI1018" s="297" t="s">
        <v>1373</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1354</v>
      </c>
      <c r="BI1018" s="163"/>
      <c r="BJ1018" s="305" t="s">
        <v>109</v>
      </c>
      <c r="BK1018" s="305"/>
      <c r="BL1018" s="305">
        <v>1</v>
      </c>
      <c r="BM1018" s="307">
        <v>1</v>
      </c>
      <c r="BN1018" s="307" t="s">
        <v>79</v>
      </c>
      <c r="BO1018" s="305" t="s">
        <v>1211</v>
      </c>
      <c r="BP1018" s="308">
        <v>879.46</v>
      </c>
      <c r="BQ1018" s="308">
        <v>269.88</v>
      </c>
      <c r="BR1018" s="308">
        <v>12</v>
      </c>
      <c r="BS1018" s="308">
        <v>12</v>
      </c>
      <c r="BT1018" s="305" t="s">
        <v>1380</v>
      </c>
      <c r="BU1018" s="307">
        <v>0.1</v>
      </c>
      <c r="BV1018" s="309">
        <v>0</v>
      </c>
      <c r="BW1018" s="310" t="s">
        <v>1253</v>
      </c>
      <c r="BX1018" s="305"/>
      <c r="BY1018" s="308">
        <v>879.46</v>
      </c>
      <c r="BZ1018" s="308">
        <v>269.88</v>
      </c>
      <c r="CA1018" s="308">
        <v>20.399999999999999</v>
      </c>
      <c r="CB1018" s="308">
        <v>20.399999999999999</v>
      </c>
      <c r="CC1018" s="307">
        <v>0.55000000000000004</v>
      </c>
      <c r="CD1018" s="305" t="s">
        <v>1213</v>
      </c>
      <c r="CE1018" s="310" t="s">
        <v>1253</v>
      </c>
      <c r="CF1018" s="305"/>
      <c r="CG1018" s="308">
        <v>879.46</v>
      </c>
      <c r="CH1018" s="308">
        <v>269.88</v>
      </c>
      <c r="CI1018" s="308">
        <v>12</v>
      </c>
      <c r="CJ1018" s="308">
        <v>12</v>
      </c>
      <c r="CK1018" s="307"/>
      <c r="CL1018" s="307"/>
      <c r="CM1018" s="307">
        <v>1</v>
      </c>
      <c r="CN1018" s="311" t="s">
        <v>1213</v>
      </c>
      <c r="CO1018" s="305" t="s">
        <v>1253</v>
      </c>
      <c r="CP1018" s="305"/>
      <c r="CQ1018" s="308">
        <v>879.46</v>
      </c>
      <c r="CR1018" s="308">
        <v>269.88</v>
      </c>
      <c r="CS1018" s="308">
        <v>12</v>
      </c>
      <c r="CT1018" s="308">
        <v>12</v>
      </c>
      <c r="CW1018" s="312"/>
      <c r="CX1018" s="312"/>
    </row>
    <row r="1019" spans="1:102" s="299" customFormat="1" ht="16" customHeight="1">
      <c r="A1019" s="297" t="s">
        <v>1381</v>
      </c>
      <c r="B1019" s="297" t="s">
        <v>1382</v>
      </c>
      <c r="C1019" s="119" t="s">
        <v>1256</v>
      </c>
      <c r="D1019" s="119"/>
      <c r="E1019" s="119"/>
      <c r="F1019" s="298">
        <v>1019</v>
      </c>
      <c r="G1019" s="119"/>
      <c r="H1019" s="119"/>
      <c r="I1019" s="119" t="s">
        <v>1383</v>
      </c>
      <c r="J1019" s="119" t="s">
        <v>1384</v>
      </c>
      <c r="K1019" s="119" t="s">
        <v>378</v>
      </c>
      <c r="L1019" s="119"/>
      <c r="M1019" s="119" t="s">
        <v>147</v>
      </c>
      <c r="N1019" s="119"/>
      <c r="O1019" s="119"/>
      <c r="P1019" s="119"/>
      <c r="Q1019" s="119"/>
      <c r="R1019" s="119">
        <v>1</v>
      </c>
      <c r="S1019" s="119" t="s">
        <v>120</v>
      </c>
      <c r="T1019" s="119"/>
      <c r="U1019" s="119"/>
      <c r="V1019" s="119"/>
      <c r="W1019" s="119"/>
      <c r="X1019" s="119" t="s">
        <v>1385</v>
      </c>
      <c r="Y1019" s="119" t="s">
        <v>1386</v>
      </c>
      <c r="Z1019" s="119" t="s">
        <v>1387</v>
      </c>
      <c r="AA1019" s="119" t="s">
        <v>1388</v>
      </c>
      <c r="AB1019" s="119" t="s">
        <v>1210</v>
      </c>
      <c r="AD1019" s="300"/>
      <c r="AE1019" s="304"/>
      <c r="AF1019" s="297" t="s">
        <v>460</v>
      </c>
      <c r="AG1019" s="302">
        <v>0</v>
      </c>
      <c r="AH1019" s="297" t="s">
        <v>1381</v>
      </c>
      <c r="AI1019" s="297" t="s">
        <v>1382</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1354</v>
      </c>
      <c r="BI1019" s="163"/>
      <c r="BJ1019" s="305" t="s">
        <v>109</v>
      </c>
      <c r="BK1019" s="305"/>
      <c r="BL1019" s="305">
        <v>1</v>
      </c>
      <c r="BM1019" s="307">
        <v>1</v>
      </c>
      <c r="BN1019" s="307" t="s">
        <v>79</v>
      </c>
      <c r="BO1019" s="305" t="s">
        <v>1211</v>
      </c>
      <c r="BP1019" s="308">
        <v>895.41</v>
      </c>
      <c r="BQ1019" s="308">
        <v>267.43</v>
      </c>
      <c r="BR1019" s="308">
        <v>12</v>
      </c>
      <c r="BS1019" s="308">
        <v>12</v>
      </c>
      <c r="BT1019" s="305" t="s">
        <v>1389</v>
      </c>
      <c r="BU1019" s="307">
        <v>0.1</v>
      </c>
      <c r="BV1019" s="309">
        <v>0</v>
      </c>
      <c r="BW1019" s="310" t="s">
        <v>1253</v>
      </c>
      <c r="BX1019" s="305"/>
      <c r="BY1019" s="308">
        <v>895.41</v>
      </c>
      <c r="BZ1019" s="308">
        <v>267.43</v>
      </c>
      <c r="CA1019" s="308">
        <v>20.399999999999999</v>
      </c>
      <c r="CB1019" s="308">
        <v>20.399999999999999</v>
      </c>
      <c r="CC1019" s="307">
        <v>0.55000000000000004</v>
      </c>
      <c r="CD1019" s="305" t="s">
        <v>1213</v>
      </c>
      <c r="CE1019" s="310" t="s">
        <v>1253</v>
      </c>
      <c r="CF1019" s="305"/>
      <c r="CG1019" s="308">
        <v>895.41</v>
      </c>
      <c r="CH1019" s="308">
        <v>267.43</v>
      </c>
      <c r="CI1019" s="308">
        <v>12</v>
      </c>
      <c r="CJ1019" s="308">
        <v>12</v>
      </c>
      <c r="CK1019" s="307"/>
      <c r="CL1019" s="307"/>
      <c r="CM1019" s="307">
        <v>1</v>
      </c>
      <c r="CN1019" s="311" t="s">
        <v>1213</v>
      </c>
      <c r="CO1019" s="305" t="s">
        <v>1253</v>
      </c>
      <c r="CP1019" s="305"/>
      <c r="CQ1019" s="308">
        <v>895.41</v>
      </c>
      <c r="CR1019" s="308">
        <v>267.43</v>
      </c>
      <c r="CS1019" s="308">
        <v>12</v>
      </c>
      <c r="CT1019" s="308">
        <v>12</v>
      </c>
      <c r="CW1019" s="312"/>
      <c r="CX1019" s="312"/>
    </row>
    <row r="1020" spans="1:102" s="299" customFormat="1" ht="16" customHeight="1">
      <c r="A1020" s="297" t="s">
        <v>1390</v>
      </c>
      <c r="B1020" s="297" t="s">
        <v>1391</v>
      </c>
      <c r="C1020" s="119" t="s">
        <v>1215</v>
      </c>
      <c r="D1020" s="119"/>
      <c r="E1020" s="119"/>
      <c r="F1020" s="298">
        <v>1020</v>
      </c>
      <c r="G1020" s="119"/>
      <c r="H1020" s="119"/>
      <c r="I1020" s="119" t="s">
        <v>1392</v>
      </c>
      <c r="J1020" s="119" t="s">
        <v>1393</v>
      </c>
      <c r="K1020" s="119" t="s">
        <v>378</v>
      </c>
      <c r="L1020" s="119"/>
      <c r="M1020" s="119" t="s">
        <v>147</v>
      </c>
      <c r="N1020" s="119"/>
      <c r="O1020" s="119"/>
      <c r="P1020" s="119"/>
      <c r="Q1020" s="119"/>
      <c r="R1020" s="119">
        <v>1</v>
      </c>
      <c r="S1020" s="119" t="s">
        <v>120</v>
      </c>
      <c r="T1020" s="119"/>
      <c r="U1020" s="119"/>
      <c r="V1020" s="119"/>
      <c r="W1020" s="119"/>
      <c r="X1020" s="119" t="s">
        <v>1394</v>
      </c>
      <c r="Y1020" s="119" t="s">
        <v>1395</v>
      </c>
      <c r="Z1020" s="119" t="s">
        <v>1396</v>
      </c>
      <c r="AA1020" s="119" t="s">
        <v>1397</v>
      </c>
      <c r="AB1020" s="119" t="s">
        <v>1210</v>
      </c>
      <c r="AD1020" s="300"/>
      <c r="AE1020" s="304"/>
      <c r="AF1020" s="297" t="s">
        <v>461</v>
      </c>
      <c r="AG1020" s="302">
        <v>0</v>
      </c>
      <c r="AH1020" s="297" t="s">
        <v>1390</v>
      </c>
      <c r="AI1020" s="297" t="s">
        <v>1391</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1345</v>
      </c>
      <c r="BI1020" s="163"/>
      <c r="BJ1020" s="305" t="s">
        <v>109</v>
      </c>
      <c r="BK1020" s="305"/>
      <c r="BL1020" s="305">
        <v>1</v>
      </c>
      <c r="BM1020" s="307">
        <v>1</v>
      </c>
      <c r="BN1020" s="307" t="s">
        <v>79</v>
      </c>
      <c r="BO1020" s="305" t="s">
        <v>1211</v>
      </c>
      <c r="BP1020" s="308">
        <v>937.27</v>
      </c>
      <c r="BQ1020" s="308">
        <v>363.08</v>
      </c>
      <c r="BR1020" s="308">
        <v>35</v>
      </c>
      <c r="BS1020" s="308">
        <v>35</v>
      </c>
      <c r="BT1020" s="305" t="s">
        <v>1398</v>
      </c>
      <c r="BU1020" s="307">
        <v>0.1</v>
      </c>
      <c r="BV1020" s="309">
        <v>0</v>
      </c>
      <c r="BW1020" s="310" t="s">
        <v>1243</v>
      </c>
      <c r="BX1020" s="305"/>
      <c r="BY1020" s="308">
        <v>937.27</v>
      </c>
      <c r="BZ1020" s="308">
        <v>363.08</v>
      </c>
      <c r="CA1020" s="308">
        <v>59.5</v>
      </c>
      <c r="CB1020" s="308">
        <v>59.5</v>
      </c>
      <c r="CC1020" s="307">
        <v>0.55000000000000004</v>
      </c>
      <c r="CD1020" s="305" t="s">
        <v>1213</v>
      </c>
      <c r="CE1020" s="310" t="s">
        <v>1243</v>
      </c>
      <c r="CF1020" s="305"/>
      <c r="CG1020" s="308">
        <v>937.27</v>
      </c>
      <c r="CH1020" s="308">
        <v>363.08</v>
      </c>
      <c r="CI1020" s="308">
        <v>35</v>
      </c>
      <c r="CJ1020" s="308">
        <v>35</v>
      </c>
      <c r="CK1020" s="307"/>
      <c r="CL1020" s="307"/>
      <c r="CM1020" s="307">
        <v>1</v>
      </c>
      <c r="CN1020" s="311" t="s">
        <v>1213</v>
      </c>
      <c r="CO1020" s="305" t="s">
        <v>1243</v>
      </c>
      <c r="CP1020" s="305"/>
      <c r="CQ1020" s="308">
        <v>937.27</v>
      </c>
      <c r="CR1020" s="308">
        <v>363.08</v>
      </c>
      <c r="CS1020" s="308">
        <v>35</v>
      </c>
      <c r="CT1020" s="308">
        <v>35</v>
      </c>
      <c r="CW1020" s="312"/>
      <c r="CX1020" s="312"/>
    </row>
    <row r="1021" spans="1:102" s="299" customFormat="1" ht="16" customHeight="1">
      <c r="A1021" s="297" t="s">
        <v>1399</v>
      </c>
      <c r="B1021" s="297" t="s">
        <v>1400</v>
      </c>
      <c r="C1021" s="119" t="s">
        <v>1215</v>
      </c>
      <c r="D1021" s="119"/>
      <c r="E1021" s="119"/>
      <c r="F1021" s="298">
        <v>1021</v>
      </c>
      <c r="G1021" s="119"/>
      <c r="H1021" s="119"/>
      <c r="I1021" s="119" t="s">
        <v>1401</v>
      </c>
      <c r="J1021" s="119" t="s">
        <v>1402</v>
      </c>
      <c r="K1021" s="119" t="s">
        <v>378</v>
      </c>
      <c r="L1021" s="119"/>
      <c r="M1021" s="119" t="s">
        <v>147</v>
      </c>
      <c r="N1021" s="119"/>
      <c r="O1021" s="119"/>
      <c r="P1021" s="119"/>
      <c r="Q1021" s="119"/>
      <c r="R1021" s="119">
        <v>1</v>
      </c>
      <c r="S1021" s="119" t="s">
        <v>120</v>
      </c>
      <c r="T1021" s="119"/>
      <c r="U1021" s="119"/>
      <c r="V1021" s="119"/>
      <c r="W1021" s="119"/>
      <c r="X1021" s="119" t="s">
        <v>1403</v>
      </c>
      <c r="Y1021" s="119" t="s">
        <v>1404</v>
      </c>
      <c r="Z1021" s="119" t="s">
        <v>1405</v>
      </c>
      <c r="AA1021" s="119" t="s">
        <v>1406</v>
      </c>
      <c r="AB1021" s="119" t="s">
        <v>1210</v>
      </c>
      <c r="AD1021" s="300"/>
      <c r="AE1021" s="304"/>
      <c r="AF1021" s="297" t="s">
        <v>462</v>
      </c>
      <c r="AG1021" s="302">
        <v>0</v>
      </c>
      <c r="AH1021" s="297" t="s">
        <v>1399</v>
      </c>
      <c r="AI1021" s="297" t="s">
        <v>1400</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1390</v>
      </c>
      <c r="BI1021" s="163"/>
      <c r="BJ1021" s="305" t="s">
        <v>109</v>
      </c>
      <c r="BK1021" s="305"/>
      <c r="BL1021" s="305">
        <v>1</v>
      </c>
      <c r="BM1021" s="307">
        <v>1</v>
      </c>
      <c r="BN1021" s="307" t="s">
        <v>79</v>
      </c>
      <c r="BO1021" s="305" t="s">
        <v>1211</v>
      </c>
      <c r="BP1021" s="308">
        <v>911.42</v>
      </c>
      <c r="BQ1021" s="308">
        <v>265.32</v>
      </c>
      <c r="BR1021" s="308">
        <v>12</v>
      </c>
      <c r="BS1021" s="308">
        <v>12</v>
      </c>
      <c r="BT1021" s="305" t="s">
        <v>1407</v>
      </c>
      <c r="BU1021" s="307">
        <v>0.1</v>
      </c>
      <c r="BV1021" s="309">
        <v>0</v>
      </c>
      <c r="BW1021" s="310" t="s">
        <v>1253</v>
      </c>
      <c r="BX1021" s="305"/>
      <c r="BY1021" s="308">
        <v>911.42</v>
      </c>
      <c r="BZ1021" s="308">
        <v>265.32</v>
      </c>
      <c r="CA1021" s="308">
        <v>20.399999999999999</v>
      </c>
      <c r="CB1021" s="308">
        <v>20.399999999999999</v>
      </c>
      <c r="CC1021" s="307">
        <v>0.55000000000000004</v>
      </c>
      <c r="CD1021" s="305" t="s">
        <v>1213</v>
      </c>
      <c r="CE1021" s="310" t="s">
        <v>1253</v>
      </c>
      <c r="CF1021" s="305"/>
      <c r="CG1021" s="308">
        <v>911.42</v>
      </c>
      <c r="CH1021" s="308">
        <v>265.32</v>
      </c>
      <c r="CI1021" s="308">
        <v>12</v>
      </c>
      <c r="CJ1021" s="308">
        <v>12</v>
      </c>
      <c r="CK1021" s="307"/>
      <c r="CL1021" s="307"/>
      <c r="CM1021" s="307">
        <v>1</v>
      </c>
      <c r="CN1021" s="311" t="s">
        <v>1213</v>
      </c>
      <c r="CO1021" s="305" t="s">
        <v>1253</v>
      </c>
      <c r="CP1021" s="305"/>
      <c r="CQ1021" s="308">
        <v>911.42</v>
      </c>
      <c r="CR1021" s="308">
        <v>265.32</v>
      </c>
      <c r="CS1021" s="308">
        <v>12</v>
      </c>
      <c r="CT1021" s="308">
        <v>12</v>
      </c>
      <c r="CW1021" s="312"/>
      <c r="CX1021" s="312"/>
    </row>
    <row r="1022" spans="1:102" s="299" customFormat="1" ht="16" customHeight="1">
      <c r="A1022" s="297" t="s">
        <v>1408</v>
      </c>
      <c r="B1022" s="297" t="s">
        <v>1409</v>
      </c>
      <c r="C1022" s="119" t="s">
        <v>1256</v>
      </c>
      <c r="D1022" s="119"/>
      <c r="E1022" s="119"/>
      <c r="F1022" s="298">
        <v>1022</v>
      </c>
      <c r="G1022" s="119"/>
      <c r="H1022" s="119"/>
      <c r="I1022" s="119" t="s">
        <v>1410</v>
      </c>
      <c r="J1022" s="119" t="s">
        <v>1411</v>
      </c>
      <c r="K1022" s="119" t="s">
        <v>378</v>
      </c>
      <c r="L1022" s="119"/>
      <c r="M1022" s="119" t="s">
        <v>147</v>
      </c>
      <c r="N1022" s="119"/>
      <c r="O1022" s="119"/>
      <c r="P1022" s="119"/>
      <c r="Q1022" s="119"/>
      <c r="R1022" s="119">
        <v>1</v>
      </c>
      <c r="S1022" s="119" t="s">
        <v>120</v>
      </c>
      <c r="T1022" s="119"/>
      <c r="U1022" s="119"/>
      <c r="V1022" s="119"/>
      <c r="W1022" s="119"/>
      <c r="X1022" s="119" t="s">
        <v>1412</v>
      </c>
      <c r="Y1022" s="119" t="s">
        <v>1413</v>
      </c>
      <c r="Z1022" s="119" t="s">
        <v>1414</v>
      </c>
      <c r="AA1022" s="119" t="s">
        <v>1415</v>
      </c>
      <c r="AB1022" s="119" t="s">
        <v>1210</v>
      </c>
      <c r="AD1022" s="300"/>
      <c r="AE1022" s="304"/>
      <c r="AF1022" s="297" t="s">
        <v>463</v>
      </c>
      <c r="AG1022" s="302">
        <v>0</v>
      </c>
      <c r="AH1022" s="297" t="s">
        <v>1408</v>
      </c>
      <c r="AI1022" s="297" t="s">
        <v>1409</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1390</v>
      </c>
      <c r="BI1022" s="163"/>
      <c r="BJ1022" s="305" t="s">
        <v>109</v>
      </c>
      <c r="BK1022" s="305"/>
      <c r="BL1022" s="305">
        <v>1</v>
      </c>
      <c r="BM1022" s="307">
        <v>1</v>
      </c>
      <c r="BN1022" s="307" t="s">
        <v>79</v>
      </c>
      <c r="BO1022" s="305" t="s">
        <v>1211</v>
      </c>
      <c r="BP1022" s="308">
        <v>927.47</v>
      </c>
      <c r="BQ1022" s="308">
        <v>263.56</v>
      </c>
      <c r="BR1022" s="308">
        <v>12</v>
      </c>
      <c r="BS1022" s="308">
        <v>12</v>
      </c>
      <c r="BT1022" s="305" t="s">
        <v>1416</v>
      </c>
      <c r="BU1022" s="307">
        <v>0.1</v>
      </c>
      <c r="BV1022" s="309">
        <v>0</v>
      </c>
      <c r="BW1022" s="310" t="s">
        <v>1253</v>
      </c>
      <c r="BX1022" s="305"/>
      <c r="BY1022" s="308">
        <v>927.47</v>
      </c>
      <c r="BZ1022" s="308">
        <v>263.56</v>
      </c>
      <c r="CA1022" s="308">
        <v>20.399999999999999</v>
      </c>
      <c r="CB1022" s="308">
        <v>20.399999999999999</v>
      </c>
      <c r="CC1022" s="307">
        <v>0.55000000000000004</v>
      </c>
      <c r="CD1022" s="305" t="s">
        <v>1213</v>
      </c>
      <c r="CE1022" s="310" t="s">
        <v>1253</v>
      </c>
      <c r="CF1022" s="305"/>
      <c r="CG1022" s="308">
        <v>927.47</v>
      </c>
      <c r="CH1022" s="308">
        <v>263.56</v>
      </c>
      <c r="CI1022" s="308">
        <v>12</v>
      </c>
      <c r="CJ1022" s="308">
        <v>12</v>
      </c>
      <c r="CK1022" s="307"/>
      <c r="CL1022" s="307"/>
      <c r="CM1022" s="307">
        <v>1</v>
      </c>
      <c r="CN1022" s="311" t="s">
        <v>1213</v>
      </c>
      <c r="CO1022" s="305" t="s">
        <v>1253</v>
      </c>
      <c r="CP1022" s="305"/>
      <c r="CQ1022" s="308">
        <v>927.47</v>
      </c>
      <c r="CR1022" s="308">
        <v>263.56</v>
      </c>
      <c r="CS1022" s="308">
        <v>12</v>
      </c>
      <c r="CT1022" s="308">
        <v>12</v>
      </c>
      <c r="CW1022" s="312"/>
      <c r="CX1022" s="312"/>
    </row>
    <row r="1023" spans="1:102" s="299" customFormat="1" ht="16" customHeight="1">
      <c r="A1023" s="297" t="s">
        <v>1417</v>
      </c>
      <c r="B1023" s="297" t="s">
        <v>1418</v>
      </c>
      <c r="C1023" s="119" t="s">
        <v>1215</v>
      </c>
      <c r="D1023" s="119"/>
      <c r="E1023" s="119"/>
      <c r="F1023" s="298">
        <v>1023</v>
      </c>
      <c r="G1023" s="119"/>
      <c r="H1023" s="119"/>
      <c r="I1023" s="119" t="s">
        <v>1419</v>
      </c>
      <c r="J1023" s="119" t="s">
        <v>1420</v>
      </c>
      <c r="K1023" s="119" t="s">
        <v>378</v>
      </c>
      <c r="L1023" s="119"/>
      <c r="M1023" s="119" t="s">
        <v>147</v>
      </c>
      <c r="N1023" s="119"/>
      <c r="O1023" s="119"/>
      <c r="P1023" s="119"/>
      <c r="Q1023" s="119"/>
      <c r="R1023" s="119">
        <v>1</v>
      </c>
      <c r="S1023" s="119" t="s">
        <v>120</v>
      </c>
      <c r="T1023" s="119"/>
      <c r="U1023" s="119"/>
      <c r="V1023" s="119"/>
      <c r="W1023" s="119"/>
      <c r="X1023" s="119" t="s">
        <v>1421</v>
      </c>
      <c r="Y1023" s="119" t="s">
        <v>1422</v>
      </c>
      <c r="Z1023" s="119" t="s">
        <v>1423</v>
      </c>
      <c r="AA1023" s="119" t="s">
        <v>1424</v>
      </c>
      <c r="AB1023" s="119" t="s">
        <v>1210</v>
      </c>
      <c r="AD1023" s="300"/>
      <c r="AE1023" s="304"/>
      <c r="AF1023" s="297" t="s">
        <v>464</v>
      </c>
      <c r="AG1023" s="302">
        <v>0</v>
      </c>
      <c r="AH1023" s="297" t="s">
        <v>1417</v>
      </c>
      <c r="AI1023" s="297" t="s">
        <v>1418</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1390</v>
      </c>
      <c r="BI1023" s="163"/>
      <c r="BJ1023" s="305" t="s">
        <v>109</v>
      </c>
      <c r="BK1023" s="305"/>
      <c r="BL1023" s="305">
        <v>1</v>
      </c>
      <c r="BM1023" s="307">
        <v>1</v>
      </c>
      <c r="BN1023" s="307" t="s">
        <v>79</v>
      </c>
      <c r="BO1023" s="305" t="s">
        <v>1211</v>
      </c>
      <c r="BP1023" s="308">
        <v>943.55</v>
      </c>
      <c r="BQ1023" s="308">
        <v>262.16000000000003</v>
      </c>
      <c r="BR1023" s="308">
        <v>12</v>
      </c>
      <c r="BS1023" s="308">
        <v>12</v>
      </c>
      <c r="BT1023" s="305" t="s">
        <v>1425</v>
      </c>
      <c r="BU1023" s="307">
        <v>0.1</v>
      </c>
      <c r="BV1023" s="309">
        <v>0</v>
      </c>
      <c r="BW1023" s="310" t="s">
        <v>1253</v>
      </c>
      <c r="BX1023" s="305"/>
      <c r="BY1023" s="308">
        <v>943.55</v>
      </c>
      <c r="BZ1023" s="308">
        <v>262.16000000000003</v>
      </c>
      <c r="CA1023" s="308">
        <v>20.399999999999999</v>
      </c>
      <c r="CB1023" s="308">
        <v>20.399999999999999</v>
      </c>
      <c r="CC1023" s="307">
        <v>0.55000000000000004</v>
      </c>
      <c r="CD1023" s="305" t="s">
        <v>1213</v>
      </c>
      <c r="CE1023" s="310" t="s">
        <v>1253</v>
      </c>
      <c r="CF1023" s="305"/>
      <c r="CG1023" s="308">
        <v>943.55</v>
      </c>
      <c r="CH1023" s="308">
        <v>262.16000000000003</v>
      </c>
      <c r="CI1023" s="308">
        <v>12</v>
      </c>
      <c r="CJ1023" s="308">
        <v>12</v>
      </c>
      <c r="CK1023" s="307"/>
      <c r="CL1023" s="307"/>
      <c r="CM1023" s="307">
        <v>1</v>
      </c>
      <c r="CN1023" s="311" t="s">
        <v>1213</v>
      </c>
      <c r="CO1023" s="305" t="s">
        <v>1253</v>
      </c>
      <c r="CP1023" s="305"/>
      <c r="CQ1023" s="308">
        <v>943.55</v>
      </c>
      <c r="CR1023" s="308">
        <v>262.16000000000003</v>
      </c>
      <c r="CS1023" s="308">
        <v>12</v>
      </c>
      <c r="CT1023" s="308">
        <v>12</v>
      </c>
      <c r="CW1023" s="312"/>
      <c r="CX1023" s="312"/>
    </row>
    <row r="1024" spans="1:102" s="299" customFormat="1" ht="16" customHeight="1">
      <c r="A1024" s="297" t="s">
        <v>1426</v>
      </c>
      <c r="B1024" s="297" t="s">
        <v>1427</v>
      </c>
      <c r="C1024" s="119" t="s">
        <v>1256</v>
      </c>
      <c r="D1024" s="119"/>
      <c r="E1024" s="119"/>
      <c r="F1024" s="298">
        <v>1024</v>
      </c>
      <c r="G1024" s="119"/>
      <c r="H1024" s="119"/>
      <c r="I1024" s="119" t="s">
        <v>1428</v>
      </c>
      <c r="J1024" s="119" t="s">
        <v>1429</v>
      </c>
      <c r="K1024" s="119" t="s">
        <v>378</v>
      </c>
      <c r="L1024" s="119"/>
      <c r="M1024" s="119" t="s">
        <v>147</v>
      </c>
      <c r="N1024" s="119"/>
      <c r="O1024" s="119"/>
      <c r="P1024" s="119"/>
      <c r="Q1024" s="119"/>
      <c r="R1024" s="119">
        <v>1</v>
      </c>
      <c r="S1024" s="119" t="s">
        <v>120</v>
      </c>
      <c r="T1024" s="119"/>
      <c r="U1024" s="119"/>
      <c r="V1024" s="119"/>
      <c r="W1024" s="119"/>
      <c r="X1024" s="119" t="s">
        <v>1430</v>
      </c>
      <c r="Y1024" s="119" t="s">
        <v>1431</v>
      </c>
      <c r="Z1024" s="119" t="s">
        <v>1432</v>
      </c>
      <c r="AA1024" s="119" t="s">
        <v>1433</v>
      </c>
      <c r="AB1024" s="119" t="s">
        <v>1210</v>
      </c>
      <c r="AD1024" s="300"/>
      <c r="AE1024" s="304"/>
      <c r="AF1024" s="297" t="s">
        <v>465</v>
      </c>
      <c r="AG1024" s="302">
        <v>0</v>
      </c>
      <c r="AH1024" s="297" t="s">
        <v>1426</v>
      </c>
      <c r="AI1024" s="297" t="s">
        <v>1427</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1345</v>
      </c>
      <c r="BI1024" s="312"/>
      <c r="BJ1024" s="305" t="s">
        <v>109</v>
      </c>
      <c r="BK1024" s="305"/>
      <c r="BL1024" s="305">
        <v>1</v>
      </c>
      <c r="BM1024" s="307">
        <v>1</v>
      </c>
      <c r="BN1024" s="307" t="s">
        <v>79</v>
      </c>
      <c r="BO1024" s="305" t="s">
        <v>1211</v>
      </c>
      <c r="BP1024" s="308">
        <v>979.06</v>
      </c>
      <c r="BQ1024" s="308">
        <v>360.34</v>
      </c>
      <c r="BR1024" s="308">
        <v>35</v>
      </c>
      <c r="BS1024" s="308">
        <v>35</v>
      </c>
      <c r="BT1024" s="305" t="s">
        <v>1434</v>
      </c>
      <c r="BU1024" s="307">
        <v>0.1</v>
      </c>
      <c r="BV1024" s="309">
        <v>0</v>
      </c>
      <c r="BW1024" s="310" t="s">
        <v>1243</v>
      </c>
      <c r="BX1024" s="305"/>
      <c r="BY1024" s="308">
        <v>979.06</v>
      </c>
      <c r="BZ1024" s="308">
        <v>360.34</v>
      </c>
      <c r="CA1024" s="308">
        <v>59.5</v>
      </c>
      <c r="CB1024" s="308">
        <v>59.5</v>
      </c>
      <c r="CC1024" s="307">
        <v>0.55000000000000004</v>
      </c>
      <c r="CD1024" s="305" t="s">
        <v>1213</v>
      </c>
      <c r="CE1024" s="310" t="s">
        <v>1243</v>
      </c>
      <c r="CF1024" s="305"/>
      <c r="CG1024" s="308">
        <v>979.06</v>
      </c>
      <c r="CH1024" s="308">
        <v>360.34</v>
      </c>
      <c r="CI1024" s="308">
        <v>35</v>
      </c>
      <c r="CJ1024" s="308">
        <v>35</v>
      </c>
      <c r="CK1024" s="307"/>
      <c r="CL1024" s="307"/>
      <c r="CM1024" s="307">
        <v>1</v>
      </c>
      <c r="CN1024" s="311" t="s">
        <v>1213</v>
      </c>
      <c r="CO1024" s="305" t="s">
        <v>1243</v>
      </c>
      <c r="CP1024" s="305"/>
      <c r="CQ1024" s="308">
        <v>979.06</v>
      </c>
      <c r="CR1024" s="308">
        <v>360.34</v>
      </c>
      <c r="CS1024" s="308">
        <v>35</v>
      </c>
      <c r="CT1024" s="308">
        <v>35</v>
      </c>
      <c r="CW1024" s="312"/>
      <c r="CX1024" s="312"/>
    </row>
    <row r="1025" spans="1:102" s="299" customFormat="1" ht="16" customHeight="1">
      <c r="A1025" s="297" t="s">
        <v>1435</v>
      </c>
      <c r="B1025" s="297" t="s">
        <v>1436</v>
      </c>
      <c r="C1025" s="119" t="s">
        <v>1256</v>
      </c>
      <c r="D1025" s="119"/>
      <c r="E1025" s="119"/>
      <c r="F1025" s="298">
        <v>1025</v>
      </c>
      <c r="G1025" s="119"/>
      <c r="H1025" s="119"/>
      <c r="I1025" s="119" t="s">
        <v>1437</v>
      </c>
      <c r="J1025" s="119" t="s">
        <v>1438</v>
      </c>
      <c r="K1025" s="119" t="s">
        <v>378</v>
      </c>
      <c r="L1025" s="119"/>
      <c r="M1025" s="119" t="s">
        <v>147</v>
      </c>
      <c r="N1025" s="119"/>
      <c r="O1025" s="119"/>
      <c r="P1025" s="119"/>
      <c r="Q1025" s="119"/>
      <c r="R1025" s="119">
        <v>1</v>
      </c>
      <c r="S1025" s="119" t="s">
        <v>120</v>
      </c>
      <c r="T1025" s="119"/>
      <c r="U1025" s="119"/>
      <c r="V1025" s="119"/>
      <c r="W1025" s="119"/>
      <c r="X1025" s="119" t="s">
        <v>1439</v>
      </c>
      <c r="Y1025" s="119" t="s">
        <v>1440</v>
      </c>
      <c r="Z1025" s="119" t="s">
        <v>1441</v>
      </c>
      <c r="AA1025" s="119" t="s">
        <v>1442</v>
      </c>
      <c r="AB1025" s="119" t="s">
        <v>1210</v>
      </c>
      <c r="AD1025" s="300"/>
      <c r="AE1025" s="304"/>
      <c r="AF1025" s="297" t="s">
        <v>466</v>
      </c>
      <c r="AG1025" s="302">
        <v>0</v>
      </c>
      <c r="AH1025" s="297" t="s">
        <v>1435</v>
      </c>
      <c r="AI1025" s="297" t="s">
        <v>1436</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1426</v>
      </c>
      <c r="BI1025" s="312"/>
      <c r="BJ1025" s="305" t="s">
        <v>109</v>
      </c>
      <c r="BK1025" s="305"/>
      <c r="BL1025" s="305">
        <v>1</v>
      </c>
      <c r="BM1025" s="307">
        <v>1</v>
      </c>
      <c r="BN1025" s="307" t="s">
        <v>79</v>
      </c>
      <c r="BO1025" s="305" t="s">
        <v>1211</v>
      </c>
      <c r="BP1025" s="308">
        <v>959.66</v>
      </c>
      <c r="BQ1025" s="308">
        <v>261.10000000000002</v>
      </c>
      <c r="BR1025" s="308">
        <v>12</v>
      </c>
      <c r="BS1025" s="308">
        <v>12</v>
      </c>
      <c r="BT1025" s="305" t="s">
        <v>1443</v>
      </c>
      <c r="BU1025" s="307">
        <v>0.1</v>
      </c>
      <c r="BV1025" s="309">
        <v>0</v>
      </c>
      <c r="BW1025" s="310" t="s">
        <v>1253</v>
      </c>
      <c r="BX1025" s="305"/>
      <c r="BY1025" s="308">
        <v>959.66</v>
      </c>
      <c r="BZ1025" s="308">
        <v>261.10000000000002</v>
      </c>
      <c r="CA1025" s="308">
        <v>20.399999999999999</v>
      </c>
      <c r="CB1025" s="308">
        <v>20.399999999999999</v>
      </c>
      <c r="CC1025" s="307">
        <v>0.55000000000000004</v>
      </c>
      <c r="CD1025" s="305" t="s">
        <v>1213</v>
      </c>
      <c r="CE1025" s="310" t="s">
        <v>1253</v>
      </c>
      <c r="CF1025" s="305"/>
      <c r="CG1025" s="308">
        <v>959.66</v>
      </c>
      <c r="CH1025" s="308">
        <v>261.10000000000002</v>
      </c>
      <c r="CI1025" s="308">
        <v>12</v>
      </c>
      <c r="CJ1025" s="308">
        <v>12</v>
      </c>
      <c r="CK1025" s="307"/>
      <c r="CL1025" s="307"/>
      <c r="CM1025" s="307">
        <v>1</v>
      </c>
      <c r="CN1025" s="311" t="s">
        <v>1213</v>
      </c>
      <c r="CO1025" s="305" t="s">
        <v>1253</v>
      </c>
      <c r="CP1025" s="305"/>
      <c r="CQ1025" s="308">
        <v>959.66</v>
      </c>
      <c r="CR1025" s="308">
        <v>261.10000000000002</v>
      </c>
      <c r="CS1025" s="308">
        <v>12</v>
      </c>
      <c r="CT1025" s="308">
        <v>12</v>
      </c>
      <c r="CW1025" s="312"/>
      <c r="CX1025" s="312"/>
    </row>
    <row r="1026" spans="1:102" s="299" customFormat="1" ht="16" customHeight="1">
      <c r="A1026" s="297" t="s">
        <v>1444</v>
      </c>
      <c r="B1026" s="297" t="s">
        <v>1445</v>
      </c>
      <c r="C1026" s="119" t="s">
        <v>1215</v>
      </c>
      <c r="D1026" s="119"/>
      <c r="E1026" s="119"/>
      <c r="F1026" s="298">
        <v>1026</v>
      </c>
      <c r="G1026" s="119"/>
      <c r="H1026" s="119"/>
      <c r="I1026" s="119" t="s">
        <v>1446</v>
      </c>
      <c r="J1026" s="119" t="s">
        <v>1447</v>
      </c>
      <c r="K1026" s="119" t="s">
        <v>378</v>
      </c>
      <c r="L1026" s="119"/>
      <c r="M1026" s="119" t="s">
        <v>147</v>
      </c>
      <c r="N1026" s="119"/>
      <c r="O1026" s="119"/>
      <c r="P1026" s="119"/>
      <c r="Q1026" s="119"/>
      <c r="R1026" s="119">
        <v>1</v>
      </c>
      <c r="S1026" s="119" t="s">
        <v>120</v>
      </c>
      <c r="T1026" s="119"/>
      <c r="U1026" s="119"/>
      <c r="V1026" s="119"/>
      <c r="W1026" s="119"/>
      <c r="X1026" s="119" t="s">
        <v>1448</v>
      </c>
      <c r="Y1026" s="119" t="s">
        <v>1449</v>
      </c>
      <c r="Z1026" s="119" t="s">
        <v>1450</v>
      </c>
      <c r="AA1026" s="119" t="s">
        <v>1451</v>
      </c>
      <c r="AB1026" s="119" t="s">
        <v>1210</v>
      </c>
      <c r="AD1026" s="300"/>
      <c r="AE1026" s="304"/>
      <c r="AF1026" s="297" t="s">
        <v>467</v>
      </c>
      <c r="AG1026" s="302">
        <v>0</v>
      </c>
      <c r="AH1026" s="297" t="s">
        <v>1444</v>
      </c>
      <c r="AI1026" s="297" t="s">
        <v>1445</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1426</v>
      </c>
      <c r="BI1026" s="312"/>
      <c r="BJ1026" s="305" t="s">
        <v>109</v>
      </c>
      <c r="BK1026" s="305"/>
      <c r="BL1026" s="305">
        <v>1</v>
      </c>
      <c r="BM1026" s="307">
        <v>1</v>
      </c>
      <c r="BN1026" s="307" t="s">
        <v>79</v>
      </c>
      <c r="BO1026" s="305" t="s">
        <v>1211</v>
      </c>
      <c r="BP1026" s="308">
        <v>975.79</v>
      </c>
      <c r="BQ1026" s="308">
        <v>260.39999999999998</v>
      </c>
      <c r="BR1026" s="308">
        <v>12</v>
      </c>
      <c r="BS1026" s="308">
        <v>12</v>
      </c>
      <c r="BT1026" s="305" t="s">
        <v>1452</v>
      </c>
      <c r="BU1026" s="307">
        <v>0.1</v>
      </c>
      <c r="BV1026" s="309">
        <v>0</v>
      </c>
      <c r="BW1026" s="310" t="s">
        <v>1253</v>
      </c>
      <c r="BX1026" s="305"/>
      <c r="BY1026" s="308">
        <v>975.79</v>
      </c>
      <c r="BZ1026" s="308">
        <v>260.39999999999998</v>
      </c>
      <c r="CA1026" s="308">
        <v>20.399999999999999</v>
      </c>
      <c r="CB1026" s="308">
        <v>20.399999999999999</v>
      </c>
      <c r="CC1026" s="307">
        <v>0.55000000000000004</v>
      </c>
      <c r="CD1026" s="305" t="s">
        <v>1213</v>
      </c>
      <c r="CE1026" s="310" t="s">
        <v>1253</v>
      </c>
      <c r="CF1026" s="305"/>
      <c r="CG1026" s="308">
        <v>975.79</v>
      </c>
      <c r="CH1026" s="308">
        <v>260.39999999999998</v>
      </c>
      <c r="CI1026" s="308">
        <v>12</v>
      </c>
      <c r="CJ1026" s="308">
        <v>12</v>
      </c>
      <c r="CK1026" s="307"/>
      <c r="CL1026" s="307"/>
      <c r="CM1026" s="307">
        <v>1</v>
      </c>
      <c r="CN1026" s="311" t="s">
        <v>1213</v>
      </c>
      <c r="CO1026" s="305" t="s">
        <v>1253</v>
      </c>
      <c r="CP1026" s="305"/>
      <c r="CQ1026" s="308">
        <v>975.79</v>
      </c>
      <c r="CR1026" s="308">
        <v>260.39999999999998</v>
      </c>
      <c r="CS1026" s="308">
        <v>12</v>
      </c>
      <c r="CT1026" s="308">
        <v>12</v>
      </c>
      <c r="CW1026" s="312"/>
      <c r="CX1026" s="312"/>
    </row>
    <row r="1027" spans="1:102" s="299" customFormat="1" ht="16" customHeight="1">
      <c r="A1027" s="297" t="s">
        <v>1453</v>
      </c>
      <c r="B1027" s="297" t="s">
        <v>1454</v>
      </c>
      <c r="C1027" s="119" t="s">
        <v>1256</v>
      </c>
      <c r="D1027" s="119"/>
      <c r="E1027" s="119"/>
      <c r="F1027" s="298">
        <v>1027</v>
      </c>
      <c r="G1027" s="119"/>
      <c r="H1027" s="119"/>
      <c r="I1027" s="119" t="s">
        <v>1455</v>
      </c>
      <c r="J1027" s="119" t="s">
        <v>1456</v>
      </c>
      <c r="K1027" s="119" t="s">
        <v>378</v>
      </c>
      <c r="L1027" s="119"/>
      <c r="M1027" s="119" t="s">
        <v>147</v>
      </c>
      <c r="N1027" s="119"/>
      <c r="O1027" s="119"/>
      <c r="P1027" s="119"/>
      <c r="Q1027" s="119"/>
      <c r="R1027" s="119">
        <v>1</v>
      </c>
      <c r="S1027" s="119" t="s">
        <v>120</v>
      </c>
      <c r="T1027" s="119"/>
      <c r="U1027" s="119"/>
      <c r="V1027" s="119"/>
      <c r="W1027" s="119"/>
      <c r="X1027" s="119" t="s">
        <v>1457</v>
      </c>
      <c r="Y1027" s="119" t="s">
        <v>1458</v>
      </c>
      <c r="Z1027" s="119" t="s">
        <v>1459</v>
      </c>
      <c r="AA1027" s="119" t="s">
        <v>1460</v>
      </c>
      <c r="AB1027" s="119" t="s">
        <v>1210</v>
      </c>
      <c r="AD1027" s="300"/>
      <c r="AE1027" s="304"/>
      <c r="AF1027" s="297" t="s">
        <v>468</v>
      </c>
      <c r="AG1027" s="302">
        <v>0</v>
      </c>
      <c r="AH1027" s="297" t="s">
        <v>1453</v>
      </c>
      <c r="AI1027" s="297" t="s">
        <v>1454</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1426</v>
      </c>
      <c r="BI1027" s="312"/>
      <c r="BJ1027" s="305" t="s">
        <v>109</v>
      </c>
      <c r="BK1027" s="305"/>
      <c r="BL1027" s="305">
        <v>1</v>
      </c>
      <c r="BM1027" s="307">
        <v>1</v>
      </c>
      <c r="BN1027" s="307" t="s">
        <v>79</v>
      </c>
      <c r="BO1027" s="305" t="s">
        <v>1211</v>
      </c>
      <c r="BP1027" s="308">
        <v>991.93</v>
      </c>
      <c r="BQ1027" s="308">
        <v>260.04000000000002</v>
      </c>
      <c r="BR1027" s="308">
        <v>12</v>
      </c>
      <c r="BS1027" s="308">
        <v>12</v>
      </c>
      <c r="BT1027" s="305" t="s">
        <v>1461</v>
      </c>
      <c r="BU1027" s="307">
        <v>0.1</v>
      </c>
      <c r="BV1027" s="309">
        <v>0</v>
      </c>
      <c r="BW1027" s="310" t="s">
        <v>1253</v>
      </c>
      <c r="BX1027" s="305"/>
      <c r="BY1027" s="308">
        <v>991.93</v>
      </c>
      <c r="BZ1027" s="308">
        <v>260.04000000000002</v>
      </c>
      <c r="CA1027" s="308">
        <v>20.399999999999999</v>
      </c>
      <c r="CB1027" s="308">
        <v>20.399999999999999</v>
      </c>
      <c r="CC1027" s="307">
        <v>0.55000000000000004</v>
      </c>
      <c r="CD1027" s="305" t="s">
        <v>1213</v>
      </c>
      <c r="CE1027" s="310" t="s">
        <v>1253</v>
      </c>
      <c r="CF1027" s="305"/>
      <c r="CG1027" s="308">
        <v>991.93</v>
      </c>
      <c r="CH1027" s="308">
        <v>260.04000000000002</v>
      </c>
      <c r="CI1027" s="308">
        <v>12</v>
      </c>
      <c r="CJ1027" s="308">
        <v>12</v>
      </c>
      <c r="CK1027" s="307"/>
      <c r="CL1027" s="307"/>
      <c r="CM1027" s="307">
        <v>1</v>
      </c>
      <c r="CN1027" s="311" t="s">
        <v>1213</v>
      </c>
      <c r="CO1027" s="305" t="s">
        <v>1253</v>
      </c>
      <c r="CP1027" s="305"/>
      <c r="CQ1027" s="308">
        <v>991.93</v>
      </c>
      <c r="CR1027" s="308">
        <v>260.04000000000002</v>
      </c>
      <c r="CS1027" s="308">
        <v>12</v>
      </c>
      <c r="CT1027" s="308">
        <v>12</v>
      </c>
      <c r="CW1027" s="312"/>
      <c r="CX1027" s="312"/>
    </row>
    <row r="1028" spans="1:102" s="299" customFormat="1" ht="16" customHeight="1">
      <c r="A1028" s="297" t="s">
        <v>1462</v>
      </c>
      <c r="B1028" s="297" t="s">
        <v>1463</v>
      </c>
      <c r="C1028" s="119" t="s">
        <v>1215</v>
      </c>
      <c r="D1028" s="119"/>
      <c r="E1028" s="119"/>
      <c r="F1028" s="298">
        <v>1028</v>
      </c>
      <c r="G1028" s="119"/>
      <c r="H1028" s="119"/>
      <c r="I1028" s="119" t="s">
        <v>1464</v>
      </c>
      <c r="J1028" s="119" t="s">
        <v>1465</v>
      </c>
      <c r="K1028" s="119" t="s">
        <v>378</v>
      </c>
      <c r="L1028" s="119"/>
      <c r="M1028" s="119" t="s">
        <v>147</v>
      </c>
      <c r="N1028" s="119"/>
      <c r="O1028" s="119"/>
      <c r="P1028" s="119"/>
      <c r="Q1028" s="119"/>
      <c r="R1028" s="119">
        <v>1</v>
      </c>
      <c r="S1028" s="119" t="s">
        <v>120</v>
      </c>
      <c r="T1028" s="119"/>
      <c r="U1028" s="119"/>
      <c r="V1028" s="119"/>
      <c r="W1028" s="119"/>
      <c r="X1028" s="119" t="s">
        <v>1466</v>
      </c>
      <c r="Y1028" s="119" t="s">
        <v>1467</v>
      </c>
      <c r="Z1028" s="119" t="s">
        <v>1468</v>
      </c>
      <c r="AA1028" s="119" t="s">
        <v>1469</v>
      </c>
      <c r="AB1028" s="119" t="s">
        <v>1210</v>
      </c>
      <c r="AD1028" s="300"/>
      <c r="AE1028" s="304"/>
      <c r="AF1028" s="297" t="s">
        <v>469</v>
      </c>
      <c r="AG1028" s="302">
        <v>0</v>
      </c>
      <c r="AH1028" s="297" t="s">
        <v>1462</v>
      </c>
      <c r="AI1028" s="297" t="s">
        <v>1463</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1211</v>
      </c>
      <c r="BP1028" s="308">
        <v>1049.01</v>
      </c>
      <c r="BQ1028" s="308">
        <v>502.41</v>
      </c>
      <c r="BR1028" s="308">
        <v>60</v>
      </c>
      <c r="BS1028" s="308">
        <v>60</v>
      </c>
      <c r="BT1028" s="305" t="s">
        <v>1470</v>
      </c>
      <c r="BU1028" s="307">
        <v>0.1</v>
      </c>
      <c r="BV1028" s="309">
        <v>0</v>
      </c>
      <c r="BW1028" s="310" t="s">
        <v>1233</v>
      </c>
      <c r="BX1028" s="305"/>
      <c r="BY1028" s="308">
        <v>1049.01</v>
      </c>
      <c r="BZ1028" s="308">
        <v>502.41</v>
      </c>
      <c r="CA1028" s="308">
        <v>102</v>
      </c>
      <c r="CB1028" s="308">
        <v>102</v>
      </c>
      <c r="CC1028" s="307">
        <v>0.55000000000000004</v>
      </c>
      <c r="CD1028" s="305" t="s">
        <v>1213</v>
      </c>
      <c r="CE1028" s="310" t="s">
        <v>1233</v>
      </c>
      <c r="CF1028" s="305"/>
      <c r="CG1028" s="308">
        <v>1049.01</v>
      </c>
      <c r="CH1028" s="308">
        <v>502.41</v>
      </c>
      <c r="CI1028" s="308">
        <v>60</v>
      </c>
      <c r="CJ1028" s="308">
        <v>60</v>
      </c>
      <c r="CK1028" s="307"/>
      <c r="CL1028" s="307"/>
      <c r="CM1028" s="307">
        <v>1</v>
      </c>
      <c r="CN1028" s="311" t="s">
        <v>1213</v>
      </c>
      <c r="CO1028" s="305" t="s">
        <v>1233</v>
      </c>
      <c r="CP1028" s="305"/>
      <c r="CQ1028" s="308">
        <v>1049.01</v>
      </c>
      <c r="CR1028" s="308">
        <v>502.41</v>
      </c>
      <c r="CS1028" s="308">
        <v>60</v>
      </c>
      <c r="CT1028" s="308">
        <v>60</v>
      </c>
      <c r="CW1028" s="312"/>
      <c r="CX1028" s="312"/>
    </row>
    <row r="1029" spans="1:102" s="299" customFormat="1" ht="16" customHeight="1">
      <c r="A1029" s="297" t="s">
        <v>1471</v>
      </c>
      <c r="B1029" s="297" t="s">
        <v>1472</v>
      </c>
      <c r="C1029" s="119" t="s">
        <v>1215</v>
      </c>
      <c r="D1029" s="119"/>
      <c r="E1029" s="119"/>
      <c r="F1029" s="298">
        <v>1029</v>
      </c>
      <c r="G1029" s="119"/>
      <c r="H1029" s="119"/>
      <c r="I1029" s="119" t="s">
        <v>1473</v>
      </c>
      <c r="J1029" s="119" t="s">
        <v>1474</v>
      </c>
      <c r="K1029" s="119" t="s">
        <v>378</v>
      </c>
      <c r="L1029" s="119"/>
      <c r="M1029" s="119" t="s">
        <v>147</v>
      </c>
      <c r="N1029" s="119"/>
      <c r="O1029" s="119"/>
      <c r="P1029" s="119"/>
      <c r="Q1029" s="119"/>
      <c r="R1029" s="119">
        <v>1</v>
      </c>
      <c r="S1029" s="119" t="s">
        <v>120</v>
      </c>
      <c r="T1029" s="119"/>
      <c r="U1029" s="119"/>
      <c r="V1029" s="119"/>
      <c r="W1029" s="119"/>
      <c r="X1029" s="119" t="s">
        <v>1475</v>
      </c>
      <c r="Y1029" s="119" t="s">
        <v>1476</v>
      </c>
      <c r="Z1029" s="119" t="s">
        <v>1477</v>
      </c>
      <c r="AA1029" s="119" t="s">
        <v>1478</v>
      </c>
      <c r="AB1029" s="119" t="s">
        <v>1210</v>
      </c>
      <c r="AD1029" s="300"/>
      <c r="AE1029" s="304"/>
      <c r="AF1029" s="297" t="s">
        <v>470</v>
      </c>
      <c r="AG1029" s="302">
        <v>0</v>
      </c>
      <c r="AH1029" s="297" t="s">
        <v>1471</v>
      </c>
      <c r="AI1029" s="297" t="s">
        <v>1472</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1462</v>
      </c>
      <c r="BI1029" s="312"/>
      <c r="BJ1029" s="305" t="s">
        <v>109</v>
      </c>
      <c r="BK1029" s="305"/>
      <c r="BL1029" s="305">
        <v>1</v>
      </c>
      <c r="BM1029" s="307">
        <v>1</v>
      </c>
      <c r="BN1029" s="307" t="s">
        <v>79</v>
      </c>
      <c r="BO1029" s="305" t="s">
        <v>1211</v>
      </c>
      <c r="BP1029" s="308">
        <v>1020.94</v>
      </c>
      <c r="BQ1029" s="308">
        <v>360.34</v>
      </c>
      <c r="BR1029" s="308">
        <v>35</v>
      </c>
      <c r="BS1029" s="308">
        <v>35</v>
      </c>
      <c r="BT1029" s="305" t="s">
        <v>1479</v>
      </c>
      <c r="BU1029" s="307">
        <v>0.1</v>
      </c>
      <c r="BV1029" s="309">
        <v>0</v>
      </c>
      <c r="BW1029" s="310" t="s">
        <v>1243</v>
      </c>
      <c r="BX1029" s="305"/>
      <c r="BY1029" s="308">
        <v>1020.94</v>
      </c>
      <c r="BZ1029" s="308">
        <v>360.34</v>
      </c>
      <c r="CA1029" s="308">
        <v>59.5</v>
      </c>
      <c r="CB1029" s="308">
        <v>59.5</v>
      </c>
      <c r="CC1029" s="307">
        <v>0.55000000000000004</v>
      </c>
      <c r="CD1029" s="305" t="s">
        <v>1213</v>
      </c>
      <c r="CE1029" s="310" t="s">
        <v>1243</v>
      </c>
      <c r="CF1029" s="305"/>
      <c r="CG1029" s="308">
        <v>1020.94</v>
      </c>
      <c r="CH1029" s="308">
        <v>360.34</v>
      </c>
      <c r="CI1029" s="308">
        <v>35</v>
      </c>
      <c r="CJ1029" s="308">
        <v>35</v>
      </c>
      <c r="CK1029" s="307"/>
      <c r="CL1029" s="307"/>
      <c r="CM1029" s="307">
        <v>1</v>
      </c>
      <c r="CN1029" s="311" t="s">
        <v>1213</v>
      </c>
      <c r="CO1029" s="305" t="s">
        <v>1243</v>
      </c>
      <c r="CP1029" s="305"/>
      <c r="CQ1029" s="308">
        <v>1020.94</v>
      </c>
      <c r="CR1029" s="308">
        <v>360.34</v>
      </c>
      <c r="CS1029" s="308">
        <v>35</v>
      </c>
      <c r="CT1029" s="308">
        <v>35</v>
      </c>
      <c r="CW1029" s="312"/>
      <c r="CX1029" s="312"/>
    </row>
    <row r="1030" spans="1:102" s="299" customFormat="1" ht="16" customHeight="1">
      <c r="A1030" s="297" t="s">
        <v>1480</v>
      </c>
      <c r="B1030" s="297" t="s">
        <v>1481</v>
      </c>
      <c r="C1030" s="119" t="s">
        <v>1215</v>
      </c>
      <c r="D1030" s="119"/>
      <c r="E1030" s="119"/>
      <c r="F1030" s="298">
        <v>1030</v>
      </c>
      <c r="G1030" s="119"/>
      <c r="H1030" s="119"/>
      <c r="I1030" s="119" t="s">
        <v>1482</v>
      </c>
      <c r="J1030" s="119" t="s">
        <v>1483</v>
      </c>
      <c r="K1030" s="119" t="s">
        <v>378</v>
      </c>
      <c r="L1030" s="119"/>
      <c r="M1030" s="119" t="s">
        <v>147</v>
      </c>
      <c r="N1030" s="119"/>
      <c r="O1030" s="119"/>
      <c r="P1030" s="119"/>
      <c r="Q1030" s="119"/>
      <c r="R1030" s="119">
        <v>1</v>
      </c>
      <c r="S1030" s="119" t="s">
        <v>120</v>
      </c>
      <c r="T1030" s="119"/>
      <c r="U1030" s="119"/>
      <c r="V1030" s="119"/>
      <c r="W1030" s="119"/>
      <c r="X1030" s="119" t="s">
        <v>1484</v>
      </c>
      <c r="Y1030" s="119" t="s">
        <v>1485</v>
      </c>
      <c r="Z1030" s="119" t="s">
        <v>1486</v>
      </c>
      <c r="AA1030" s="119" t="s">
        <v>1487</v>
      </c>
      <c r="AB1030" s="119" t="s">
        <v>1210</v>
      </c>
      <c r="AD1030" s="300"/>
      <c r="AE1030" s="304"/>
      <c r="AF1030" s="297" t="s">
        <v>471</v>
      </c>
      <c r="AG1030" s="302">
        <v>0</v>
      </c>
      <c r="AH1030" s="297" t="s">
        <v>1480</v>
      </c>
      <c r="AI1030" s="297" t="s">
        <v>1481</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1471</v>
      </c>
      <c r="BI1030" s="312"/>
      <c r="BJ1030" s="305" t="s">
        <v>109</v>
      </c>
      <c r="BK1030" s="305"/>
      <c r="BL1030" s="305">
        <v>1</v>
      </c>
      <c r="BM1030" s="307">
        <v>1</v>
      </c>
      <c r="BN1030" s="307" t="s">
        <v>79</v>
      </c>
      <c r="BO1030" s="305" t="s">
        <v>1211</v>
      </c>
      <c r="BP1030" s="308">
        <v>1008.07</v>
      </c>
      <c r="BQ1030" s="308">
        <v>260.04000000000002</v>
      </c>
      <c r="BR1030" s="308">
        <v>12</v>
      </c>
      <c r="BS1030" s="308">
        <v>12</v>
      </c>
      <c r="BT1030" s="305" t="s">
        <v>1488</v>
      </c>
      <c r="BU1030" s="307">
        <v>0.1</v>
      </c>
      <c r="BV1030" s="309">
        <v>0</v>
      </c>
      <c r="BW1030" s="310" t="s">
        <v>1253</v>
      </c>
      <c r="BX1030" s="305"/>
      <c r="BY1030" s="308">
        <v>1008.07</v>
      </c>
      <c r="BZ1030" s="308">
        <v>260.04000000000002</v>
      </c>
      <c r="CA1030" s="308">
        <v>20.399999999999999</v>
      </c>
      <c r="CB1030" s="308">
        <v>20.399999999999999</v>
      </c>
      <c r="CC1030" s="307">
        <v>0.55000000000000004</v>
      </c>
      <c r="CD1030" s="305" t="s">
        <v>1213</v>
      </c>
      <c r="CE1030" s="310" t="s">
        <v>1253</v>
      </c>
      <c r="CF1030" s="305"/>
      <c r="CG1030" s="308">
        <v>1008.07</v>
      </c>
      <c r="CH1030" s="308">
        <v>260.04000000000002</v>
      </c>
      <c r="CI1030" s="308">
        <v>12</v>
      </c>
      <c r="CJ1030" s="308">
        <v>12</v>
      </c>
      <c r="CK1030" s="307"/>
      <c r="CL1030" s="307"/>
      <c r="CM1030" s="307">
        <v>1</v>
      </c>
      <c r="CN1030" s="311" t="s">
        <v>1213</v>
      </c>
      <c r="CO1030" s="305" t="s">
        <v>1253</v>
      </c>
      <c r="CP1030" s="305"/>
      <c r="CQ1030" s="308">
        <v>1008.07</v>
      </c>
      <c r="CR1030" s="308">
        <v>260.04000000000002</v>
      </c>
      <c r="CS1030" s="308">
        <v>12</v>
      </c>
      <c r="CT1030" s="308">
        <v>12</v>
      </c>
      <c r="CW1030" s="312"/>
      <c r="CX1030" s="312"/>
    </row>
    <row r="1031" spans="1:102" s="299" customFormat="1" ht="16" customHeight="1">
      <c r="A1031" s="297" t="s">
        <v>1489</v>
      </c>
      <c r="B1031" s="297" t="s">
        <v>1490</v>
      </c>
      <c r="C1031" s="119" t="s">
        <v>1256</v>
      </c>
      <c r="D1031" s="119"/>
      <c r="E1031" s="119"/>
      <c r="F1031" s="298">
        <v>1031</v>
      </c>
      <c r="G1031" s="119"/>
      <c r="H1031" s="119"/>
      <c r="I1031" s="119" t="s">
        <v>1491</v>
      </c>
      <c r="J1031" s="119" t="s">
        <v>1492</v>
      </c>
      <c r="K1031" s="119" t="s">
        <v>378</v>
      </c>
      <c r="L1031" s="119"/>
      <c r="M1031" s="119" t="s">
        <v>147</v>
      </c>
      <c r="N1031" s="119"/>
      <c r="O1031" s="119"/>
      <c r="P1031" s="119"/>
      <c r="Q1031" s="119"/>
      <c r="R1031" s="119">
        <v>1</v>
      </c>
      <c r="S1031" s="119" t="s">
        <v>120</v>
      </c>
      <c r="T1031" s="119"/>
      <c r="U1031" s="119"/>
      <c r="V1031" s="119"/>
      <c r="W1031" s="119"/>
      <c r="X1031" s="119" t="s">
        <v>1493</v>
      </c>
      <c r="Y1031" s="119" t="s">
        <v>1494</v>
      </c>
      <c r="Z1031" s="119" t="s">
        <v>1495</v>
      </c>
      <c r="AA1031" s="119" t="s">
        <v>1496</v>
      </c>
      <c r="AB1031" s="119" t="s">
        <v>1210</v>
      </c>
      <c r="AD1031" s="300"/>
      <c r="AE1031" s="304"/>
      <c r="AF1031" s="297" t="s">
        <v>472</v>
      </c>
      <c r="AG1031" s="302">
        <v>0</v>
      </c>
      <c r="AH1031" s="297" t="s">
        <v>1489</v>
      </c>
      <c r="AI1031" s="297" t="s">
        <v>1490</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1471</v>
      </c>
      <c r="BI1031" s="312"/>
      <c r="BJ1031" s="305" t="s">
        <v>109</v>
      </c>
      <c r="BK1031" s="305"/>
      <c r="BL1031" s="305">
        <v>1</v>
      </c>
      <c r="BM1031" s="307">
        <v>1</v>
      </c>
      <c r="BN1031" s="307" t="s">
        <v>79</v>
      </c>
      <c r="BO1031" s="305" t="s">
        <v>1211</v>
      </c>
      <c r="BP1031" s="308">
        <v>1024.21</v>
      </c>
      <c r="BQ1031" s="308">
        <v>260.39999999999998</v>
      </c>
      <c r="BR1031" s="308">
        <v>12</v>
      </c>
      <c r="BS1031" s="308">
        <v>12</v>
      </c>
      <c r="BT1031" s="305" t="s">
        <v>1497</v>
      </c>
      <c r="BU1031" s="307">
        <v>0.1</v>
      </c>
      <c r="BV1031" s="309">
        <v>0</v>
      </c>
      <c r="BW1031" s="310" t="s">
        <v>1253</v>
      </c>
      <c r="BX1031" s="305"/>
      <c r="BY1031" s="308">
        <v>1024.21</v>
      </c>
      <c r="BZ1031" s="308">
        <v>260.39999999999998</v>
      </c>
      <c r="CA1031" s="308">
        <v>20.399999999999999</v>
      </c>
      <c r="CB1031" s="308">
        <v>20.399999999999999</v>
      </c>
      <c r="CC1031" s="307">
        <v>0.55000000000000004</v>
      </c>
      <c r="CD1031" s="305" t="s">
        <v>1213</v>
      </c>
      <c r="CE1031" s="310" t="s">
        <v>1253</v>
      </c>
      <c r="CF1031" s="305"/>
      <c r="CG1031" s="308">
        <v>1024.21</v>
      </c>
      <c r="CH1031" s="308">
        <v>260.39999999999998</v>
      </c>
      <c r="CI1031" s="308">
        <v>12</v>
      </c>
      <c r="CJ1031" s="308">
        <v>12</v>
      </c>
      <c r="CK1031" s="307"/>
      <c r="CL1031" s="307"/>
      <c r="CM1031" s="307">
        <v>1</v>
      </c>
      <c r="CN1031" s="311" t="s">
        <v>1213</v>
      </c>
      <c r="CO1031" s="305" t="s">
        <v>1253</v>
      </c>
      <c r="CP1031" s="305"/>
      <c r="CQ1031" s="308">
        <v>1024.21</v>
      </c>
      <c r="CR1031" s="308">
        <v>260.39999999999998</v>
      </c>
      <c r="CS1031" s="308">
        <v>12</v>
      </c>
      <c r="CT1031" s="308">
        <v>12</v>
      </c>
      <c r="CW1031" s="312"/>
      <c r="CX1031" s="312"/>
    </row>
    <row r="1032" spans="1:102" s="299" customFormat="1" ht="16" customHeight="1">
      <c r="A1032" s="297" t="s">
        <v>1498</v>
      </c>
      <c r="B1032" s="297" t="s">
        <v>1499</v>
      </c>
      <c r="C1032" s="119" t="s">
        <v>1215</v>
      </c>
      <c r="D1032" s="119"/>
      <c r="E1032" s="119"/>
      <c r="F1032" s="298">
        <v>1032</v>
      </c>
      <c r="G1032" s="119"/>
      <c r="H1032" s="119"/>
      <c r="I1032" s="119" t="s">
        <v>1500</v>
      </c>
      <c r="J1032" s="119" t="s">
        <v>1501</v>
      </c>
      <c r="K1032" s="119" t="s">
        <v>378</v>
      </c>
      <c r="L1032" s="119"/>
      <c r="M1032" s="119" t="s">
        <v>147</v>
      </c>
      <c r="N1032" s="119"/>
      <c r="O1032" s="119"/>
      <c r="P1032" s="119"/>
      <c r="Q1032" s="119"/>
      <c r="R1032" s="119">
        <v>1</v>
      </c>
      <c r="S1032" s="119" t="s">
        <v>120</v>
      </c>
      <c r="T1032" s="119"/>
      <c r="U1032" s="119"/>
      <c r="V1032" s="119"/>
      <c r="W1032" s="119"/>
      <c r="X1032" s="119" t="s">
        <v>1502</v>
      </c>
      <c r="Y1032" s="119" t="s">
        <v>1503</v>
      </c>
      <c r="Z1032" s="119" t="s">
        <v>1504</v>
      </c>
      <c r="AA1032" s="119" t="s">
        <v>1505</v>
      </c>
      <c r="AB1032" s="119" t="s">
        <v>1210</v>
      </c>
      <c r="AD1032" s="300"/>
      <c r="AE1032" s="304"/>
      <c r="AF1032" s="297" t="s">
        <v>473</v>
      </c>
      <c r="AG1032" s="302">
        <v>0</v>
      </c>
      <c r="AH1032" s="297" t="s">
        <v>1498</v>
      </c>
      <c r="AI1032" s="297" t="s">
        <v>1499</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1471</v>
      </c>
      <c r="BI1032" s="312"/>
      <c r="BJ1032" s="305" t="s">
        <v>109</v>
      </c>
      <c r="BK1032" s="305"/>
      <c r="BL1032" s="305">
        <v>1</v>
      </c>
      <c r="BM1032" s="307">
        <v>1</v>
      </c>
      <c r="BN1032" s="307" t="s">
        <v>79</v>
      </c>
      <c r="BO1032" s="305" t="s">
        <v>1211</v>
      </c>
      <c r="BP1032" s="308">
        <v>1040.3399999999999</v>
      </c>
      <c r="BQ1032" s="308">
        <v>261.10000000000002</v>
      </c>
      <c r="BR1032" s="308">
        <v>12</v>
      </c>
      <c r="BS1032" s="308">
        <v>12</v>
      </c>
      <c r="BT1032" s="305" t="s">
        <v>1506</v>
      </c>
      <c r="BU1032" s="307">
        <v>0.1</v>
      </c>
      <c r="BV1032" s="309">
        <v>0</v>
      </c>
      <c r="BW1032" s="310" t="s">
        <v>1253</v>
      </c>
      <c r="BX1032" s="305"/>
      <c r="BY1032" s="308">
        <v>1040.3399999999999</v>
      </c>
      <c r="BZ1032" s="308">
        <v>261.10000000000002</v>
      </c>
      <c r="CA1032" s="308">
        <v>20.399999999999999</v>
      </c>
      <c r="CB1032" s="308">
        <v>20.399999999999999</v>
      </c>
      <c r="CC1032" s="307">
        <v>0.55000000000000004</v>
      </c>
      <c r="CD1032" s="305" t="s">
        <v>1213</v>
      </c>
      <c r="CE1032" s="310" t="s">
        <v>1253</v>
      </c>
      <c r="CF1032" s="305"/>
      <c r="CG1032" s="308">
        <v>1040.3399999999999</v>
      </c>
      <c r="CH1032" s="308">
        <v>261.10000000000002</v>
      </c>
      <c r="CI1032" s="308">
        <v>12</v>
      </c>
      <c r="CJ1032" s="308">
        <v>12</v>
      </c>
      <c r="CK1032" s="307"/>
      <c r="CL1032" s="307"/>
      <c r="CM1032" s="307">
        <v>1</v>
      </c>
      <c r="CN1032" s="311" t="s">
        <v>1213</v>
      </c>
      <c r="CO1032" s="305" t="s">
        <v>1253</v>
      </c>
      <c r="CP1032" s="305"/>
      <c r="CQ1032" s="308">
        <v>1040.3399999999999</v>
      </c>
      <c r="CR1032" s="308">
        <v>261.10000000000002</v>
      </c>
      <c r="CS1032" s="308">
        <v>12</v>
      </c>
      <c r="CT1032" s="308">
        <v>12</v>
      </c>
      <c r="CW1032" s="312"/>
      <c r="CX1032" s="312"/>
    </row>
    <row r="1033" spans="1:102" s="299" customFormat="1" ht="16" customHeight="1">
      <c r="A1033" s="297" t="s">
        <v>1507</v>
      </c>
      <c r="B1033" s="297" t="s">
        <v>1508</v>
      </c>
      <c r="C1033" s="119" t="s">
        <v>1256</v>
      </c>
      <c r="D1033" s="119"/>
      <c r="E1033" s="119"/>
      <c r="F1033" s="298">
        <v>1033</v>
      </c>
      <c r="G1033" s="119"/>
      <c r="H1033" s="119"/>
      <c r="I1033" s="119" t="s">
        <v>1509</v>
      </c>
      <c r="J1033" s="119" t="s">
        <v>1510</v>
      </c>
      <c r="K1033" s="119" t="s">
        <v>378</v>
      </c>
      <c r="L1033" s="119"/>
      <c r="M1033" s="119" t="s">
        <v>147</v>
      </c>
      <c r="N1033" s="119"/>
      <c r="O1033" s="119"/>
      <c r="P1033" s="119"/>
      <c r="Q1033" s="119"/>
      <c r="R1033" s="119">
        <v>1</v>
      </c>
      <c r="S1033" s="119" t="s">
        <v>120</v>
      </c>
      <c r="T1033" s="119"/>
      <c r="U1033" s="119"/>
      <c r="V1033" s="119"/>
      <c r="W1033" s="119"/>
      <c r="X1033" s="119" t="s">
        <v>1511</v>
      </c>
      <c r="Y1033" s="119" t="s">
        <v>1512</v>
      </c>
      <c r="Z1033" s="119" t="s">
        <v>1513</v>
      </c>
      <c r="AA1033" s="119" t="s">
        <v>1514</v>
      </c>
      <c r="AB1033" s="119" t="s">
        <v>1210</v>
      </c>
      <c r="AD1033" s="300"/>
      <c r="AE1033" s="304"/>
      <c r="AF1033" s="297" t="s">
        <v>474</v>
      </c>
      <c r="AG1033" s="302">
        <v>0</v>
      </c>
      <c r="AH1033" s="297" t="s">
        <v>1507</v>
      </c>
      <c r="AI1033" s="297" t="s">
        <v>1508</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1462</v>
      </c>
      <c r="BI1033" s="312"/>
      <c r="BJ1033" s="305" t="s">
        <v>109</v>
      </c>
      <c r="BK1033" s="305"/>
      <c r="BL1033" s="305">
        <v>1</v>
      </c>
      <c r="BM1033" s="307">
        <v>1</v>
      </c>
      <c r="BN1033" s="307" t="s">
        <v>79</v>
      </c>
      <c r="BO1033" s="305" t="s">
        <v>1211</v>
      </c>
      <c r="BP1033" s="308">
        <v>1062.73</v>
      </c>
      <c r="BQ1033" s="308">
        <v>363.08</v>
      </c>
      <c r="BR1033" s="308">
        <v>35</v>
      </c>
      <c r="BS1033" s="308">
        <v>35</v>
      </c>
      <c r="BT1033" s="305" t="s">
        <v>1515</v>
      </c>
      <c r="BU1033" s="307">
        <v>0.1</v>
      </c>
      <c r="BV1033" s="309">
        <v>0</v>
      </c>
      <c r="BW1033" s="310" t="s">
        <v>1243</v>
      </c>
      <c r="BX1033" s="305"/>
      <c r="BY1033" s="308">
        <v>1062.73</v>
      </c>
      <c r="BZ1033" s="308">
        <v>363.08</v>
      </c>
      <c r="CA1033" s="308">
        <v>59.5</v>
      </c>
      <c r="CB1033" s="308">
        <v>59.5</v>
      </c>
      <c r="CC1033" s="307">
        <v>0.55000000000000004</v>
      </c>
      <c r="CD1033" s="305" t="s">
        <v>1213</v>
      </c>
      <c r="CE1033" s="310" t="s">
        <v>1243</v>
      </c>
      <c r="CF1033" s="305"/>
      <c r="CG1033" s="308">
        <v>1062.73</v>
      </c>
      <c r="CH1033" s="308">
        <v>363.08</v>
      </c>
      <c r="CI1033" s="308">
        <v>35</v>
      </c>
      <c r="CJ1033" s="308">
        <v>35</v>
      </c>
      <c r="CK1033" s="307"/>
      <c r="CL1033" s="307"/>
      <c r="CM1033" s="307">
        <v>1</v>
      </c>
      <c r="CN1033" s="311" t="s">
        <v>1213</v>
      </c>
      <c r="CO1033" s="305" t="s">
        <v>1243</v>
      </c>
      <c r="CP1033" s="305"/>
      <c r="CQ1033" s="308">
        <v>1062.73</v>
      </c>
      <c r="CR1033" s="308">
        <v>363.08</v>
      </c>
      <c r="CS1033" s="308">
        <v>35</v>
      </c>
      <c r="CT1033" s="308">
        <v>35</v>
      </c>
      <c r="CW1033" s="312"/>
      <c r="CX1033" s="312"/>
    </row>
    <row r="1034" spans="1:102" s="299" customFormat="1" ht="16" customHeight="1">
      <c r="A1034" s="297" t="s">
        <v>1516</v>
      </c>
      <c r="B1034" s="297" t="s">
        <v>1517</v>
      </c>
      <c r="C1034" s="119" t="s">
        <v>1256</v>
      </c>
      <c r="D1034" s="119"/>
      <c r="E1034" s="119"/>
      <c r="F1034" s="298">
        <v>1034</v>
      </c>
      <c r="G1034" s="119"/>
      <c r="H1034" s="119"/>
      <c r="I1034" s="119" t="s">
        <v>1518</v>
      </c>
      <c r="J1034" s="119" t="s">
        <v>1519</v>
      </c>
      <c r="K1034" s="119" t="s">
        <v>378</v>
      </c>
      <c r="L1034" s="119"/>
      <c r="M1034" s="119" t="s">
        <v>147</v>
      </c>
      <c r="N1034" s="119"/>
      <c r="O1034" s="119"/>
      <c r="P1034" s="119"/>
      <c r="Q1034" s="119"/>
      <c r="R1034" s="119">
        <v>1</v>
      </c>
      <c r="S1034" s="119" t="s">
        <v>120</v>
      </c>
      <c r="T1034" s="119"/>
      <c r="U1034" s="119"/>
      <c r="V1034" s="119"/>
      <c r="W1034" s="119"/>
      <c r="X1034" s="119" t="s">
        <v>1520</v>
      </c>
      <c r="Y1034" s="119" t="s">
        <v>1521</v>
      </c>
      <c r="Z1034" s="119" t="s">
        <v>1522</v>
      </c>
      <c r="AA1034" s="119" t="s">
        <v>1523</v>
      </c>
      <c r="AB1034" s="119" t="s">
        <v>1210</v>
      </c>
      <c r="AD1034" s="300"/>
      <c r="AE1034" s="304"/>
      <c r="AF1034" s="297" t="s">
        <v>475</v>
      </c>
      <c r="AG1034" s="302">
        <v>0</v>
      </c>
      <c r="AH1034" s="297" t="s">
        <v>1516</v>
      </c>
      <c r="AI1034" s="297" t="s">
        <v>1517</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1507</v>
      </c>
      <c r="BI1034" s="312"/>
      <c r="BJ1034" s="305" t="s">
        <v>109</v>
      </c>
      <c r="BK1034" s="305"/>
      <c r="BL1034" s="305">
        <v>1</v>
      </c>
      <c r="BM1034" s="307">
        <v>1</v>
      </c>
      <c r="BN1034" s="307" t="s">
        <v>79</v>
      </c>
      <c r="BO1034" s="305" t="s">
        <v>1211</v>
      </c>
      <c r="BP1034" s="308">
        <v>1056.45</v>
      </c>
      <c r="BQ1034" s="308">
        <v>262.16000000000003</v>
      </c>
      <c r="BR1034" s="308">
        <v>12</v>
      </c>
      <c r="BS1034" s="308">
        <v>12</v>
      </c>
      <c r="BT1034" s="305" t="s">
        <v>1524</v>
      </c>
      <c r="BU1034" s="307">
        <v>0.1</v>
      </c>
      <c r="BV1034" s="309">
        <v>0</v>
      </c>
      <c r="BW1034" s="310" t="s">
        <v>1253</v>
      </c>
      <c r="BX1034" s="305"/>
      <c r="BY1034" s="308">
        <v>1056.45</v>
      </c>
      <c r="BZ1034" s="308">
        <v>262.16000000000003</v>
      </c>
      <c r="CA1034" s="308">
        <v>20.399999999999999</v>
      </c>
      <c r="CB1034" s="308">
        <v>20.399999999999999</v>
      </c>
      <c r="CC1034" s="307">
        <v>0.55000000000000004</v>
      </c>
      <c r="CD1034" s="305" t="s">
        <v>1213</v>
      </c>
      <c r="CE1034" s="310" t="s">
        <v>1253</v>
      </c>
      <c r="CF1034" s="305"/>
      <c r="CG1034" s="308">
        <v>1056.45</v>
      </c>
      <c r="CH1034" s="308">
        <v>262.16000000000003</v>
      </c>
      <c r="CI1034" s="308">
        <v>12</v>
      </c>
      <c r="CJ1034" s="308">
        <v>12</v>
      </c>
      <c r="CK1034" s="307"/>
      <c r="CL1034" s="307"/>
      <c r="CM1034" s="307">
        <v>1</v>
      </c>
      <c r="CN1034" s="311" t="s">
        <v>1213</v>
      </c>
      <c r="CO1034" s="305" t="s">
        <v>1253</v>
      </c>
      <c r="CP1034" s="305"/>
      <c r="CQ1034" s="308">
        <v>1056.45</v>
      </c>
      <c r="CR1034" s="308">
        <v>262.16000000000003</v>
      </c>
      <c r="CS1034" s="308">
        <v>12</v>
      </c>
      <c r="CT1034" s="308">
        <v>12</v>
      </c>
      <c r="CW1034" s="312"/>
      <c r="CX1034" s="312"/>
    </row>
    <row r="1035" spans="1:102" s="299" customFormat="1" ht="16" customHeight="1">
      <c r="A1035" s="297" t="s">
        <v>1525</v>
      </c>
      <c r="B1035" s="297" t="s">
        <v>1526</v>
      </c>
      <c r="C1035" s="119" t="s">
        <v>1215</v>
      </c>
      <c r="D1035" s="119"/>
      <c r="E1035" s="119"/>
      <c r="F1035" s="298">
        <v>1035</v>
      </c>
      <c r="G1035" s="119"/>
      <c r="H1035" s="119"/>
      <c r="I1035" s="119" t="s">
        <v>1527</v>
      </c>
      <c r="J1035" s="119" t="s">
        <v>1528</v>
      </c>
      <c r="K1035" s="119" t="s">
        <v>378</v>
      </c>
      <c r="L1035" s="119"/>
      <c r="M1035" s="119" t="s">
        <v>147</v>
      </c>
      <c r="N1035" s="119"/>
      <c r="O1035" s="119"/>
      <c r="P1035" s="119"/>
      <c r="Q1035" s="119"/>
      <c r="R1035" s="119">
        <v>1</v>
      </c>
      <c r="S1035" s="119" t="s">
        <v>120</v>
      </c>
      <c r="T1035" s="119"/>
      <c r="U1035" s="119"/>
      <c r="V1035" s="119"/>
      <c r="W1035" s="119"/>
      <c r="X1035" s="119" t="s">
        <v>1529</v>
      </c>
      <c r="Y1035" s="119" t="s">
        <v>1530</v>
      </c>
      <c r="Z1035" s="119" t="s">
        <v>1531</v>
      </c>
      <c r="AA1035" s="119" t="s">
        <v>1532</v>
      </c>
      <c r="AB1035" s="119" t="s">
        <v>1210</v>
      </c>
      <c r="AD1035" s="300"/>
      <c r="AE1035" s="304"/>
      <c r="AF1035" s="297" t="s">
        <v>476</v>
      </c>
      <c r="AG1035" s="302">
        <v>0</v>
      </c>
      <c r="AH1035" s="297" t="s">
        <v>1525</v>
      </c>
      <c r="AI1035" s="297" t="s">
        <v>1526</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1507</v>
      </c>
      <c r="BI1035" s="312"/>
      <c r="BJ1035" s="305" t="s">
        <v>109</v>
      </c>
      <c r="BK1035" s="305"/>
      <c r="BL1035" s="305">
        <v>1</v>
      </c>
      <c r="BM1035" s="307">
        <v>1</v>
      </c>
      <c r="BN1035" s="307" t="s">
        <v>79</v>
      </c>
      <c r="BO1035" s="305" t="s">
        <v>1211</v>
      </c>
      <c r="BP1035" s="308">
        <v>1072.53</v>
      </c>
      <c r="BQ1035" s="308">
        <v>263.56</v>
      </c>
      <c r="BR1035" s="308">
        <v>12</v>
      </c>
      <c r="BS1035" s="308">
        <v>12</v>
      </c>
      <c r="BT1035" s="305" t="s">
        <v>1533</v>
      </c>
      <c r="BU1035" s="307">
        <v>0.1</v>
      </c>
      <c r="BV1035" s="309">
        <v>0</v>
      </c>
      <c r="BW1035" s="310" t="s">
        <v>1253</v>
      </c>
      <c r="BX1035" s="305"/>
      <c r="BY1035" s="308">
        <v>1072.53</v>
      </c>
      <c r="BZ1035" s="308">
        <v>263.56</v>
      </c>
      <c r="CA1035" s="308">
        <v>20.399999999999999</v>
      </c>
      <c r="CB1035" s="308">
        <v>20.399999999999999</v>
      </c>
      <c r="CC1035" s="307">
        <v>0.55000000000000004</v>
      </c>
      <c r="CD1035" s="305" t="s">
        <v>1213</v>
      </c>
      <c r="CE1035" s="310" t="s">
        <v>1253</v>
      </c>
      <c r="CF1035" s="305"/>
      <c r="CG1035" s="308">
        <v>1072.53</v>
      </c>
      <c r="CH1035" s="308">
        <v>263.56</v>
      </c>
      <c r="CI1035" s="308">
        <v>12</v>
      </c>
      <c r="CJ1035" s="308">
        <v>12</v>
      </c>
      <c r="CK1035" s="307"/>
      <c r="CL1035" s="307"/>
      <c r="CM1035" s="307">
        <v>1</v>
      </c>
      <c r="CN1035" s="311" t="s">
        <v>1213</v>
      </c>
      <c r="CO1035" s="305" t="s">
        <v>1253</v>
      </c>
      <c r="CP1035" s="305"/>
      <c r="CQ1035" s="308">
        <v>1072.53</v>
      </c>
      <c r="CR1035" s="308">
        <v>263.56</v>
      </c>
      <c r="CS1035" s="308">
        <v>12</v>
      </c>
      <c r="CT1035" s="308">
        <v>12</v>
      </c>
      <c r="CW1035" s="312"/>
      <c r="CX1035" s="312"/>
    </row>
    <row r="1036" spans="1:102" s="299" customFormat="1" ht="16" customHeight="1">
      <c r="A1036" s="297" t="s">
        <v>1534</v>
      </c>
      <c r="B1036" s="297" t="s">
        <v>1535</v>
      </c>
      <c r="C1036" s="119" t="s">
        <v>1256</v>
      </c>
      <c r="D1036" s="119"/>
      <c r="E1036" s="119"/>
      <c r="F1036" s="298">
        <v>1036</v>
      </c>
      <c r="G1036" s="119"/>
      <c r="H1036" s="119"/>
      <c r="I1036" s="119" t="s">
        <v>1536</v>
      </c>
      <c r="J1036" s="119" t="s">
        <v>1537</v>
      </c>
      <c r="K1036" s="119" t="s">
        <v>378</v>
      </c>
      <c r="L1036" s="119"/>
      <c r="M1036" s="119" t="s">
        <v>147</v>
      </c>
      <c r="N1036" s="119"/>
      <c r="O1036" s="119"/>
      <c r="P1036" s="119"/>
      <c r="Q1036" s="119"/>
      <c r="R1036" s="119">
        <v>1</v>
      </c>
      <c r="S1036" s="119" t="s">
        <v>120</v>
      </c>
      <c r="T1036" s="119"/>
      <c r="U1036" s="119"/>
      <c r="V1036" s="119"/>
      <c r="W1036" s="119"/>
      <c r="X1036" s="119" t="s">
        <v>1538</v>
      </c>
      <c r="Y1036" s="119" t="s">
        <v>1539</v>
      </c>
      <c r="Z1036" s="119" t="s">
        <v>1540</v>
      </c>
      <c r="AA1036" s="119" t="s">
        <v>1541</v>
      </c>
      <c r="AB1036" s="119" t="s">
        <v>1210</v>
      </c>
      <c r="AD1036" s="300"/>
      <c r="AE1036" s="304"/>
      <c r="AF1036" s="297" t="s">
        <v>477</v>
      </c>
      <c r="AG1036" s="302">
        <v>0</v>
      </c>
      <c r="AH1036" s="297" t="s">
        <v>1534</v>
      </c>
      <c r="AI1036" s="297" t="s">
        <v>1535</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1507</v>
      </c>
      <c r="BI1036" s="312"/>
      <c r="BJ1036" s="305" t="s">
        <v>109</v>
      </c>
      <c r="BK1036" s="305"/>
      <c r="BL1036" s="305">
        <v>1</v>
      </c>
      <c r="BM1036" s="307">
        <v>1</v>
      </c>
      <c r="BN1036" s="307" t="s">
        <v>79</v>
      </c>
      <c r="BO1036" s="305" t="s">
        <v>1211</v>
      </c>
      <c r="BP1036" s="308">
        <v>1088.58</v>
      </c>
      <c r="BQ1036" s="308">
        <v>265.32</v>
      </c>
      <c r="BR1036" s="308">
        <v>12</v>
      </c>
      <c r="BS1036" s="308">
        <v>12</v>
      </c>
      <c r="BT1036" s="305" t="s">
        <v>1542</v>
      </c>
      <c r="BU1036" s="307">
        <v>0.1</v>
      </c>
      <c r="BV1036" s="309">
        <v>0</v>
      </c>
      <c r="BW1036" s="310" t="s">
        <v>1253</v>
      </c>
      <c r="BX1036" s="305"/>
      <c r="BY1036" s="308">
        <v>1088.58</v>
      </c>
      <c r="BZ1036" s="308">
        <v>265.32</v>
      </c>
      <c r="CA1036" s="308">
        <v>20.399999999999999</v>
      </c>
      <c r="CB1036" s="308">
        <v>20.399999999999999</v>
      </c>
      <c r="CC1036" s="307">
        <v>0.55000000000000004</v>
      </c>
      <c r="CD1036" s="305" t="s">
        <v>1213</v>
      </c>
      <c r="CE1036" s="310" t="s">
        <v>1253</v>
      </c>
      <c r="CF1036" s="305"/>
      <c r="CG1036" s="308">
        <v>1088.58</v>
      </c>
      <c r="CH1036" s="308">
        <v>265.32</v>
      </c>
      <c r="CI1036" s="308">
        <v>12</v>
      </c>
      <c r="CJ1036" s="308">
        <v>12</v>
      </c>
      <c r="CK1036" s="307"/>
      <c r="CL1036" s="307"/>
      <c r="CM1036" s="307">
        <v>1</v>
      </c>
      <c r="CN1036" s="311" t="s">
        <v>1213</v>
      </c>
      <c r="CO1036" s="305" t="s">
        <v>1253</v>
      </c>
      <c r="CP1036" s="305"/>
      <c r="CQ1036" s="308">
        <v>1088.58</v>
      </c>
      <c r="CR1036" s="308">
        <v>265.32</v>
      </c>
      <c r="CS1036" s="308">
        <v>12</v>
      </c>
      <c r="CT1036" s="308">
        <v>12</v>
      </c>
      <c r="CW1036" s="312"/>
      <c r="CX1036" s="312"/>
    </row>
    <row r="1037" spans="1:102" s="299" customFormat="1" ht="16" customHeight="1">
      <c r="A1037" s="297" t="s">
        <v>1543</v>
      </c>
      <c r="B1037" s="297" t="s">
        <v>1544</v>
      </c>
      <c r="C1037" s="119" t="s">
        <v>1215</v>
      </c>
      <c r="D1037" s="119"/>
      <c r="E1037" s="119"/>
      <c r="F1037" s="298">
        <v>1037</v>
      </c>
      <c r="G1037" s="119"/>
      <c r="H1037" s="119"/>
      <c r="I1037" s="119" t="s">
        <v>1545</v>
      </c>
      <c r="J1037" s="119" t="s">
        <v>1546</v>
      </c>
      <c r="K1037" s="119" t="s">
        <v>378</v>
      </c>
      <c r="L1037" s="119"/>
      <c r="M1037" s="119" t="s">
        <v>147</v>
      </c>
      <c r="N1037" s="119"/>
      <c r="O1037" s="119"/>
      <c r="P1037" s="119"/>
      <c r="Q1037" s="119"/>
      <c r="R1037" s="119">
        <v>1</v>
      </c>
      <c r="S1037" s="119" t="s">
        <v>120</v>
      </c>
      <c r="T1037" s="119"/>
      <c r="U1037" s="119"/>
      <c r="V1037" s="119"/>
      <c r="W1037" s="119"/>
      <c r="X1037" s="119" t="s">
        <v>1547</v>
      </c>
      <c r="Y1037" s="119" t="s">
        <v>1548</v>
      </c>
      <c r="Z1037" s="119" t="s">
        <v>1549</v>
      </c>
      <c r="AA1037" s="119" t="s">
        <v>1550</v>
      </c>
      <c r="AB1037" s="119" t="s">
        <v>1210</v>
      </c>
      <c r="AD1037" s="300"/>
      <c r="AE1037" s="304"/>
      <c r="AF1037" s="297" t="s">
        <v>478</v>
      </c>
      <c r="AG1037" s="302">
        <v>0</v>
      </c>
      <c r="AH1037" s="297" t="s">
        <v>1543</v>
      </c>
      <c r="AI1037" s="297" t="s">
        <v>1544</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1462</v>
      </c>
      <c r="BI1037" s="312"/>
      <c r="BJ1037" s="305" t="s">
        <v>109</v>
      </c>
      <c r="BK1037" s="305"/>
      <c r="BL1037" s="305">
        <v>1</v>
      </c>
      <c r="BM1037" s="307">
        <v>1</v>
      </c>
      <c r="BN1037" s="307" t="s">
        <v>79</v>
      </c>
      <c r="BO1037" s="305" t="s">
        <v>1211</v>
      </c>
      <c r="BP1037" s="308">
        <v>1104.25</v>
      </c>
      <c r="BQ1037" s="308">
        <v>368.55</v>
      </c>
      <c r="BR1037" s="308">
        <v>35</v>
      </c>
      <c r="BS1037" s="308">
        <v>35</v>
      </c>
      <c r="BT1037" s="305" t="s">
        <v>1551</v>
      </c>
      <c r="BU1037" s="307">
        <v>0.1</v>
      </c>
      <c r="BV1037" s="309">
        <v>0</v>
      </c>
      <c r="BW1037" s="310" t="s">
        <v>1243</v>
      </c>
      <c r="BX1037" s="305"/>
      <c r="BY1037" s="308">
        <v>1104.25</v>
      </c>
      <c r="BZ1037" s="308">
        <v>368.55</v>
      </c>
      <c r="CA1037" s="308">
        <v>59.5</v>
      </c>
      <c r="CB1037" s="308">
        <v>59.5</v>
      </c>
      <c r="CC1037" s="307">
        <v>0.55000000000000004</v>
      </c>
      <c r="CD1037" s="305" t="s">
        <v>1213</v>
      </c>
      <c r="CE1037" s="310" t="s">
        <v>1243</v>
      </c>
      <c r="CF1037" s="305"/>
      <c r="CG1037" s="308">
        <v>1104.25</v>
      </c>
      <c r="CH1037" s="308">
        <v>368.55</v>
      </c>
      <c r="CI1037" s="308">
        <v>35</v>
      </c>
      <c r="CJ1037" s="308">
        <v>35</v>
      </c>
      <c r="CK1037" s="307"/>
      <c r="CL1037" s="307"/>
      <c r="CM1037" s="307">
        <v>1</v>
      </c>
      <c r="CN1037" s="311" t="s">
        <v>1213</v>
      </c>
      <c r="CO1037" s="305" t="s">
        <v>1243</v>
      </c>
      <c r="CP1037" s="305"/>
      <c r="CQ1037" s="308">
        <v>1104.25</v>
      </c>
      <c r="CR1037" s="308">
        <v>368.55</v>
      </c>
      <c r="CS1037" s="308">
        <v>35</v>
      </c>
      <c r="CT1037" s="308">
        <v>35</v>
      </c>
      <c r="CW1037" s="312"/>
      <c r="CX1037" s="312"/>
    </row>
    <row r="1038" spans="1:102" s="299" customFormat="1" ht="16" customHeight="1">
      <c r="A1038" s="297" t="s">
        <v>1552</v>
      </c>
      <c r="B1038" s="297" t="s">
        <v>1553</v>
      </c>
      <c r="C1038" s="119" t="s">
        <v>1215</v>
      </c>
      <c r="D1038" s="119"/>
      <c r="E1038" s="119"/>
      <c r="F1038" s="298">
        <v>1038</v>
      </c>
      <c r="G1038" s="119"/>
      <c r="H1038" s="119"/>
      <c r="I1038" s="119" t="s">
        <v>1554</v>
      </c>
      <c r="J1038" s="119" t="s">
        <v>1555</v>
      </c>
      <c r="K1038" s="119" t="s">
        <v>378</v>
      </c>
      <c r="L1038" s="119"/>
      <c r="M1038" s="119" t="s">
        <v>147</v>
      </c>
      <c r="N1038" s="119"/>
      <c r="O1038" s="119"/>
      <c r="P1038" s="119"/>
      <c r="Q1038" s="119"/>
      <c r="R1038" s="119">
        <v>1</v>
      </c>
      <c r="S1038" s="119" t="s">
        <v>120</v>
      </c>
      <c r="T1038" s="119"/>
      <c r="U1038" s="119"/>
      <c r="V1038" s="119"/>
      <c r="W1038" s="119"/>
      <c r="X1038" s="119" t="s">
        <v>1556</v>
      </c>
      <c r="Y1038" s="119" t="s">
        <v>1557</v>
      </c>
      <c r="Z1038" s="119" t="s">
        <v>1558</v>
      </c>
      <c r="AA1038" s="119" t="s">
        <v>1559</v>
      </c>
      <c r="AB1038" s="119" t="s">
        <v>1210</v>
      </c>
      <c r="AD1038" s="300"/>
      <c r="AE1038" s="304"/>
      <c r="AF1038" s="297" t="s">
        <v>479</v>
      </c>
      <c r="AG1038" s="302">
        <v>0</v>
      </c>
      <c r="AH1038" s="297" t="s">
        <v>1552</v>
      </c>
      <c r="AI1038" s="297" t="s">
        <v>1553</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1543</v>
      </c>
      <c r="BI1038" s="312"/>
      <c r="BJ1038" s="305" t="s">
        <v>109</v>
      </c>
      <c r="BK1038" s="305"/>
      <c r="BL1038" s="305">
        <v>1</v>
      </c>
      <c r="BM1038" s="307">
        <v>1</v>
      </c>
      <c r="BN1038" s="307" t="s">
        <v>79</v>
      </c>
      <c r="BO1038" s="305" t="s">
        <v>1211</v>
      </c>
      <c r="BP1038" s="308">
        <v>1104.5899999999999</v>
      </c>
      <c r="BQ1038" s="308">
        <v>267.43</v>
      </c>
      <c r="BR1038" s="308">
        <v>12</v>
      </c>
      <c r="BS1038" s="308">
        <v>12</v>
      </c>
      <c r="BT1038" s="305" t="s">
        <v>1560</v>
      </c>
      <c r="BU1038" s="307">
        <v>0.1</v>
      </c>
      <c r="BV1038" s="309">
        <v>0</v>
      </c>
      <c r="BW1038" s="310" t="s">
        <v>1253</v>
      </c>
      <c r="BX1038" s="305"/>
      <c r="BY1038" s="308">
        <v>1104.5899999999999</v>
      </c>
      <c r="BZ1038" s="308">
        <v>267.43</v>
      </c>
      <c r="CA1038" s="308">
        <v>20.399999999999999</v>
      </c>
      <c r="CB1038" s="308">
        <v>20.399999999999999</v>
      </c>
      <c r="CC1038" s="307">
        <v>0.55000000000000004</v>
      </c>
      <c r="CD1038" s="305" t="s">
        <v>1213</v>
      </c>
      <c r="CE1038" s="310" t="s">
        <v>1253</v>
      </c>
      <c r="CF1038" s="305"/>
      <c r="CG1038" s="308">
        <v>1104.5899999999999</v>
      </c>
      <c r="CH1038" s="308">
        <v>267.43</v>
      </c>
      <c r="CI1038" s="308">
        <v>12</v>
      </c>
      <c r="CJ1038" s="308">
        <v>12</v>
      </c>
      <c r="CK1038" s="307"/>
      <c r="CL1038" s="307"/>
      <c r="CM1038" s="307">
        <v>1</v>
      </c>
      <c r="CN1038" s="311" t="s">
        <v>1213</v>
      </c>
      <c r="CO1038" s="305" t="s">
        <v>1253</v>
      </c>
      <c r="CP1038" s="305"/>
      <c r="CQ1038" s="308">
        <v>1104.5899999999999</v>
      </c>
      <c r="CR1038" s="308">
        <v>267.43</v>
      </c>
      <c r="CS1038" s="308">
        <v>12</v>
      </c>
      <c r="CT1038" s="308">
        <v>12</v>
      </c>
      <c r="CW1038" s="312"/>
      <c r="CX1038" s="312"/>
    </row>
    <row r="1039" spans="1:102" s="299" customFormat="1" ht="16" customHeight="1">
      <c r="A1039" s="297" t="s">
        <v>1561</v>
      </c>
      <c r="B1039" s="297" t="s">
        <v>1562</v>
      </c>
      <c r="C1039" s="119" t="s">
        <v>1256</v>
      </c>
      <c r="D1039" s="119"/>
      <c r="E1039" s="119"/>
      <c r="F1039" s="298">
        <v>1039</v>
      </c>
      <c r="G1039" s="119"/>
      <c r="H1039" s="119"/>
      <c r="I1039" s="119" t="s">
        <v>1563</v>
      </c>
      <c r="J1039" s="119" t="s">
        <v>1564</v>
      </c>
      <c r="K1039" s="119" t="s">
        <v>378</v>
      </c>
      <c r="L1039" s="119"/>
      <c r="M1039" s="119" t="s">
        <v>147</v>
      </c>
      <c r="N1039" s="119"/>
      <c r="O1039" s="119"/>
      <c r="P1039" s="119"/>
      <c r="Q1039" s="119"/>
      <c r="R1039" s="119">
        <v>1</v>
      </c>
      <c r="S1039" s="119" t="s">
        <v>120</v>
      </c>
      <c r="T1039" s="119"/>
      <c r="U1039" s="119"/>
      <c r="V1039" s="119"/>
      <c r="W1039" s="119"/>
      <c r="X1039" s="119" t="s">
        <v>1565</v>
      </c>
      <c r="Y1039" s="119" t="s">
        <v>1566</v>
      </c>
      <c r="Z1039" s="119" t="s">
        <v>1567</v>
      </c>
      <c r="AA1039" s="119" t="s">
        <v>1568</v>
      </c>
      <c r="AB1039" s="119" t="s">
        <v>1210</v>
      </c>
      <c r="AD1039" s="300"/>
      <c r="AE1039" s="304"/>
      <c r="AF1039" s="297" t="s">
        <v>480</v>
      </c>
      <c r="AG1039" s="302">
        <v>0</v>
      </c>
      <c r="AH1039" s="297" t="s">
        <v>1561</v>
      </c>
      <c r="AI1039" s="297" t="s">
        <v>1562</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1543</v>
      </c>
      <c r="BI1039" s="312"/>
      <c r="BJ1039" s="305" t="s">
        <v>109</v>
      </c>
      <c r="BK1039" s="305"/>
      <c r="BL1039" s="305">
        <v>1</v>
      </c>
      <c r="BM1039" s="307">
        <v>1</v>
      </c>
      <c r="BN1039" s="307" t="s">
        <v>79</v>
      </c>
      <c r="BO1039" s="305" t="s">
        <v>1211</v>
      </c>
      <c r="BP1039" s="308">
        <v>1120.54</v>
      </c>
      <c r="BQ1039" s="308">
        <v>269.88</v>
      </c>
      <c r="BR1039" s="308">
        <v>12</v>
      </c>
      <c r="BS1039" s="308">
        <v>12</v>
      </c>
      <c r="BT1039" s="305" t="s">
        <v>1569</v>
      </c>
      <c r="BU1039" s="307">
        <v>0.1</v>
      </c>
      <c r="BV1039" s="309">
        <v>0</v>
      </c>
      <c r="BW1039" s="310" t="s">
        <v>1253</v>
      </c>
      <c r="BX1039" s="305"/>
      <c r="BY1039" s="308">
        <v>1120.54</v>
      </c>
      <c r="BZ1039" s="308">
        <v>269.88</v>
      </c>
      <c r="CA1039" s="308">
        <v>20.399999999999999</v>
      </c>
      <c r="CB1039" s="308">
        <v>20.399999999999999</v>
      </c>
      <c r="CC1039" s="307">
        <v>0.55000000000000004</v>
      </c>
      <c r="CD1039" s="305" t="s">
        <v>1213</v>
      </c>
      <c r="CE1039" s="310" t="s">
        <v>1253</v>
      </c>
      <c r="CF1039" s="305"/>
      <c r="CG1039" s="308">
        <v>1120.54</v>
      </c>
      <c r="CH1039" s="308">
        <v>269.88</v>
      </c>
      <c r="CI1039" s="308">
        <v>12</v>
      </c>
      <c r="CJ1039" s="308">
        <v>12</v>
      </c>
      <c r="CK1039" s="307"/>
      <c r="CL1039" s="307"/>
      <c r="CM1039" s="307">
        <v>1</v>
      </c>
      <c r="CN1039" s="311" t="s">
        <v>1213</v>
      </c>
      <c r="CO1039" s="305" t="s">
        <v>1253</v>
      </c>
      <c r="CP1039" s="305"/>
      <c r="CQ1039" s="308">
        <v>1120.54</v>
      </c>
      <c r="CR1039" s="308">
        <v>269.88</v>
      </c>
      <c r="CS1039" s="308">
        <v>12</v>
      </c>
      <c r="CT1039" s="308">
        <v>12</v>
      </c>
      <c r="CW1039" s="312"/>
      <c r="CX1039" s="312"/>
    </row>
    <row r="1040" spans="1:102" s="299" customFormat="1" ht="16" customHeight="1">
      <c r="A1040" s="297" t="s">
        <v>1570</v>
      </c>
      <c r="B1040" s="297" t="s">
        <v>1571</v>
      </c>
      <c r="C1040" s="119" t="s">
        <v>1215</v>
      </c>
      <c r="D1040" s="119"/>
      <c r="E1040" s="119"/>
      <c r="F1040" s="298">
        <v>1040</v>
      </c>
      <c r="G1040" s="119"/>
      <c r="H1040" s="119"/>
      <c r="I1040" s="119" t="s">
        <v>1572</v>
      </c>
      <c r="J1040" s="119" t="s">
        <v>1573</v>
      </c>
      <c r="K1040" s="119" t="s">
        <v>378</v>
      </c>
      <c r="L1040" s="119"/>
      <c r="M1040" s="119" t="s">
        <v>147</v>
      </c>
      <c r="N1040" s="119"/>
      <c r="O1040" s="119"/>
      <c r="P1040" s="119"/>
      <c r="Q1040" s="119"/>
      <c r="R1040" s="119">
        <v>1</v>
      </c>
      <c r="S1040" s="119" t="s">
        <v>120</v>
      </c>
      <c r="T1040" s="119"/>
      <c r="U1040" s="119"/>
      <c r="V1040" s="119"/>
      <c r="W1040" s="119"/>
      <c r="X1040" s="119" t="s">
        <v>1574</v>
      </c>
      <c r="Y1040" s="119" t="s">
        <v>1575</v>
      </c>
      <c r="Z1040" s="119" t="s">
        <v>1576</v>
      </c>
      <c r="AA1040" s="119" t="s">
        <v>1577</v>
      </c>
      <c r="AB1040" s="119" t="s">
        <v>1210</v>
      </c>
      <c r="AD1040" s="300"/>
      <c r="AE1040" s="304"/>
      <c r="AF1040" s="297" t="s">
        <v>481</v>
      </c>
      <c r="AG1040" s="302">
        <v>0</v>
      </c>
      <c r="AH1040" s="297" t="s">
        <v>1570</v>
      </c>
      <c r="AI1040" s="297" t="s">
        <v>1571</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1543</v>
      </c>
      <c r="BI1040" s="312"/>
      <c r="BJ1040" s="305" t="s">
        <v>109</v>
      </c>
      <c r="BK1040" s="305"/>
      <c r="BL1040" s="305">
        <v>1</v>
      </c>
      <c r="BM1040" s="307">
        <v>1</v>
      </c>
      <c r="BN1040" s="307" t="s">
        <v>79</v>
      </c>
      <c r="BO1040" s="305" t="s">
        <v>1211</v>
      </c>
      <c r="BP1040" s="308">
        <v>1136.44</v>
      </c>
      <c r="BQ1040" s="308">
        <v>272.69</v>
      </c>
      <c r="BR1040" s="308">
        <v>12</v>
      </c>
      <c r="BS1040" s="308">
        <v>12</v>
      </c>
      <c r="BT1040" s="305" t="s">
        <v>1578</v>
      </c>
      <c r="BU1040" s="307">
        <v>0.1</v>
      </c>
      <c r="BV1040" s="309">
        <v>0</v>
      </c>
      <c r="BW1040" s="310" t="s">
        <v>1253</v>
      </c>
      <c r="BX1040" s="305"/>
      <c r="BY1040" s="308">
        <v>1136.44</v>
      </c>
      <c r="BZ1040" s="308">
        <v>272.69</v>
      </c>
      <c r="CA1040" s="308">
        <v>20.399999999999999</v>
      </c>
      <c r="CB1040" s="308">
        <v>20.399999999999999</v>
      </c>
      <c r="CC1040" s="307">
        <v>0.55000000000000004</v>
      </c>
      <c r="CD1040" s="305" t="s">
        <v>1213</v>
      </c>
      <c r="CE1040" s="310" t="s">
        <v>1253</v>
      </c>
      <c r="CF1040" s="305"/>
      <c r="CG1040" s="308">
        <v>1136.44</v>
      </c>
      <c r="CH1040" s="308">
        <v>272.69</v>
      </c>
      <c r="CI1040" s="308">
        <v>12</v>
      </c>
      <c r="CJ1040" s="308">
        <v>12</v>
      </c>
      <c r="CK1040" s="307"/>
      <c r="CL1040" s="307"/>
      <c r="CM1040" s="307">
        <v>1</v>
      </c>
      <c r="CN1040" s="311" t="s">
        <v>1213</v>
      </c>
      <c r="CO1040" s="305" t="s">
        <v>1253</v>
      </c>
      <c r="CP1040" s="305"/>
      <c r="CQ1040" s="308">
        <v>1136.44</v>
      </c>
      <c r="CR1040" s="308">
        <v>272.69</v>
      </c>
      <c r="CS1040" s="308">
        <v>12</v>
      </c>
      <c r="CT1040" s="308">
        <v>12</v>
      </c>
      <c r="CW1040" s="312"/>
      <c r="CX1040" s="312"/>
    </row>
    <row r="1041" spans="1:102" s="299" customFormat="1" ht="16" customHeight="1">
      <c r="A1041" s="297" t="s">
        <v>1579</v>
      </c>
      <c r="B1041" s="297" t="s">
        <v>1580</v>
      </c>
      <c r="C1041" s="119" t="s">
        <v>1256</v>
      </c>
      <c r="D1041" s="119"/>
      <c r="E1041" s="119"/>
      <c r="F1041" s="298">
        <v>1041</v>
      </c>
      <c r="G1041" s="119"/>
      <c r="H1041" s="119"/>
      <c r="I1041" s="119" t="s">
        <v>1581</v>
      </c>
      <c r="J1041" s="119" t="s">
        <v>1582</v>
      </c>
      <c r="K1041" s="119" t="s">
        <v>378</v>
      </c>
      <c r="L1041" s="119"/>
      <c r="M1041" s="119" t="s">
        <v>147</v>
      </c>
      <c r="N1041" s="119"/>
      <c r="O1041" s="119"/>
      <c r="P1041" s="119"/>
      <c r="Q1041" s="119"/>
      <c r="R1041" s="119">
        <v>1</v>
      </c>
      <c r="S1041" s="119" t="s">
        <v>120</v>
      </c>
      <c r="T1041" s="119"/>
      <c r="U1041" s="119"/>
      <c r="V1041" s="119"/>
      <c r="W1041" s="119"/>
      <c r="X1041" s="119" t="s">
        <v>1583</v>
      </c>
      <c r="Y1041" s="119" t="s">
        <v>1584</v>
      </c>
      <c r="Z1041" s="119" t="s">
        <v>1585</v>
      </c>
      <c r="AA1041" s="119" t="s">
        <v>1586</v>
      </c>
      <c r="AB1041" s="119" t="s">
        <v>1210</v>
      </c>
      <c r="AD1041" s="300"/>
      <c r="AE1041" s="304"/>
      <c r="AF1041" s="297" t="s">
        <v>482</v>
      </c>
      <c r="AG1041" s="302">
        <v>0</v>
      </c>
      <c r="AH1041" s="297" t="s">
        <v>1579</v>
      </c>
      <c r="AI1041" s="297" t="s">
        <v>1580</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1211</v>
      </c>
      <c r="BP1041" s="308">
        <v>1145.1400000000001</v>
      </c>
      <c r="BQ1041" s="308">
        <v>521.53</v>
      </c>
      <c r="BR1041" s="308">
        <v>60</v>
      </c>
      <c r="BS1041" s="308">
        <v>60</v>
      </c>
      <c r="BT1041" s="305" t="s">
        <v>1587</v>
      </c>
      <c r="BU1041" s="307">
        <v>0.1</v>
      </c>
      <c r="BV1041" s="309">
        <v>0</v>
      </c>
      <c r="BW1041" s="310" t="s">
        <v>1233</v>
      </c>
      <c r="BX1041" s="305"/>
      <c r="BY1041" s="308">
        <v>1145.1400000000001</v>
      </c>
      <c r="BZ1041" s="308">
        <v>521.53</v>
      </c>
      <c r="CA1041" s="308">
        <v>102</v>
      </c>
      <c r="CB1041" s="308">
        <v>102</v>
      </c>
      <c r="CC1041" s="307">
        <v>0.55000000000000004</v>
      </c>
      <c r="CD1041" s="305" t="s">
        <v>1213</v>
      </c>
      <c r="CE1041" s="310" t="s">
        <v>1233</v>
      </c>
      <c r="CF1041" s="305"/>
      <c r="CG1041" s="308">
        <v>1145.1400000000001</v>
      </c>
      <c r="CH1041" s="308">
        <v>521.53</v>
      </c>
      <c r="CI1041" s="308">
        <v>60</v>
      </c>
      <c r="CJ1041" s="308">
        <v>60</v>
      </c>
      <c r="CK1041" s="307"/>
      <c r="CL1041" s="307"/>
      <c r="CM1041" s="307">
        <v>1</v>
      </c>
      <c r="CN1041" s="311" t="s">
        <v>1213</v>
      </c>
      <c r="CO1041" s="305" t="s">
        <v>1233</v>
      </c>
      <c r="CP1041" s="305"/>
      <c r="CQ1041" s="308">
        <v>1145.1400000000001</v>
      </c>
      <c r="CR1041" s="308">
        <v>521.53</v>
      </c>
      <c r="CS1041" s="308">
        <v>60</v>
      </c>
      <c r="CT1041" s="308">
        <v>60</v>
      </c>
      <c r="CW1041" s="312"/>
      <c r="CX1041" s="312"/>
    </row>
    <row r="1042" spans="1:102" s="299" customFormat="1" ht="16" customHeight="1">
      <c r="A1042" s="297" t="s">
        <v>1588</v>
      </c>
      <c r="B1042" s="297" t="s">
        <v>1589</v>
      </c>
      <c r="C1042" s="119" t="s">
        <v>1256</v>
      </c>
      <c r="D1042" s="119"/>
      <c r="E1042" s="119"/>
      <c r="F1042" s="298">
        <v>1042</v>
      </c>
      <c r="G1042" s="119"/>
      <c r="H1042" s="119"/>
      <c r="I1042" s="119" t="s">
        <v>1590</v>
      </c>
      <c r="J1042" s="119" t="s">
        <v>1591</v>
      </c>
      <c r="K1042" s="119" t="s">
        <v>378</v>
      </c>
      <c r="L1042" s="119"/>
      <c r="M1042" s="119" t="s">
        <v>147</v>
      </c>
      <c r="N1042" s="119"/>
      <c r="O1042" s="119"/>
      <c r="P1042" s="119"/>
      <c r="Q1042" s="119"/>
      <c r="R1042" s="119">
        <v>1</v>
      </c>
      <c r="S1042" s="119" t="s">
        <v>120</v>
      </c>
      <c r="T1042" s="119"/>
      <c r="U1042" s="119"/>
      <c r="V1042" s="119"/>
      <c r="W1042" s="119"/>
      <c r="X1042" s="119" t="s">
        <v>1592</v>
      </c>
      <c r="Y1042" s="119" t="s">
        <v>1593</v>
      </c>
      <c r="Z1042" s="119" t="s">
        <v>1594</v>
      </c>
      <c r="AA1042" s="119" t="s">
        <v>1595</v>
      </c>
      <c r="AB1042" s="119" t="s">
        <v>1210</v>
      </c>
      <c r="AD1042" s="300"/>
      <c r="AE1042" s="304"/>
      <c r="AF1042" s="297" t="s">
        <v>483</v>
      </c>
      <c r="AG1042" s="302">
        <v>0</v>
      </c>
      <c r="AH1042" s="297" t="s">
        <v>1588</v>
      </c>
      <c r="AI1042" s="297" t="s">
        <v>1589</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1579</v>
      </c>
      <c r="BI1042" s="312"/>
      <c r="BJ1042" s="305" t="s">
        <v>109</v>
      </c>
      <c r="BK1042" s="305"/>
      <c r="BL1042" s="305">
        <v>1</v>
      </c>
      <c r="BM1042" s="307">
        <v>1</v>
      </c>
      <c r="BN1042" s="307" t="s">
        <v>79</v>
      </c>
      <c r="BO1042" s="305" t="s">
        <v>1211</v>
      </c>
      <c r="BP1042" s="308">
        <v>1145.33</v>
      </c>
      <c r="BQ1042" s="308">
        <v>376.72</v>
      </c>
      <c r="BR1042" s="308">
        <v>35</v>
      </c>
      <c r="BS1042" s="308">
        <v>35</v>
      </c>
      <c r="BT1042" s="305" t="s">
        <v>1596</v>
      </c>
      <c r="BU1042" s="307">
        <v>0.1</v>
      </c>
      <c r="BV1042" s="309">
        <v>0</v>
      </c>
      <c r="BW1042" s="310" t="s">
        <v>1243</v>
      </c>
      <c r="BX1042" s="305"/>
      <c r="BY1042" s="308">
        <v>1145.33</v>
      </c>
      <c r="BZ1042" s="308">
        <v>376.72</v>
      </c>
      <c r="CA1042" s="308">
        <v>59.5</v>
      </c>
      <c r="CB1042" s="308">
        <v>59.5</v>
      </c>
      <c r="CC1042" s="307">
        <v>0.55000000000000004</v>
      </c>
      <c r="CD1042" s="305" t="s">
        <v>1213</v>
      </c>
      <c r="CE1042" s="310" t="s">
        <v>1243</v>
      </c>
      <c r="CF1042" s="305"/>
      <c r="CG1042" s="308">
        <v>1145.33</v>
      </c>
      <c r="CH1042" s="308">
        <v>376.72</v>
      </c>
      <c r="CI1042" s="308">
        <v>35</v>
      </c>
      <c r="CJ1042" s="308">
        <v>35</v>
      </c>
      <c r="CK1042" s="307"/>
      <c r="CL1042" s="307"/>
      <c r="CM1042" s="307">
        <v>1</v>
      </c>
      <c r="CN1042" s="311" t="s">
        <v>1213</v>
      </c>
      <c r="CO1042" s="305" t="s">
        <v>1243</v>
      </c>
      <c r="CP1042" s="305"/>
      <c r="CQ1042" s="308">
        <v>1145.33</v>
      </c>
      <c r="CR1042" s="308">
        <v>376.72</v>
      </c>
      <c r="CS1042" s="308">
        <v>35</v>
      </c>
      <c r="CT1042" s="308">
        <v>35</v>
      </c>
      <c r="CW1042" s="312"/>
      <c r="CX1042" s="312"/>
    </row>
    <row r="1043" spans="1:102" s="299" customFormat="1" ht="16" customHeight="1">
      <c r="A1043" s="297" t="s">
        <v>1597</v>
      </c>
      <c r="B1043" s="297" t="s">
        <v>1598</v>
      </c>
      <c r="C1043" s="119" t="s">
        <v>1256</v>
      </c>
      <c r="D1043" s="119"/>
      <c r="E1043" s="119"/>
      <c r="F1043" s="298">
        <v>1043</v>
      </c>
      <c r="G1043" s="119"/>
      <c r="H1043" s="119"/>
      <c r="I1043" s="119" t="s">
        <v>1599</v>
      </c>
      <c r="J1043" s="119" t="s">
        <v>1600</v>
      </c>
      <c r="K1043" s="119" t="s">
        <v>378</v>
      </c>
      <c r="L1043" s="119"/>
      <c r="M1043" s="119" t="s">
        <v>147</v>
      </c>
      <c r="N1043" s="119"/>
      <c r="O1043" s="119"/>
      <c r="P1043" s="119"/>
      <c r="Q1043" s="119"/>
      <c r="R1043" s="119">
        <v>1</v>
      </c>
      <c r="S1043" s="119" t="s">
        <v>120</v>
      </c>
      <c r="T1043" s="119"/>
      <c r="U1043" s="119"/>
      <c r="V1043" s="119"/>
      <c r="W1043" s="119"/>
      <c r="X1043" s="119" t="s">
        <v>1601</v>
      </c>
      <c r="Y1043" s="119" t="s">
        <v>1602</v>
      </c>
      <c r="Z1043" s="119" t="s">
        <v>1603</v>
      </c>
      <c r="AA1043" s="119" t="s">
        <v>1604</v>
      </c>
      <c r="AB1043" s="119" t="s">
        <v>1210</v>
      </c>
      <c r="AD1043" s="300"/>
      <c r="AE1043" s="304"/>
      <c r="AF1043" s="297" t="s">
        <v>484</v>
      </c>
      <c r="AG1043" s="302">
        <v>0</v>
      </c>
      <c r="AH1043" s="297" t="s">
        <v>1597</v>
      </c>
      <c r="AI1043" s="297" t="s">
        <v>1598</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1588</v>
      </c>
      <c r="BI1043" s="312"/>
      <c r="BJ1043" s="305" t="s">
        <v>109</v>
      </c>
      <c r="BK1043" s="305"/>
      <c r="BL1043" s="305">
        <v>1</v>
      </c>
      <c r="BM1043" s="307">
        <v>1</v>
      </c>
      <c r="BN1043" s="307" t="s">
        <v>79</v>
      </c>
      <c r="BO1043" s="305" t="s">
        <v>1211</v>
      </c>
      <c r="BP1043" s="308">
        <v>1152.28</v>
      </c>
      <c r="BQ1043" s="308">
        <v>275.83999999999997</v>
      </c>
      <c r="BR1043" s="308">
        <v>12</v>
      </c>
      <c r="BS1043" s="308">
        <v>12</v>
      </c>
      <c r="BT1043" s="305" t="s">
        <v>1605</v>
      </c>
      <c r="BU1043" s="307">
        <v>0.1</v>
      </c>
      <c r="BV1043" s="309">
        <v>0</v>
      </c>
      <c r="BW1043" s="310" t="s">
        <v>1253</v>
      </c>
      <c r="BX1043" s="305"/>
      <c r="BY1043" s="308">
        <v>1152.28</v>
      </c>
      <c r="BZ1043" s="308">
        <v>275.83999999999997</v>
      </c>
      <c r="CA1043" s="308">
        <v>20.399999999999999</v>
      </c>
      <c r="CB1043" s="308">
        <v>20.399999999999999</v>
      </c>
      <c r="CC1043" s="307">
        <v>0.55000000000000004</v>
      </c>
      <c r="CD1043" s="305" t="s">
        <v>1213</v>
      </c>
      <c r="CE1043" s="310" t="s">
        <v>1253</v>
      </c>
      <c r="CF1043" s="305"/>
      <c r="CG1043" s="308">
        <v>1152.28</v>
      </c>
      <c r="CH1043" s="308">
        <v>275.83999999999997</v>
      </c>
      <c r="CI1043" s="308">
        <v>12</v>
      </c>
      <c r="CJ1043" s="308">
        <v>12</v>
      </c>
      <c r="CK1043" s="307"/>
      <c r="CL1043" s="307"/>
      <c r="CM1043" s="307">
        <v>1</v>
      </c>
      <c r="CN1043" s="311" t="s">
        <v>1213</v>
      </c>
      <c r="CO1043" s="305" t="s">
        <v>1253</v>
      </c>
      <c r="CP1043" s="305"/>
      <c r="CQ1043" s="308">
        <v>1152.28</v>
      </c>
      <c r="CR1043" s="308">
        <v>275.83999999999997</v>
      </c>
      <c r="CS1043" s="308">
        <v>12</v>
      </c>
      <c r="CT1043" s="308">
        <v>12</v>
      </c>
      <c r="CW1043" s="312"/>
      <c r="CX1043" s="312"/>
    </row>
    <row r="1044" spans="1:102" s="299" customFormat="1" ht="16" customHeight="1">
      <c r="A1044" s="297" t="s">
        <v>1606</v>
      </c>
      <c r="B1044" s="297" t="s">
        <v>1607</v>
      </c>
      <c r="C1044" s="119" t="s">
        <v>1215</v>
      </c>
      <c r="D1044" s="119"/>
      <c r="E1044" s="119"/>
      <c r="F1044" s="298">
        <v>1044</v>
      </c>
      <c r="G1044" s="119"/>
      <c r="H1044" s="119"/>
      <c r="I1044" s="119" t="s">
        <v>1608</v>
      </c>
      <c r="J1044" s="119" t="s">
        <v>1609</v>
      </c>
      <c r="K1044" s="119" t="s">
        <v>378</v>
      </c>
      <c r="L1044" s="119"/>
      <c r="M1044" s="119" t="s">
        <v>147</v>
      </c>
      <c r="N1044" s="119"/>
      <c r="O1044" s="119"/>
      <c r="P1044" s="119"/>
      <c r="Q1044" s="119"/>
      <c r="R1044" s="119">
        <v>1</v>
      </c>
      <c r="S1044" s="119" t="s">
        <v>120</v>
      </c>
      <c r="T1044" s="119"/>
      <c r="U1044" s="119"/>
      <c r="V1044" s="119"/>
      <c r="W1044" s="119"/>
      <c r="X1044" s="119" t="s">
        <v>1610</v>
      </c>
      <c r="Y1044" s="119" t="s">
        <v>1611</v>
      </c>
      <c r="Z1044" s="119" t="s">
        <v>1612</v>
      </c>
      <c r="AA1044" s="119" t="s">
        <v>1613</v>
      </c>
      <c r="AB1044" s="119" t="s">
        <v>1210</v>
      </c>
      <c r="AD1044" s="300"/>
      <c r="AE1044" s="304"/>
      <c r="AF1044" s="297" t="s">
        <v>485</v>
      </c>
      <c r="AG1044" s="302">
        <v>0</v>
      </c>
      <c r="AH1044" s="297" t="s">
        <v>1606</v>
      </c>
      <c r="AI1044" s="297" t="s">
        <v>1607</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1588</v>
      </c>
      <c r="BI1044" s="312"/>
      <c r="BJ1044" s="305" t="s">
        <v>109</v>
      </c>
      <c r="BK1044" s="305"/>
      <c r="BL1044" s="305">
        <v>1</v>
      </c>
      <c r="BM1044" s="307">
        <v>1</v>
      </c>
      <c r="BN1044" s="307" t="s">
        <v>79</v>
      </c>
      <c r="BO1044" s="305" t="s">
        <v>1211</v>
      </c>
      <c r="BP1044" s="308">
        <v>1168.04</v>
      </c>
      <c r="BQ1044" s="308">
        <v>279.33</v>
      </c>
      <c r="BR1044" s="308">
        <v>12</v>
      </c>
      <c r="BS1044" s="308">
        <v>12</v>
      </c>
      <c r="BT1044" s="305" t="s">
        <v>1614</v>
      </c>
      <c r="BU1044" s="307">
        <v>0.1</v>
      </c>
      <c r="BV1044" s="309">
        <v>0</v>
      </c>
      <c r="BW1044" s="310" t="s">
        <v>1253</v>
      </c>
      <c r="BX1044" s="305"/>
      <c r="BY1044" s="308">
        <v>1168.04</v>
      </c>
      <c r="BZ1044" s="308">
        <v>279.33</v>
      </c>
      <c r="CA1044" s="308">
        <v>20.399999999999999</v>
      </c>
      <c r="CB1044" s="308">
        <v>20.399999999999999</v>
      </c>
      <c r="CC1044" s="307">
        <v>0.55000000000000004</v>
      </c>
      <c r="CD1044" s="305" t="s">
        <v>1213</v>
      </c>
      <c r="CE1044" s="310" t="s">
        <v>1253</v>
      </c>
      <c r="CF1044" s="305"/>
      <c r="CG1044" s="308">
        <v>1168.04</v>
      </c>
      <c r="CH1044" s="308">
        <v>279.33</v>
      </c>
      <c r="CI1044" s="308">
        <v>12</v>
      </c>
      <c r="CJ1044" s="308">
        <v>12</v>
      </c>
      <c r="CK1044" s="307"/>
      <c r="CL1044" s="307"/>
      <c r="CM1044" s="307">
        <v>1</v>
      </c>
      <c r="CN1044" s="311" t="s">
        <v>1213</v>
      </c>
      <c r="CO1044" s="305" t="s">
        <v>1253</v>
      </c>
      <c r="CP1044" s="305"/>
      <c r="CQ1044" s="308">
        <v>1168.04</v>
      </c>
      <c r="CR1044" s="308">
        <v>279.33</v>
      </c>
      <c r="CS1044" s="308">
        <v>12</v>
      </c>
      <c r="CT1044" s="308">
        <v>12</v>
      </c>
      <c r="CW1044" s="312"/>
      <c r="CX1044" s="312"/>
    </row>
    <row r="1045" spans="1:102" s="299" customFormat="1" ht="16" customHeight="1">
      <c r="A1045" s="297" t="s">
        <v>1615</v>
      </c>
      <c r="B1045" s="297" t="s">
        <v>1616</v>
      </c>
      <c r="C1045" s="119" t="s">
        <v>1256</v>
      </c>
      <c r="D1045" s="119"/>
      <c r="E1045" s="119"/>
      <c r="F1045" s="298">
        <v>1045</v>
      </c>
      <c r="G1045" s="119"/>
      <c r="H1045" s="119"/>
      <c r="I1045" s="119" t="s">
        <v>1617</v>
      </c>
      <c r="J1045" s="119" t="s">
        <v>1618</v>
      </c>
      <c r="K1045" s="119" t="s">
        <v>378</v>
      </c>
      <c r="L1045" s="119"/>
      <c r="M1045" s="119" t="s">
        <v>147</v>
      </c>
      <c r="N1045" s="119"/>
      <c r="O1045" s="119"/>
      <c r="P1045" s="119"/>
      <c r="Q1045" s="119"/>
      <c r="R1045" s="119">
        <v>1</v>
      </c>
      <c r="S1045" s="119" t="s">
        <v>120</v>
      </c>
      <c r="T1045" s="119"/>
      <c r="U1045" s="119"/>
      <c r="V1045" s="119"/>
      <c r="W1045" s="119"/>
      <c r="X1045" s="119" t="s">
        <v>1619</v>
      </c>
      <c r="Y1045" s="119" t="s">
        <v>1620</v>
      </c>
      <c r="Z1045" s="119" t="s">
        <v>1621</v>
      </c>
      <c r="AA1045" s="119" t="s">
        <v>1622</v>
      </c>
      <c r="AB1045" s="119" t="s">
        <v>1210</v>
      </c>
      <c r="AD1045" s="300"/>
      <c r="AE1045" s="304"/>
      <c r="AF1045" s="297" t="s">
        <v>486</v>
      </c>
      <c r="AG1045" s="302">
        <v>0</v>
      </c>
      <c r="AH1045" s="297" t="s">
        <v>1615</v>
      </c>
      <c r="AI1045" s="297" t="s">
        <v>1616</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1588</v>
      </c>
      <c r="BI1045" s="312"/>
      <c r="BJ1045" s="305" t="s">
        <v>109</v>
      </c>
      <c r="BK1045" s="305"/>
      <c r="BL1045" s="305">
        <v>1</v>
      </c>
      <c r="BM1045" s="307">
        <v>1</v>
      </c>
      <c r="BN1045" s="307" t="s">
        <v>79</v>
      </c>
      <c r="BO1045" s="305" t="s">
        <v>1211</v>
      </c>
      <c r="BP1045" s="308">
        <v>1183.72</v>
      </c>
      <c r="BQ1045" s="308">
        <v>283.17</v>
      </c>
      <c r="BR1045" s="308">
        <v>12</v>
      </c>
      <c r="BS1045" s="308">
        <v>12</v>
      </c>
      <c r="BT1045" s="305" t="s">
        <v>1623</v>
      </c>
      <c r="BU1045" s="307">
        <v>0.1</v>
      </c>
      <c r="BV1045" s="309">
        <v>0</v>
      </c>
      <c r="BW1045" s="310" t="s">
        <v>1253</v>
      </c>
      <c r="BX1045" s="305"/>
      <c r="BY1045" s="308">
        <v>1183.72</v>
      </c>
      <c r="BZ1045" s="308">
        <v>283.17</v>
      </c>
      <c r="CA1045" s="308">
        <v>20.399999999999999</v>
      </c>
      <c r="CB1045" s="308">
        <v>20.399999999999999</v>
      </c>
      <c r="CC1045" s="307">
        <v>0.55000000000000004</v>
      </c>
      <c r="CD1045" s="305" t="s">
        <v>1213</v>
      </c>
      <c r="CE1045" s="310" t="s">
        <v>1253</v>
      </c>
      <c r="CF1045" s="305"/>
      <c r="CG1045" s="308">
        <v>1183.72</v>
      </c>
      <c r="CH1045" s="308">
        <v>283.17</v>
      </c>
      <c r="CI1045" s="308">
        <v>12</v>
      </c>
      <c r="CJ1045" s="308">
        <v>12</v>
      </c>
      <c r="CK1045" s="307"/>
      <c r="CL1045" s="307"/>
      <c r="CM1045" s="307">
        <v>1</v>
      </c>
      <c r="CN1045" s="311" t="s">
        <v>1213</v>
      </c>
      <c r="CO1045" s="305" t="s">
        <v>1253</v>
      </c>
      <c r="CP1045" s="305"/>
      <c r="CQ1045" s="308">
        <v>1183.72</v>
      </c>
      <c r="CR1045" s="308">
        <v>283.17</v>
      </c>
      <c r="CS1045" s="308">
        <v>12</v>
      </c>
      <c r="CT1045" s="308">
        <v>12</v>
      </c>
      <c r="CW1045" s="312"/>
      <c r="CX1045" s="312"/>
    </row>
    <row r="1046" spans="1:102" s="299" customFormat="1" ht="16" customHeight="1">
      <c r="A1046" s="297" t="s">
        <v>1624</v>
      </c>
      <c r="B1046" s="297" t="s">
        <v>1625</v>
      </c>
      <c r="C1046" s="119" t="s">
        <v>1215</v>
      </c>
      <c r="D1046" s="119"/>
      <c r="E1046" s="119"/>
      <c r="F1046" s="298">
        <v>1046</v>
      </c>
      <c r="G1046" s="119"/>
      <c r="H1046" s="119"/>
      <c r="I1046" s="119" t="s">
        <v>1626</v>
      </c>
      <c r="J1046" s="119" t="s">
        <v>1627</v>
      </c>
      <c r="K1046" s="119" t="s">
        <v>378</v>
      </c>
      <c r="L1046" s="119"/>
      <c r="M1046" s="119" t="s">
        <v>147</v>
      </c>
      <c r="N1046" s="119"/>
      <c r="O1046" s="119"/>
      <c r="P1046" s="119"/>
      <c r="Q1046" s="119"/>
      <c r="R1046" s="119">
        <v>1</v>
      </c>
      <c r="S1046" s="119" t="s">
        <v>120</v>
      </c>
      <c r="T1046" s="119"/>
      <c r="U1046" s="119"/>
      <c r="V1046" s="119"/>
      <c r="W1046" s="119"/>
      <c r="X1046" s="119" t="s">
        <v>1628</v>
      </c>
      <c r="Y1046" s="119" t="s">
        <v>1629</v>
      </c>
      <c r="Z1046" s="119" t="s">
        <v>1630</v>
      </c>
      <c r="AA1046" s="119" t="s">
        <v>1631</v>
      </c>
      <c r="AB1046" s="119" t="s">
        <v>1210</v>
      </c>
      <c r="AD1046" s="300"/>
      <c r="AE1046" s="304"/>
      <c r="AF1046" s="297" t="s">
        <v>487</v>
      </c>
      <c r="AG1046" s="302">
        <v>0</v>
      </c>
      <c r="AH1046" s="297" t="s">
        <v>1624</v>
      </c>
      <c r="AI1046" s="297" t="s">
        <v>1625</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1579</v>
      </c>
      <c r="BI1046" s="312"/>
      <c r="BJ1046" s="305" t="s">
        <v>109</v>
      </c>
      <c r="BK1046" s="305"/>
      <c r="BL1046" s="305">
        <v>1</v>
      </c>
      <c r="BM1046" s="307">
        <v>1</v>
      </c>
      <c r="BN1046" s="307" t="s">
        <v>79</v>
      </c>
      <c r="BO1046" s="305" t="s">
        <v>1211</v>
      </c>
      <c r="BP1046" s="308">
        <v>1185.78</v>
      </c>
      <c r="BQ1046" s="308">
        <v>387.56</v>
      </c>
      <c r="BR1046" s="308">
        <v>35</v>
      </c>
      <c r="BS1046" s="308">
        <v>35</v>
      </c>
      <c r="BT1046" s="305" t="s">
        <v>1632</v>
      </c>
      <c r="BU1046" s="307">
        <v>0.1</v>
      </c>
      <c r="BV1046" s="309">
        <v>0</v>
      </c>
      <c r="BW1046" s="310" t="s">
        <v>1243</v>
      </c>
      <c r="BX1046" s="305"/>
      <c r="BY1046" s="308">
        <v>1185.78</v>
      </c>
      <c r="BZ1046" s="308">
        <v>387.56</v>
      </c>
      <c r="CA1046" s="308">
        <v>59.5</v>
      </c>
      <c r="CB1046" s="308">
        <v>59.5</v>
      </c>
      <c r="CC1046" s="307">
        <v>0.55000000000000004</v>
      </c>
      <c r="CD1046" s="305" t="s">
        <v>1213</v>
      </c>
      <c r="CE1046" s="310" t="s">
        <v>1243</v>
      </c>
      <c r="CF1046" s="305"/>
      <c r="CG1046" s="308">
        <v>1185.78</v>
      </c>
      <c r="CH1046" s="308">
        <v>387.56</v>
      </c>
      <c r="CI1046" s="308">
        <v>35</v>
      </c>
      <c r="CJ1046" s="308">
        <v>35</v>
      </c>
      <c r="CK1046" s="307"/>
      <c r="CL1046" s="307"/>
      <c r="CM1046" s="307">
        <v>1</v>
      </c>
      <c r="CN1046" s="311" t="s">
        <v>1213</v>
      </c>
      <c r="CO1046" s="305" t="s">
        <v>1243</v>
      </c>
      <c r="CP1046" s="305"/>
      <c r="CQ1046" s="308">
        <v>1185.78</v>
      </c>
      <c r="CR1046" s="308">
        <v>387.56</v>
      </c>
      <c r="CS1046" s="308">
        <v>35</v>
      </c>
      <c r="CT1046" s="308">
        <v>35</v>
      </c>
      <c r="CW1046" s="312"/>
      <c r="CX1046" s="312"/>
    </row>
    <row r="1047" spans="1:102" s="299" customFormat="1" ht="16" customHeight="1">
      <c r="A1047" s="297" t="s">
        <v>1633</v>
      </c>
      <c r="B1047" s="297" t="s">
        <v>1634</v>
      </c>
      <c r="C1047" s="119" t="s">
        <v>1215</v>
      </c>
      <c r="D1047" s="119"/>
      <c r="E1047" s="119"/>
      <c r="F1047" s="298">
        <v>1047</v>
      </c>
      <c r="G1047" s="119"/>
      <c r="H1047" s="119"/>
      <c r="I1047" s="119" t="s">
        <v>1635</v>
      </c>
      <c r="J1047" s="119" t="s">
        <v>1636</v>
      </c>
      <c r="K1047" s="119" t="s">
        <v>378</v>
      </c>
      <c r="L1047" s="119"/>
      <c r="M1047" s="119" t="s">
        <v>147</v>
      </c>
      <c r="N1047" s="119"/>
      <c r="O1047" s="119"/>
      <c r="P1047" s="119"/>
      <c r="Q1047" s="119"/>
      <c r="R1047" s="119">
        <v>1</v>
      </c>
      <c r="S1047" s="119" t="s">
        <v>120</v>
      </c>
      <c r="T1047" s="119"/>
      <c r="U1047" s="119"/>
      <c r="V1047" s="119"/>
      <c r="W1047" s="119"/>
      <c r="X1047" s="119" t="s">
        <v>1637</v>
      </c>
      <c r="Y1047" s="119" t="s">
        <v>1638</v>
      </c>
      <c r="Z1047" s="119" t="s">
        <v>1639</v>
      </c>
      <c r="AA1047" s="119" t="s">
        <v>1640</v>
      </c>
      <c r="AB1047" s="119" t="s">
        <v>1210</v>
      </c>
      <c r="AD1047" s="300"/>
      <c r="AE1047" s="304"/>
      <c r="AF1047" s="297" t="s">
        <v>488</v>
      </c>
      <c r="AG1047" s="302">
        <v>0</v>
      </c>
      <c r="AH1047" s="297" t="s">
        <v>1633</v>
      </c>
      <c r="AI1047" s="297" t="s">
        <v>1634</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1624</v>
      </c>
      <c r="BI1047" s="312"/>
      <c r="BJ1047" s="305" t="s">
        <v>109</v>
      </c>
      <c r="BK1047" s="305"/>
      <c r="BL1047" s="305">
        <v>1</v>
      </c>
      <c r="BM1047" s="307">
        <v>1</v>
      </c>
      <c r="BN1047" s="307" t="s">
        <v>79</v>
      </c>
      <c r="BO1047" s="305" t="s">
        <v>1211</v>
      </c>
      <c r="BP1047" s="308">
        <v>1199.31</v>
      </c>
      <c r="BQ1047" s="308">
        <v>287.35000000000002</v>
      </c>
      <c r="BR1047" s="308">
        <v>12</v>
      </c>
      <c r="BS1047" s="308">
        <v>12</v>
      </c>
      <c r="BT1047" s="305" t="s">
        <v>1641</v>
      </c>
      <c r="BU1047" s="307">
        <v>0.1</v>
      </c>
      <c r="BV1047" s="309">
        <v>0</v>
      </c>
      <c r="BW1047" s="310" t="s">
        <v>1253</v>
      </c>
      <c r="BX1047" s="305"/>
      <c r="BY1047" s="308">
        <v>1199.31</v>
      </c>
      <c r="BZ1047" s="308">
        <v>287.35000000000002</v>
      </c>
      <c r="CA1047" s="308">
        <v>20.399999999999999</v>
      </c>
      <c r="CB1047" s="308">
        <v>20.399999999999999</v>
      </c>
      <c r="CC1047" s="307">
        <v>0.55000000000000004</v>
      </c>
      <c r="CD1047" s="305" t="s">
        <v>1213</v>
      </c>
      <c r="CE1047" s="310" t="s">
        <v>1253</v>
      </c>
      <c r="CF1047" s="305"/>
      <c r="CG1047" s="308">
        <v>1199.31</v>
      </c>
      <c r="CH1047" s="308">
        <v>287.35000000000002</v>
      </c>
      <c r="CI1047" s="308">
        <v>12</v>
      </c>
      <c r="CJ1047" s="308">
        <v>12</v>
      </c>
      <c r="CK1047" s="307"/>
      <c r="CL1047" s="307"/>
      <c r="CM1047" s="307">
        <v>1</v>
      </c>
      <c r="CN1047" s="311" t="s">
        <v>1213</v>
      </c>
      <c r="CO1047" s="305" t="s">
        <v>1253</v>
      </c>
      <c r="CP1047" s="305"/>
      <c r="CQ1047" s="308">
        <v>1199.31</v>
      </c>
      <c r="CR1047" s="308">
        <v>287.35000000000002</v>
      </c>
      <c r="CS1047" s="308">
        <v>12</v>
      </c>
      <c r="CT1047" s="308">
        <v>12</v>
      </c>
      <c r="CW1047" s="312"/>
      <c r="CX1047" s="312"/>
    </row>
    <row r="1048" spans="1:102" s="299" customFormat="1" ht="16" customHeight="1">
      <c r="A1048" s="297" t="s">
        <v>1642</v>
      </c>
      <c r="B1048" s="297" t="s">
        <v>1643</v>
      </c>
      <c r="C1048" s="119" t="s">
        <v>1256</v>
      </c>
      <c r="D1048" s="119"/>
      <c r="E1048" s="119"/>
      <c r="F1048" s="298">
        <v>1048</v>
      </c>
      <c r="G1048" s="119"/>
      <c r="H1048" s="119"/>
      <c r="I1048" s="119" t="s">
        <v>1644</v>
      </c>
      <c r="J1048" s="119" t="s">
        <v>1645</v>
      </c>
      <c r="K1048" s="119" t="s">
        <v>378</v>
      </c>
      <c r="L1048" s="119"/>
      <c r="M1048" s="119" t="s">
        <v>147</v>
      </c>
      <c r="N1048" s="119"/>
      <c r="O1048" s="119"/>
      <c r="P1048" s="119"/>
      <c r="Q1048" s="119"/>
      <c r="R1048" s="119">
        <v>1</v>
      </c>
      <c r="S1048" s="119" t="s">
        <v>120</v>
      </c>
      <c r="T1048" s="119"/>
      <c r="U1048" s="119"/>
      <c r="V1048" s="119"/>
      <c r="W1048" s="119"/>
      <c r="X1048" s="119" t="s">
        <v>1646</v>
      </c>
      <c r="Y1048" s="119" t="s">
        <v>1647</v>
      </c>
      <c r="Z1048" s="119" t="s">
        <v>1648</v>
      </c>
      <c r="AA1048" s="119" t="s">
        <v>1649</v>
      </c>
      <c r="AB1048" s="119" t="s">
        <v>1210</v>
      </c>
      <c r="AD1048" s="300"/>
      <c r="AE1048" s="304"/>
      <c r="AF1048" s="297" t="s">
        <v>489</v>
      </c>
      <c r="AG1048" s="302">
        <v>0</v>
      </c>
      <c r="AH1048" s="297" t="s">
        <v>1642</v>
      </c>
      <c r="AI1048" s="297" t="s">
        <v>1643</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1624</v>
      </c>
      <c r="BI1048" s="312"/>
      <c r="BJ1048" s="305" t="s">
        <v>109</v>
      </c>
      <c r="BK1048" s="305"/>
      <c r="BL1048" s="305">
        <v>1</v>
      </c>
      <c r="BM1048" s="307">
        <v>1</v>
      </c>
      <c r="BN1048" s="307" t="s">
        <v>79</v>
      </c>
      <c r="BO1048" s="305" t="s">
        <v>1211</v>
      </c>
      <c r="BP1048" s="308">
        <v>1214.81</v>
      </c>
      <c r="BQ1048" s="308">
        <v>291.86</v>
      </c>
      <c r="BR1048" s="308">
        <v>12</v>
      </c>
      <c r="BS1048" s="308">
        <v>12</v>
      </c>
      <c r="BT1048" s="305" t="s">
        <v>1650</v>
      </c>
      <c r="BU1048" s="307">
        <v>0.1</v>
      </c>
      <c r="BV1048" s="309">
        <v>0</v>
      </c>
      <c r="BW1048" s="310" t="s">
        <v>1253</v>
      </c>
      <c r="BX1048" s="305"/>
      <c r="BY1048" s="308">
        <v>1214.81</v>
      </c>
      <c r="BZ1048" s="308">
        <v>291.86</v>
      </c>
      <c r="CA1048" s="308">
        <v>20.399999999999999</v>
      </c>
      <c r="CB1048" s="308">
        <v>20.399999999999999</v>
      </c>
      <c r="CC1048" s="307">
        <v>0.55000000000000004</v>
      </c>
      <c r="CD1048" s="305" t="s">
        <v>1213</v>
      </c>
      <c r="CE1048" s="310" t="s">
        <v>1253</v>
      </c>
      <c r="CF1048" s="305"/>
      <c r="CG1048" s="308">
        <v>1214.81</v>
      </c>
      <c r="CH1048" s="308">
        <v>291.86</v>
      </c>
      <c r="CI1048" s="308">
        <v>12</v>
      </c>
      <c r="CJ1048" s="308">
        <v>12</v>
      </c>
      <c r="CK1048" s="307"/>
      <c r="CL1048" s="307"/>
      <c r="CM1048" s="307">
        <v>1</v>
      </c>
      <c r="CN1048" s="311" t="s">
        <v>1213</v>
      </c>
      <c r="CO1048" s="305" t="s">
        <v>1253</v>
      </c>
      <c r="CP1048" s="305"/>
      <c r="CQ1048" s="308">
        <v>1214.81</v>
      </c>
      <c r="CR1048" s="308">
        <v>291.86</v>
      </c>
      <c r="CS1048" s="308">
        <v>12</v>
      </c>
      <c r="CT1048" s="308">
        <v>12</v>
      </c>
      <c r="CW1048" s="312"/>
      <c r="CX1048" s="312"/>
    </row>
    <row r="1049" spans="1:102" s="299" customFormat="1" ht="16" customHeight="1">
      <c r="A1049" s="297" t="s">
        <v>1651</v>
      </c>
      <c r="B1049" s="297" t="s">
        <v>1652</v>
      </c>
      <c r="C1049" s="119" t="s">
        <v>1215</v>
      </c>
      <c r="D1049" s="119"/>
      <c r="E1049" s="119"/>
      <c r="F1049" s="298">
        <v>1049</v>
      </c>
      <c r="G1049" s="119"/>
      <c r="H1049" s="119"/>
      <c r="I1049" s="119" t="s">
        <v>1653</v>
      </c>
      <c r="J1049" s="119" t="s">
        <v>1654</v>
      </c>
      <c r="K1049" s="119" t="s">
        <v>378</v>
      </c>
      <c r="L1049" s="119"/>
      <c r="M1049" s="119" t="s">
        <v>147</v>
      </c>
      <c r="N1049" s="119"/>
      <c r="O1049" s="119"/>
      <c r="P1049" s="119"/>
      <c r="Q1049" s="119"/>
      <c r="R1049" s="119">
        <v>1</v>
      </c>
      <c r="S1049" s="119" t="s">
        <v>120</v>
      </c>
      <c r="T1049" s="119"/>
      <c r="U1049" s="119"/>
      <c r="V1049" s="119"/>
      <c r="W1049" s="119"/>
      <c r="X1049" s="119" t="s">
        <v>1655</v>
      </c>
      <c r="Y1049" s="119" t="s">
        <v>1656</v>
      </c>
      <c r="Z1049" s="119" t="s">
        <v>1657</v>
      </c>
      <c r="AA1049" s="119" t="s">
        <v>1658</v>
      </c>
      <c r="AB1049" s="119" t="s">
        <v>1210</v>
      </c>
      <c r="AD1049" s="300"/>
      <c r="AE1049" s="304"/>
      <c r="AF1049" s="297" t="s">
        <v>490</v>
      </c>
      <c r="AG1049" s="302">
        <v>0</v>
      </c>
      <c r="AH1049" s="297" t="s">
        <v>1651</v>
      </c>
      <c r="AI1049" s="297" t="s">
        <v>1652</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1624</v>
      </c>
      <c r="BI1049" s="312"/>
      <c r="BJ1049" s="305" t="s">
        <v>109</v>
      </c>
      <c r="BK1049" s="305"/>
      <c r="BL1049" s="305">
        <v>1</v>
      </c>
      <c r="BM1049" s="307">
        <v>1</v>
      </c>
      <c r="BN1049" s="307" t="s">
        <v>79</v>
      </c>
      <c r="BO1049" s="305" t="s">
        <v>1211</v>
      </c>
      <c r="BP1049" s="308">
        <v>1230.21</v>
      </c>
      <c r="BQ1049" s="308">
        <v>296.72000000000003</v>
      </c>
      <c r="BR1049" s="308">
        <v>12</v>
      </c>
      <c r="BS1049" s="308">
        <v>12</v>
      </c>
      <c r="BT1049" s="305" t="s">
        <v>1659</v>
      </c>
      <c r="BU1049" s="307">
        <v>0.1</v>
      </c>
      <c r="BV1049" s="309">
        <v>0</v>
      </c>
      <c r="BW1049" s="310" t="s">
        <v>1253</v>
      </c>
      <c r="BX1049" s="305"/>
      <c r="BY1049" s="308">
        <v>1230.21</v>
      </c>
      <c r="BZ1049" s="308">
        <v>296.72000000000003</v>
      </c>
      <c r="CA1049" s="308">
        <v>20.399999999999999</v>
      </c>
      <c r="CB1049" s="308">
        <v>20.399999999999999</v>
      </c>
      <c r="CC1049" s="307">
        <v>0.55000000000000004</v>
      </c>
      <c r="CD1049" s="305" t="s">
        <v>1213</v>
      </c>
      <c r="CE1049" s="310" t="s">
        <v>1253</v>
      </c>
      <c r="CF1049" s="305"/>
      <c r="CG1049" s="308">
        <v>1230.21</v>
      </c>
      <c r="CH1049" s="308">
        <v>296.72000000000003</v>
      </c>
      <c r="CI1049" s="308">
        <v>12</v>
      </c>
      <c r="CJ1049" s="308">
        <v>12</v>
      </c>
      <c r="CK1049" s="307"/>
      <c r="CL1049" s="307"/>
      <c r="CM1049" s="307">
        <v>1</v>
      </c>
      <c r="CN1049" s="311" t="s">
        <v>1213</v>
      </c>
      <c r="CO1049" s="305" t="s">
        <v>1253</v>
      </c>
      <c r="CP1049" s="305"/>
      <c r="CQ1049" s="308">
        <v>1230.21</v>
      </c>
      <c r="CR1049" s="308">
        <v>296.72000000000003</v>
      </c>
      <c r="CS1049" s="308">
        <v>12</v>
      </c>
      <c r="CT1049" s="308">
        <v>12</v>
      </c>
      <c r="CW1049" s="312"/>
      <c r="CX1049" s="312"/>
    </row>
    <row r="1050" spans="1:102" s="299" customFormat="1" ht="16" customHeight="1">
      <c r="A1050" s="297" t="s">
        <v>1660</v>
      </c>
      <c r="B1050" s="297" t="s">
        <v>1661</v>
      </c>
      <c r="C1050" s="119" t="s">
        <v>1256</v>
      </c>
      <c r="D1050" s="119"/>
      <c r="E1050" s="119"/>
      <c r="F1050" s="298">
        <v>1050</v>
      </c>
      <c r="G1050" s="119"/>
      <c r="H1050" s="119"/>
      <c r="I1050" s="119" t="s">
        <v>1662</v>
      </c>
      <c r="J1050" s="119" t="s">
        <v>1663</v>
      </c>
      <c r="K1050" s="119" t="s">
        <v>378</v>
      </c>
      <c r="L1050" s="119"/>
      <c r="M1050" s="119" t="s">
        <v>147</v>
      </c>
      <c r="N1050" s="119"/>
      <c r="O1050" s="119"/>
      <c r="P1050" s="119"/>
      <c r="Q1050" s="119"/>
      <c r="R1050" s="119">
        <v>1</v>
      </c>
      <c r="S1050" s="119" t="s">
        <v>120</v>
      </c>
      <c r="T1050" s="119"/>
      <c r="U1050" s="119"/>
      <c r="V1050" s="119"/>
      <c r="W1050" s="119"/>
      <c r="X1050" s="119" t="s">
        <v>1664</v>
      </c>
      <c r="Y1050" s="119" t="s">
        <v>1665</v>
      </c>
      <c r="Z1050" s="119" t="s">
        <v>1666</v>
      </c>
      <c r="AA1050" s="119" t="s">
        <v>1667</v>
      </c>
      <c r="AB1050" s="119" t="s">
        <v>1210</v>
      </c>
      <c r="AD1050" s="300"/>
      <c r="AE1050" s="304"/>
      <c r="AF1050" s="297" t="s">
        <v>491</v>
      </c>
      <c r="AG1050" s="302">
        <v>0</v>
      </c>
      <c r="AH1050" s="297" t="s">
        <v>1660</v>
      </c>
      <c r="AI1050" s="297" t="s">
        <v>1661</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1579</v>
      </c>
      <c r="BI1050" s="312"/>
      <c r="BJ1050" s="305" t="s">
        <v>109</v>
      </c>
      <c r="BK1050" s="305"/>
      <c r="BL1050" s="305">
        <v>1</v>
      </c>
      <c r="BM1050" s="307">
        <v>1</v>
      </c>
      <c r="BN1050" s="307" t="s">
        <v>79</v>
      </c>
      <c r="BO1050" s="305" t="s">
        <v>1211</v>
      </c>
      <c r="BP1050" s="308">
        <v>1225.44</v>
      </c>
      <c r="BQ1050" s="308">
        <v>401.02</v>
      </c>
      <c r="BR1050" s="308">
        <v>35</v>
      </c>
      <c r="BS1050" s="308">
        <v>35</v>
      </c>
      <c r="BT1050" s="305" t="s">
        <v>1668</v>
      </c>
      <c r="BU1050" s="307">
        <v>0.1</v>
      </c>
      <c r="BV1050" s="309">
        <v>0</v>
      </c>
      <c r="BW1050" s="310" t="s">
        <v>1243</v>
      </c>
      <c r="BX1050" s="305"/>
      <c r="BY1050" s="308">
        <v>1225.44</v>
      </c>
      <c r="BZ1050" s="308">
        <v>401.02</v>
      </c>
      <c r="CA1050" s="308">
        <v>59.5</v>
      </c>
      <c r="CB1050" s="308">
        <v>59.5</v>
      </c>
      <c r="CC1050" s="307">
        <v>0.55000000000000004</v>
      </c>
      <c r="CD1050" s="305" t="s">
        <v>1213</v>
      </c>
      <c r="CE1050" s="310" t="s">
        <v>1243</v>
      </c>
      <c r="CF1050" s="305"/>
      <c r="CG1050" s="308">
        <v>1225.44</v>
      </c>
      <c r="CH1050" s="308">
        <v>401.02</v>
      </c>
      <c r="CI1050" s="308">
        <v>35</v>
      </c>
      <c r="CJ1050" s="308">
        <v>35</v>
      </c>
      <c r="CK1050" s="307"/>
      <c r="CL1050" s="307"/>
      <c r="CM1050" s="307">
        <v>1</v>
      </c>
      <c r="CN1050" s="311" t="s">
        <v>1213</v>
      </c>
      <c r="CO1050" s="305" t="s">
        <v>1243</v>
      </c>
      <c r="CP1050" s="305"/>
      <c r="CQ1050" s="308">
        <v>1225.44</v>
      </c>
      <c r="CR1050" s="308">
        <v>401.02</v>
      </c>
      <c r="CS1050" s="308">
        <v>35</v>
      </c>
      <c r="CT1050" s="308">
        <v>35</v>
      </c>
      <c r="CW1050" s="312"/>
      <c r="CX1050" s="312"/>
    </row>
    <row r="1051" spans="1:102" s="299" customFormat="1" ht="16" customHeight="1">
      <c r="A1051" s="297" t="s">
        <v>1669</v>
      </c>
      <c r="B1051" s="297" t="s">
        <v>1670</v>
      </c>
      <c r="C1051" s="119" t="s">
        <v>1256</v>
      </c>
      <c r="D1051" s="119"/>
      <c r="E1051" s="119"/>
      <c r="F1051" s="298">
        <v>1051</v>
      </c>
      <c r="G1051" s="119"/>
      <c r="H1051" s="119"/>
      <c r="I1051" s="119" t="s">
        <v>1671</v>
      </c>
      <c r="J1051" s="119" t="s">
        <v>1672</v>
      </c>
      <c r="K1051" s="119" t="s">
        <v>378</v>
      </c>
      <c r="L1051" s="119"/>
      <c r="M1051" s="119" t="s">
        <v>147</v>
      </c>
      <c r="N1051" s="119"/>
      <c r="O1051" s="119"/>
      <c r="P1051" s="119"/>
      <c r="Q1051" s="119"/>
      <c r="R1051" s="119">
        <v>1</v>
      </c>
      <c r="S1051" s="119" t="s">
        <v>120</v>
      </c>
      <c r="T1051" s="119"/>
      <c r="U1051" s="119"/>
      <c r="V1051" s="119"/>
      <c r="W1051" s="119"/>
      <c r="X1051" s="119" t="s">
        <v>1673</v>
      </c>
      <c r="Y1051" s="119" t="s">
        <v>1674</v>
      </c>
      <c r="Z1051" s="119" t="s">
        <v>1675</v>
      </c>
      <c r="AA1051" s="119" t="s">
        <v>1676</v>
      </c>
      <c r="AB1051" s="119" t="s">
        <v>1210</v>
      </c>
      <c r="AD1051" s="300"/>
      <c r="AE1051" s="304"/>
      <c r="AF1051" s="297" t="s">
        <v>492</v>
      </c>
      <c r="AG1051" s="302">
        <v>0</v>
      </c>
      <c r="AH1051" s="297" t="s">
        <v>1669</v>
      </c>
      <c r="AI1051" s="297" t="s">
        <v>1670</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1660</v>
      </c>
      <c r="BI1051" s="312"/>
      <c r="BJ1051" s="305" t="s">
        <v>109</v>
      </c>
      <c r="BK1051" s="305"/>
      <c r="BL1051" s="305">
        <v>1</v>
      </c>
      <c r="BM1051" s="307">
        <v>1</v>
      </c>
      <c r="BN1051" s="307" t="s">
        <v>79</v>
      </c>
      <c r="BO1051" s="305" t="s">
        <v>1211</v>
      </c>
      <c r="BP1051" s="308">
        <v>1245.49</v>
      </c>
      <c r="BQ1051" s="308">
        <v>301.91000000000003</v>
      </c>
      <c r="BR1051" s="308">
        <v>12</v>
      </c>
      <c r="BS1051" s="308">
        <v>12</v>
      </c>
      <c r="BT1051" s="305" t="s">
        <v>1677</v>
      </c>
      <c r="BU1051" s="307">
        <v>0.1</v>
      </c>
      <c r="BV1051" s="309">
        <v>0</v>
      </c>
      <c r="BW1051" s="310" t="s">
        <v>1253</v>
      </c>
      <c r="BX1051" s="305"/>
      <c r="BY1051" s="308">
        <v>1245.49</v>
      </c>
      <c r="BZ1051" s="308">
        <v>301.91000000000003</v>
      </c>
      <c r="CA1051" s="308">
        <v>20.399999999999999</v>
      </c>
      <c r="CB1051" s="308">
        <v>20.399999999999999</v>
      </c>
      <c r="CC1051" s="307">
        <v>0.55000000000000004</v>
      </c>
      <c r="CD1051" s="305" t="s">
        <v>1213</v>
      </c>
      <c r="CE1051" s="310" t="s">
        <v>1253</v>
      </c>
      <c r="CF1051" s="305"/>
      <c r="CG1051" s="308">
        <v>1245.49</v>
      </c>
      <c r="CH1051" s="308">
        <v>301.91000000000003</v>
      </c>
      <c r="CI1051" s="308">
        <v>12</v>
      </c>
      <c r="CJ1051" s="308">
        <v>12</v>
      </c>
      <c r="CK1051" s="307"/>
      <c r="CL1051" s="307"/>
      <c r="CM1051" s="307">
        <v>1</v>
      </c>
      <c r="CN1051" s="311" t="s">
        <v>1213</v>
      </c>
      <c r="CO1051" s="305" t="s">
        <v>1253</v>
      </c>
      <c r="CP1051" s="305"/>
      <c r="CQ1051" s="308">
        <v>1245.49</v>
      </c>
      <c r="CR1051" s="308">
        <v>301.91000000000003</v>
      </c>
      <c r="CS1051" s="308">
        <v>12</v>
      </c>
      <c r="CT1051" s="308">
        <v>12</v>
      </c>
      <c r="CW1051" s="312"/>
      <c r="CX1051" s="312"/>
    </row>
    <row r="1052" spans="1:102" s="299" customFormat="1" ht="16" customHeight="1">
      <c r="A1052" s="297" t="s">
        <v>1678</v>
      </c>
      <c r="B1052" s="297" t="s">
        <v>1679</v>
      </c>
      <c r="C1052" s="119" t="s">
        <v>1215</v>
      </c>
      <c r="D1052" s="119"/>
      <c r="E1052" s="119"/>
      <c r="F1052" s="298">
        <v>1052</v>
      </c>
      <c r="G1052" s="119"/>
      <c r="H1052" s="119"/>
      <c r="I1052" s="119" t="s">
        <v>1680</v>
      </c>
      <c r="J1052" s="119" t="s">
        <v>1681</v>
      </c>
      <c r="K1052" s="119" t="s">
        <v>378</v>
      </c>
      <c r="L1052" s="119"/>
      <c r="M1052" s="119" t="s">
        <v>147</v>
      </c>
      <c r="N1052" s="119"/>
      <c r="O1052" s="119"/>
      <c r="P1052" s="119"/>
      <c r="Q1052" s="119"/>
      <c r="R1052" s="119">
        <v>1</v>
      </c>
      <c r="S1052" s="119" t="s">
        <v>120</v>
      </c>
      <c r="T1052" s="119"/>
      <c r="U1052" s="119"/>
      <c r="V1052" s="119"/>
      <c r="W1052" s="119"/>
      <c r="X1052" s="119" t="s">
        <v>1682</v>
      </c>
      <c r="Y1052" s="119" t="s">
        <v>1683</v>
      </c>
      <c r="Z1052" s="119" t="s">
        <v>1684</v>
      </c>
      <c r="AA1052" s="119" t="s">
        <v>1685</v>
      </c>
      <c r="AB1052" s="119" t="s">
        <v>1210</v>
      </c>
      <c r="AD1052" s="300"/>
      <c r="AE1052" s="304"/>
      <c r="AF1052" s="297" t="s">
        <v>493</v>
      </c>
      <c r="AG1052" s="302">
        <v>0</v>
      </c>
      <c r="AH1052" s="297" t="s">
        <v>1678</v>
      </c>
      <c r="AI1052" s="297" t="s">
        <v>1679</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1660</v>
      </c>
      <c r="BI1052" s="312"/>
      <c r="BJ1052" s="305" t="s">
        <v>109</v>
      </c>
      <c r="BK1052" s="305"/>
      <c r="BL1052" s="305">
        <v>1</v>
      </c>
      <c r="BM1052" s="307">
        <v>1</v>
      </c>
      <c r="BN1052" s="307" t="s">
        <v>79</v>
      </c>
      <c r="BO1052" s="305" t="s">
        <v>1211</v>
      </c>
      <c r="BP1052" s="308">
        <v>1260.67</v>
      </c>
      <c r="BQ1052" s="308">
        <v>307.43</v>
      </c>
      <c r="BR1052" s="308">
        <v>12</v>
      </c>
      <c r="BS1052" s="308">
        <v>12</v>
      </c>
      <c r="BT1052" s="305" t="s">
        <v>1686</v>
      </c>
      <c r="BU1052" s="307">
        <v>0.1</v>
      </c>
      <c r="BV1052" s="309">
        <v>0</v>
      </c>
      <c r="BW1052" s="310" t="s">
        <v>1253</v>
      </c>
      <c r="BX1052" s="305"/>
      <c r="BY1052" s="308">
        <v>1260.67</v>
      </c>
      <c r="BZ1052" s="308">
        <v>307.43</v>
      </c>
      <c r="CA1052" s="308">
        <v>20.399999999999999</v>
      </c>
      <c r="CB1052" s="308">
        <v>20.399999999999999</v>
      </c>
      <c r="CC1052" s="307">
        <v>0.55000000000000004</v>
      </c>
      <c r="CD1052" s="305" t="s">
        <v>1213</v>
      </c>
      <c r="CE1052" s="310" t="s">
        <v>1253</v>
      </c>
      <c r="CF1052" s="305"/>
      <c r="CG1052" s="308">
        <v>1260.67</v>
      </c>
      <c r="CH1052" s="308">
        <v>307.43</v>
      </c>
      <c r="CI1052" s="308">
        <v>12</v>
      </c>
      <c r="CJ1052" s="308">
        <v>12</v>
      </c>
      <c r="CK1052" s="307"/>
      <c r="CL1052" s="307"/>
      <c r="CM1052" s="307">
        <v>1</v>
      </c>
      <c r="CN1052" s="311" t="s">
        <v>1213</v>
      </c>
      <c r="CO1052" s="305" t="s">
        <v>1253</v>
      </c>
      <c r="CP1052" s="305"/>
      <c r="CQ1052" s="308">
        <v>1260.67</v>
      </c>
      <c r="CR1052" s="308">
        <v>307.43</v>
      </c>
      <c r="CS1052" s="308">
        <v>12</v>
      </c>
      <c r="CT1052" s="308">
        <v>12</v>
      </c>
      <c r="CW1052" s="312"/>
      <c r="CX1052" s="312"/>
    </row>
    <row r="1053" spans="1:102" s="299" customFormat="1" ht="16" customHeight="1">
      <c r="A1053" s="297" t="s">
        <v>1687</v>
      </c>
      <c r="B1053" s="297" t="s">
        <v>1688</v>
      </c>
      <c r="C1053" s="119" t="s">
        <v>1256</v>
      </c>
      <c r="D1053" s="119"/>
      <c r="E1053" s="119"/>
      <c r="F1053" s="298">
        <v>1053</v>
      </c>
      <c r="G1053" s="119"/>
      <c r="H1053" s="119"/>
      <c r="I1053" s="119" t="s">
        <v>1689</v>
      </c>
      <c r="J1053" s="119" t="s">
        <v>1690</v>
      </c>
      <c r="K1053" s="119" t="s">
        <v>378</v>
      </c>
      <c r="L1053" s="119"/>
      <c r="M1053" s="119" t="s">
        <v>147</v>
      </c>
      <c r="N1053" s="119"/>
      <c r="O1053" s="119"/>
      <c r="P1053" s="119"/>
      <c r="Q1053" s="119"/>
      <c r="R1053" s="119">
        <v>1</v>
      </c>
      <c r="S1053" s="119" t="s">
        <v>120</v>
      </c>
      <c r="T1053" s="119"/>
      <c r="U1053" s="119"/>
      <c r="V1053" s="119"/>
      <c r="W1053" s="119"/>
      <c r="X1053" s="119" t="s">
        <v>1691</v>
      </c>
      <c r="Y1053" s="119" t="s">
        <v>1692</v>
      </c>
      <c r="Z1053" s="119" t="s">
        <v>1693</v>
      </c>
      <c r="AA1053" s="119" t="s">
        <v>1694</v>
      </c>
      <c r="AB1053" s="119" t="s">
        <v>1210</v>
      </c>
      <c r="AD1053" s="300"/>
      <c r="AE1053" s="304"/>
      <c r="AF1053" s="297" t="s">
        <v>494</v>
      </c>
      <c r="AG1053" s="302">
        <v>0</v>
      </c>
      <c r="AH1053" s="297" t="s">
        <v>1687</v>
      </c>
      <c r="AI1053" s="297" t="s">
        <v>1688</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1660</v>
      </c>
      <c r="BI1053" s="312"/>
      <c r="BJ1053" s="305" t="s">
        <v>109</v>
      </c>
      <c r="BK1053" s="305"/>
      <c r="BL1053" s="305">
        <v>1</v>
      </c>
      <c r="BM1053" s="307">
        <v>1</v>
      </c>
      <c r="BN1053" s="307" t="s">
        <v>79</v>
      </c>
      <c r="BO1053" s="305" t="s">
        <v>1211</v>
      </c>
      <c r="BP1053" s="308">
        <v>1275.71</v>
      </c>
      <c r="BQ1053" s="308">
        <v>313.27999999999997</v>
      </c>
      <c r="BR1053" s="308">
        <v>12</v>
      </c>
      <c r="BS1053" s="308">
        <v>12</v>
      </c>
      <c r="BT1053" s="305" t="s">
        <v>1695</v>
      </c>
      <c r="BU1053" s="307">
        <v>0.1</v>
      </c>
      <c r="BV1053" s="309">
        <v>0</v>
      </c>
      <c r="BW1053" s="310" t="s">
        <v>1253</v>
      </c>
      <c r="BX1053" s="305"/>
      <c r="BY1053" s="308">
        <v>1275.71</v>
      </c>
      <c r="BZ1053" s="308">
        <v>313.27999999999997</v>
      </c>
      <c r="CA1053" s="308">
        <v>20.399999999999999</v>
      </c>
      <c r="CB1053" s="308">
        <v>20.399999999999999</v>
      </c>
      <c r="CC1053" s="307">
        <v>0.55000000000000004</v>
      </c>
      <c r="CD1053" s="305" t="s">
        <v>1213</v>
      </c>
      <c r="CE1053" s="310" t="s">
        <v>1253</v>
      </c>
      <c r="CF1053" s="305"/>
      <c r="CG1053" s="308">
        <v>1275.71</v>
      </c>
      <c r="CH1053" s="308">
        <v>313.27999999999997</v>
      </c>
      <c r="CI1053" s="308">
        <v>12</v>
      </c>
      <c r="CJ1053" s="308">
        <v>12</v>
      </c>
      <c r="CK1053" s="307"/>
      <c r="CL1053" s="307"/>
      <c r="CM1053" s="307">
        <v>1</v>
      </c>
      <c r="CN1053" s="311" t="s">
        <v>1213</v>
      </c>
      <c r="CO1053" s="305" t="s">
        <v>1253</v>
      </c>
      <c r="CP1053" s="305"/>
      <c r="CQ1053" s="308">
        <v>1275.71</v>
      </c>
      <c r="CR1053" s="308">
        <v>313.27999999999997</v>
      </c>
      <c r="CS1053" s="308">
        <v>12</v>
      </c>
      <c r="CT1053" s="308">
        <v>12</v>
      </c>
      <c r="CW1053" s="312"/>
      <c r="CX1053" s="312"/>
    </row>
    <row r="1054" spans="1:102" s="299" customFormat="1" ht="16" customHeight="1">
      <c r="A1054" s="297" t="s">
        <v>861</v>
      </c>
      <c r="B1054" s="297" t="s">
        <v>1696</v>
      </c>
      <c r="C1054" s="119" t="s">
        <v>1256</v>
      </c>
      <c r="D1054" s="119"/>
      <c r="E1054" s="119"/>
      <c r="F1054" s="298">
        <v>1054</v>
      </c>
      <c r="G1054" s="119"/>
      <c r="H1054" s="119"/>
      <c r="I1054" s="119" t="s">
        <v>1697</v>
      </c>
      <c r="J1054" s="119" t="s">
        <v>1698</v>
      </c>
      <c r="K1054" s="119" t="s">
        <v>378</v>
      </c>
      <c r="L1054" s="119"/>
      <c r="M1054" s="119" t="s">
        <v>147</v>
      </c>
      <c r="N1054" s="119"/>
      <c r="O1054" s="119"/>
      <c r="P1054" s="119"/>
      <c r="Q1054" s="119"/>
      <c r="R1054" s="119">
        <v>1</v>
      </c>
      <c r="S1054" s="119" t="s">
        <v>120</v>
      </c>
      <c r="T1054" s="119"/>
      <c r="U1054" s="119"/>
      <c r="V1054" s="119"/>
      <c r="W1054" s="119"/>
      <c r="X1054" s="119" t="s">
        <v>1699</v>
      </c>
      <c r="Y1054" s="119" t="s">
        <v>1700</v>
      </c>
      <c r="Z1054" s="119" t="s">
        <v>1701</v>
      </c>
      <c r="AA1054" s="119" t="s">
        <v>1702</v>
      </c>
      <c r="AB1054" s="119" t="s">
        <v>1210</v>
      </c>
      <c r="AD1054" s="300"/>
      <c r="AE1054" s="304"/>
      <c r="AF1054" s="297">
        <v>2</v>
      </c>
      <c r="AG1054" s="302">
        <v>0</v>
      </c>
      <c r="AH1054" s="297" t="s">
        <v>861</v>
      </c>
      <c r="AI1054" s="297" t="s">
        <v>1696</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1203</v>
      </c>
      <c r="BI1054" s="312"/>
      <c r="BJ1054" s="305" t="s">
        <v>109</v>
      </c>
      <c r="BK1054" s="305"/>
      <c r="BL1054" s="305">
        <v>1</v>
      </c>
      <c r="BM1054" s="307">
        <v>1</v>
      </c>
      <c r="BN1054" s="307" t="s">
        <v>79</v>
      </c>
      <c r="BO1054" s="305" t="s">
        <v>1211</v>
      </c>
      <c r="BP1054" s="308">
        <v>1183.8499999999999</v>
      </c>
      <c r="BQ1054" s="308">
        <v>816.15</v>
      </c>
      <c r="BR1054" s="308">
        <v>95</v>
      </c>
      <c r="BS1054" s="308">
        <v>95</v>
      </c>
      <c r="BT1054" s="305" t="s">
        <v>1703</v>
      </c>
      <c r="BU1054" s="307">
        <v>0.1</v>
      </c>
      <c r="BV1054" s="309">
        <v>0</v>
      </c>
      <c r="BW1054" s="310" t="s">
        <v>873</v>
      </c>
      <c r="BX1054" s="305"/>
      <c r="BY1054" s="308">
        <v>1183.8499999999999</v>
      </c>
      <c r="BZ1054" s="308">
        <v>816.15</v>
      </c>
      <c r="CA1054" s="308">
        <v>161.5</v>
      </c>
      <c r="CB1054" s="308">
        <v>161.5</v>
      </c>
      <c r="CC1054" s="307">
        <v>0.55000000000000004</v>
      </c>
      <c r="CD1054" s="305" t="s">
        <v>1213</v>
      </c>
      <c r="CE1054" s="310" t="s">
        <v>873</v>
      </c>
      <c r="CF1054" s="305"/>
      <c r="CG1054" s="308">
        <v>1183.8499999999999</v>
      </c>
      <c r="CH1054" s="308">
        <v>816.15</v>
      </c>
      <c r="CI1054" s="308">
        <v>95</v>
      </c>
      <c r="CJ1054" s="308">
        <v>95</v>
      </c>
      <c r="CK1054" s="307"/>
      <c r="CL1054" s="307"/>
      <c r="CM1054" s="307">
        <v>1</v>
      </c>
      <c r="CN1054" s="311" t="s">
        <v>1213</v>
      </c>
      <c r="CO1054" s="305" t="s">
        <v>873</v>
      </c>
      <c r="CP1054" s="305"/>
      <c r="CQ1054" s="308">
        <v>1183.8499999999999</v>
      </c>
      <c r="CR1054" s="308">
        <v>816.15</v>
      </c>
      <c r="CS1054" s="308">
        <v>95</v>
      </c>
      <c r="CT1054" s="308">
        <v>95</v>
      </c>
      <c r="CW1054" s="312"/>
      <c r="CX1054" s="312"/>
    </row>
    <row r="1055" spans="1:102" s="299" customFormat="1" ht="16" customHeight="1">
      <c r="A1055" s="297" t="s">
        <v>1704</v>
      </c>
      <c r="B1055" s="297" t="s">
        <v>1705</v>
      </c>
      <c r="C1055" s="119" t="s">
        <v>1215</v>
      </c>
      <c r="D1055" s="119"/>
      <c r="E1055" s="119"/>
      <c r="F1055" s="298">
        <v>1055</v>
      </c>
      <c r="G1055" s="119"/>
      <c r="H1055" s="119"/>
      <c r="I1055" s="119" t="s">
        <v>1706</v>
      </c>
      <c r="J1055" s="119" t="s">
        <v>1707</v>
      </c>
      <c r="K1055" s="119" t="s">
        <v>378</v>
      </c>
      <c r="L1055" s="119"/>
      <c r="M1055" s="119" t="s">
        <v>147</v>
      </c>
      <c r="N1055" s="119"/>
      <c r="O1055" s="119"/>
      <c r="P1055" s="119"/>
      <c r="Q1055" s="119"/>
      <c r="R1055" s="119">
        <v>1</v>
      </c>
      <c r="S1055" s="119" t="s">
        <v>120</v>
      </c>
      <c r="T1055" s="119"/>
      <c r="U1055" s="119"/>
      <c r="V1055" s="119"/>
      <c r="W1055" s="119"/>
      <c r="X1055" s="119" t="s">
        <v>1708</v>
      </c>
      <c r="Y1055" s="119" t="s">
        <v>1709</v>
      </c>
      <c r="Z1055" s="119" t="s">
        <v>1710</v>
      </c>
      <c r="AA1055" s="119" t="s">
        <v>1711</v>
      </c>
      <c r="AB1055" s="119" t="s">
        <v>1210</v>
      </c>
      <c r="AD1055" s="300"/>
      <c r="AE1055" s="304"/>
      <c r="AF1055" s="297" t="s">
        <v>495</v>
      </c>
      <c r="AG1055" s="302">
        <v>0</v>
      </c>
      <c r="AH1055" s="297" t="s">
        <v>1704</v>
      </c>
      <c r="AI1055" s="297" t="s">
        <v>1705</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1687</v>
      </c>
      <c r="BI1055" s="312"/>
      <c r="BJ1055" s="305" t="s">
        <v>109</v>
      </c>
      <c r="BK1055" s="305"/>
      <c r="BL1055" s="305">
        <v>1</v>
      </c>
      <c r="BM1055" s="307">
        <v>1</v>
      </c>
      <c r="BN1055" s="307" t="s">
        <v>79</v>
      </c>
      <c r="BO1055" s="305" t="s">
        <v>1211</v>
      </c>
      <c r="BP1055" s="308">
        <v>1235.7</v>
      </c>
      <c r="BQ1055" s="308">
        <v>559.04</v>
      </c>
      <c r="BR1055" s="308">
        <v>60</v>
      </c>
      <c r="BS1055" s="308">
        <v>60</v>
      </c>
      <c r="BT1055" s="305" t="s">
        <v>1712</v>
      </c>
      <c r="BU1055" s="307">
        <v>0.1</v>
      </c>
      <c r="BV1055" s="309">
        <v>0</v>
      </c>
      <c r="BW1055" s="310" t="s">
        <v>1233</v>
      </c>
      <c r="BX1055" s="305"/>
      <c r="BY1055" s="308">
        <v>1235.7</v>
      </c>
      <c r="BZ1055" s="308">
        <v>559.04</v>
      </c>
      <c r="CA1055" s="308">
        <v>102</v>
      </c>
      <c r="CB1055" s="308">
        <v>102</v>
      </c>
      <c r="CC1055" s="307">
        <v>0.55000000000000004</v>
      </c>
      <c r="CD1055" s="305" t="s">
        <v>1213</v>
      </c>
      <c r="CE1055" s="310" t="s">
        <v>1233</v>
      </c>
      <c r="CF1055" s="305"/>
      <c r="CG1055" s="308">
        <v>1235.7</v>
      </c>
      <c r="CH1055" s="308">
        <v>559.04</v>
      </c>
      <c r="CI1055" s="308">
        <v>60</v>
      </c>
      <c r="CJ1055" s="308">
        <v>60</v>
      </c>
      <c r="CK1055" s="307"/>
      <c r="CL1055" s="307"/>
      <c r="CM1055" s="307">
        <v>1</v>
      </c>
      <c r="CN1055" s="311" t="s">
        <v>1213</v>
      </c>
      <c r="CO1055" s="305" t="s">
        <v>1233</v>
      </c>
      <c r="CP1055" s="305"/>
      <c r="CQ1055" s="308">
        <v>1235.7</v>
      </c>
      <c r="CR1055" s="308">
        <v>559.04</v>
      </c>
      <c r="CS1055" s="308">
        <v>60</v>
      </c>
      <c r="CT1055" s="308">
        <v>60</v>
      </c>
      <c r="CW1055" s="312"/>
      <c r="CX1055" s="312"/>
    </row>
    <row r="1056" spans="1:102" s="299" customFormat="1" ht="16" customHeight="1">
      <c r="A1056" s="297" t="s">
        <v>1713</v>
      </c>
      <c r="B1056" s="297" t="s">
        <v>1714</v>
      </c>
      <c r="C1056" s="119" t="s">
        <v>1215</v>
      </c>
      <c r="D1056" s="119"/>
      <c r="E1056" s="119"/>
      <c r="F1056" s="298">
        <v>1056</v>
      </c>
      <c r="G1056" s="119"/>
      <c r="H1056" s="119"/>
      <c r="I1056" s="119" t="s">
        <v>1715</v>
      </c>
      <c r="J1056" s="119" t="s">
        <v>1716</v>
      </c>
      <c r="K1056" s="119" t="s">
        <v>378</v>
      </c>
      <c r="L1056" s="119"/>
      <c r="M1056" s="119" t="s">
        <v>147</v>
      </c>
      <c r="N1056" s="119"/>
      <c r="O1056" s="119"/>
      <c r="P1056" s="119"/>
      <c r="Q1056" s="119"/>
      <c r="R1056" s="119">
        <v>1</v>
      </c>
      <c r="S1056" s="119" t="s">
        <v>120</v>
      </c>
      <c r="T1056" s="119"/>
      <c r="U1056" s="119"/>
      <c r="V1056" s="119"/>
      <c r="W1056" s="119"/>
      <c r="X1056" s="119" t="s">
        <v>1717</v>
      </c>
      <c r="Y1056" s="119" t="s">
        <v>1718</v>
      </c>
      <c r="Z1056" s="119" t="s">
        <v>1719</v>
      </c>
      <c r="AA1056" s="119" t="s">
        <v>1720</v>
      </c>
      <c r="AB1056" s="119" t="s">
        <v>1210</v>
      </c>
      <c r="AD1056" s="300"/>
      <c r="AE1056" s="304"/>
      <c r="AF1056" s="297" t="s">
        <v>496</v>
      </c>
      <c r="AG1056" s="302">
        <v>0</v>
      </c>
      <c r="AH1056" s="297" t="s">
        <v>1713</v>
      </c>
      <c r="AI1056" s="297" t="s">
        <v>1714</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1704</v>
      </c>
      <c r="BI1056" s="312"/>
      <c r="BJ1056" s="305" t="s">
        <v>109</v>
      </c>
      <c r="BK1056" s="305"/>
      <c r="BL1056" s="305">
        <v>1</v>
      </c>
      <c r="BM1056" s="307">
        <v>1</v>
      </c>
      <c r="BN1056" s="307" t="s">
        <v>79</v>
      </c>
      <c r="BO1056" s="305" t="s">
        <v>1211</v>
      </c>
      <c r="BP1056" s="308">
        <v>1264.1300000000001</v>
      </c>
      <c r="BQ1056" s="308">
        <v>417.05</v>
      </c>
      <c r="BR1056" s="308">
        <v>35</v>
      </c>
      <c r="BS1056" s="308">
        <v>35</v>
      </c>
      <c r="BT1056" s="305" t="s">
        <v>1721</v>
      </c>
      <c r="BU1056" s="307">
        <v>0.1</v>
      </c>
      <c r="BV1056" s="309">
        <v>0</v>
      </c>
      <c r="BW1056" s="310" t="s">
        <v>1243</v>
      </c>
      <c r="BX1056" s="305"/>
      <c r="BY1056" s="308">
        <v>1264.1300000000001</v>
      </c>
      <c r="BZ1056" s="308">
        <v>417.05</v>
      </c>
      <c r="CA1056" s="308">
        <v>59.5</v>
      </c>
      <c r="CB1056" s="308">
        <v>59.5</v>
      </c>
      <c r="CC1056" s="307">
        <v>0.55000000000000004</v>
      </c>
      <c r="CD1056" s="305" t="s">
        <v>1213</v>
      </c>
      <c r="CE1056" s="310" t="s">
        <v>1243</v>
      </c>
      <c r="CF1056" s="305"/>
      <c r="CG1056" s="308">
        <v>1264.1300000000001</v>
      </c>
      <c r="CH1056" s="308">
        <v>417.05</v>
      </c>
      <c r="CI1056" s="308">
        <v>35</v>
      </c>
      <c r="CJ1056" s="308">
        <v>35</v>
      </c>
      <c r="CK1056" s="307"/>
      <c r="CL1056" s="307"/>
      <c r="CM1056" s="307">
        <v>1</v>
      </c>
      <c r="CN1056" s="311" t="s">
        <v>1213</v>
      </c>
      <c r="CO1056" s="305" t="s">
        <v>1243</v>
      </c>
      <c r="CP1056" s="305"/>
      <c r="CQ1056" s="308">
        <v>1264.1300000000001</v>
      </c>
      <c r="CR1056" s="308">
        <v>417.05</v>
      </c>
      <c r="CS1056" s="308">
        <v>35</v>
      </c>
      <c r="CT1056" s="308">
        <v>35</v>
      </c>
      <c r="CW1056" s="312"/>
      <c r="CX1056" s="312"/>
    </row>
    <row r="1057" spans="1:102" s="299" customFormat="1" ht="16" customHeight="1">
      <c r="A1057" s="297" t="s">
        <v>1722</v>
      </c>
      <c r="B1057" s="297" t="s">
        <v>1723</v>
      </c>
      <c r="C1057" s="119" t="s">
        <v>1215</v>
      </c>
      <c r="D1057" s="119"/>
      <c r="E1057" s="119"/>
      <c r="F1057" s="298">
        <v>1057</v>
      </c>
      <c r="G1057" s="119"/>
      <c r="H1057" s="119"/>
      <c r="I1057" s="119" t="s">
        <v>1724</v>
      </c>
      <c r="J1057" s="119" t="s">
        <v>1725</v>
      </c>
      <c r="K1057" s="119" t="s">
        <v>378</v>
      </c>
      <c r="L1057" s="119"/>
      <c r="M1057" s="119" t="s">
        <v>147</v>
      </c>
      <c r="N1057" s="119"/>
      <c r="O1057" s="119"/>
      <c r="P1057" s="119"/>
      <c r="Q1057" s="119"/>
      <c r="R1057" s="119">
        <v>1</v>
      </c>
      <c r="S1057" s="119" t="s">
        <v>120</v>
      </c>
      <c r="T1057" s="119"/>
      <c r="U1057" s="119"/>
      <c r="V1057" s="119"/>
      <c r="W1057" s="119"/>
      <c r="X1057" s="119" t="s">
        <v>1726</v>
      </c>
      <c r="Y1057" s="119" t="s">
        <v>1727</v>
      </c>
      <c r="Z1057" s="119" t="s">
        <v>1728</v>
      </c>
      <c r="AA1057" s="119" t="s">
        <v>1729</v>
      </c>
      <c r="AB1057" s="119" t="s">
        <v>1210</v>
      </c>
      <c r="AD1057" s="300"/>
      <c r="AE1057" s="304"/>
      <c r="AF1057" s="297" t="s">
        <v>497</v>
      </c>
      <c r="AG1057" s="302">
        <v>0</v>
      </c>
      <c r="AH1057" s="297" t="s">
        <v>1722</v>
      </c>
      <c r="AI1057" s="297" t="s">
        <v>1723</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1713</v>
      </c>
      <c r="BI1057" s="312"/>
      <c r="BJ1057" s="305" t="s">
        <v>109</v>
      </c>
      <c r="BK1057" s="305"/>
      <c r="BL1057" s="305">
        <v>1</v>
      </c>
      <c r="BM1057" s="307">
        <v>1</v>
      </c>
      <c r="BN1057" s="307" t="s">
        <v>79</v>
      </c>
      <c r="BO1057" s="305" t="s">
        <v>1211</v>
      </c>
      <c r="BP1057" s="308">
        <v>1290.6300000000001</v>
      </c>
      <c r="BQ1057" s="308">
        <v>319.45999999999998</v>
      </c>
      <c r="BR1057" s="308">
        <v>12</v>
      </c>
      <c r="BS1057" s="308">
        <v>12</v>
      </c>
      <c r="BT1057" s="305" t="s">
        <v>1730</v>
      </c>
      <c r="BU1057" s="307">
        <v>0.1</v>
      </c>
      <c r="BV1057" s="309">
        <v>0</v>
      </c>
      <c r="BW1057" s="310" t="s">
        <v>1253</v>
      </c>
      <c r="BX1057" s="305"/>
      <c r="BY1057" s="308">
        <v>1290.6300000000001</v>
      </c>
      <c r="BZ1057" s="308">
        <v>319.45999999999998</v>
      </c>
      <c r="CA1057" s="308">
        <v>20.399999999999999</v>
      </c>
      <c r="CB1057" s="308">
        <v>20.399999999999999</v>
      </c>
      <c r="CC1057" s="307">
        <v>0.55000000000000004</v>
      </c>
      <c r="CD1057" s="305" t="s">
        <v>1213</v>
      </c>
      <c r="CE1057" s="310" t="s">
        <v>1253</v>
      </c>
      <c r="CF1057" s="305"/>
      <c r="CG1057" s="308">
        <v>1290.6300000000001</v>
      </c>
      <c r="CH1057" s="308">
        <v>319.45999999999998</v>
      </c>
      <c r="CI1057" s="308">
        <v>12</v>
      </c>
      <c r="CJ1057" s="308">
        <v>12</v>
      </c>
      <c r="CK1057" s="307"/>
      <c r="CL1057" s="307"/>
      <c r="CM1057" s="307">
        <v>1</v>
      </c>
      <c r="CN1057" s="311" t="s">
        <v>1213</v>
      </c>
      <c r="CO1057" s="305" t="s">
        <v>1253</v>
      </c>
      <c r="CP1057" s="305"/>
      <c r="CQ1057" s="308">
        <v>1290.6300000000001</v>
      </c>
      <c r="CR1057" s="308">
        <v>319.45999999999998</v>
      </c>
      <c r="CS1057" s="308">
        <v>12</v>
      </c>
      <c r="CT1057" s="308">
        <v>12</v>
      </c>
      <c r="CW1057" s="312"/>
      <c r="CX1057" s="312"/>
    </row>
    <row r="1058" spans="1:102" s="299" customFormat="1" ht="16" customHeight="1">
      <c r="A1058" s="297" t="s">
        <v>1731</v>
      </c>
      <c r="B1058" s="297" t="s">
        <v>1732</v>
      </c>
      <c r="C1058" s="119" t="s">
        <v>1256</v>
      </c>
      <c r="D1058" s="119"/>
      <c r="E1058" s="119"/>
      <c r="F1058" s="298">
        <v>1058</v>
      </c>
      <c r="G1058" s="119"/>
      <c r="H1058" s="119"/>
      <c r="I1058" s="119" t="s">
        <v>1733</v>
      </c>
      <c r="J1058" s="119" t="s">
        <v>1734</v>
      </c>
      <c r="K1058" s="119" t="s">
        <v>378</v>
      </c>
      <c r="L1058" s="119"/>
      <c r="M1058" s="119" t="s">
        <v>147</v>
      </c>
      <c r="N1058" s="119"/>
      <c r="O1058" s="119"/>
      <c r="P1058" s="119"/>
      <c r="Q1058" s="119"/>
      <c r="R1058" s="119">
        <v>1</v>
      </c>
      <c r="S1058" s="119" t="s">
        <v>120</v>
      </c>
      <c r="T1058" s="119"/>
      <c r="U1058" s="119"/>
      <c r="V1058" s="119"/>
      <c r="W1058" s="119"/>
      <c r="X1058" s="119" t="s">
        <v>1735</v>
      </c>
      <c r="Y1058" s="119" t="s">
        <v>1736</v>
      </c>
      <c r="Z1058" s="119" t="s">
        <v>1737</v>
      </c>
      <c r="AA1058" s="119" t="s">
        <v>1738</v>
      </c>
      <c r="AB1058" s="119" t="s">
        <v>1210</v>
      </c>
      <c r="AD1058" s="300"/>
      <c r="AE1058" s="304"/>
      <c r="AF1058" s="297" t="s">
        <v>498</v>
      </c>
      <c r="AG1058" s="302">
        <v>0</v>
      </c>
      <c r="AH1058" s="297" t="s">
        <v>1731</v>
      </c>
      <c r="AI1058" s="297" t="s">
        <v>1732</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1713</v>
      </c>
      <c r="BI1058" s="312"/>
      <c r="BJ1058" s="305" t="s">
        <v>109</v>
      </c>
      <c r="BK1058" s="305"/>
      <c r="BL1058" s="305">
        <v>1</v>
      </c>
      <c r="BM1058" s="307">
        <v>1</v>
      </c>
      <c r="BN1058" s="307" t="s">
        <v>79</v>
      </c>
      <c r="BO1058" s="305" t="s">
        <v>1211</v>
      </c>
      <c r="BP1058" s="308">
        <v>1305.4000000000001</v>
      </c>
      <c r="BQ1058" s="308">
        <v>325.95999999999998</v>
      </c>
      <c r="BR1058" s="308">
        <v>12</v>
      </c>
      <c r="BS1058" s="308">
        <v>12</v>
      </c>
      <c r="BT1058" s="305" t="s">
        <v>1739</v>
      </c>
      <c r="BU1058" s="307">
        <v>0.1</v>
      </c>
      <c r="BV1058" s="309">
        <v>0</v>
      </c>
      <c r="BW1058" s="310" t="s">
        <v>1253</v>
      </c>
      <c r="BX1058" s="305"/>
      <c r="BY1058" s="308">
        <v>1305.4000000000001</v>
      </c>
      <c r="BZ1058" s="308">
        <v>325.95999999999998</v>
      </c>
      <c r="CA1058" s="308">
        <v>20.399999999999999</v>
      </c>
      <c r="CB1058" s="308">
        <v>20.399999999999999</v>
      </c>
      <c r="CC1058" s="307">
        <v>0.55000000000000004</v>
      </c>
      <c r="CD1058" s="305" t="s">
        <v>1213</v>
      </c>
      <c r="CE1058" s="310" t="s">
        <v>1253</v>
      </c>
      <c r="CF1058" s="305"/>
      <c r="CG1058" s="308">
        <v>1305.4000000000001</v>
      </c>
      <c r="CH1058" s="308">
        <v>325.95999999999998</v>
      </c>
      <c r="CI1058" s="308">
        <v>12</v>
      </c>
      <c r="CJ1058" s="308">
        <v>12</v>
      </c>
      <c r="CK1058" s="307"/>
      <c r="CL1058" s="307"/>
      <c r="CM1058" s="307">
        <v>1</v>
      </c>
      <c r="CN1058" s="311" t="s">
        <v>1213</v>
      </c>
      <c r="CO1058" s="305" t="s">
        <v>1253</v>
      </c>
      <c r="CP1058" s="305"/>
      <c r="CQ1058" s="308">
        <v>1305.4000000000001</v>
      </c>
      <c r="CR1058" s="308">
        <v>325.95999999999998</v>
      </c>
      <c r="CS1058" s="308">
        <v>12</v>
      </c>
      <c r="CT1058" s="308">
        <v>12</v>
      </c>
      <c r="CW1058" s="312"/>
      <c r="CX1058" s="312"/>
    </row>
    <row r="1059" spans="1:102" s="299" customFormat="1" ht="16" customHeight="1">
      <c r="A1059" s="297" t="s">
        <v>1740</v>
      </c>
      <c r="B1059" s="297" t="s">
        <v>1741</v>
      </c>
      <c r="C1059" s="119" t="s">
        <v>1215</v>
      </c>
      <c r="D1059" s="119"/>
      <c r="E1059" s="119"/>
      <c r="F1059" s="298">
        <v>1059</v>
      </c>
      <c r="G1059" s="119"/>
      <c r="H1059" s="119"/>
      <c r="I1059" s="119" t="s">
        <v>1742</v>
      </c>
      <c r="J1059" s="119" t="s">
        <v>1743</v>
      </c>
      <c r="K1059" s="119" t="s">
        <v>378</v>
      </c>
      <c r="L1059" s="119"/>
      <c r="M1059" s="119" t="s">
        <v>147</v>
      </c>
      <c r="N1059" s="119"/>
      <c r="O1059" s="119"/>
      <c r="P1059" s="119"/>
      <c r="Q1059" s="119"/>
      <c r="R1059" s="119">
        <v>1</v>
      </c>
      <c r="S1059" s="119" t="s">
        <v>120</v>
      </c>
      <c r="T1059" s="119"/>
      <c r="U1059" s="119"/>
      <c r="V1059" s="119"/>
      <c r="W1059" s="119"/>
      <c r="X1059" s="119" t="s">
        <v>1744</v>
      </c>
      <c r="Y1059" s="119" t="s">
        <v>1745</v>
      </c>
      <c r="Z1059" s="119" t="s">
        <v>1746</v>
      </c>
      <c r="AA1059" s="119" t="s">
        <v>1747</v>
      </c>
      <c r="AB1059" s="119" t="s">
        <v>1210</v>
      </c>
      <c r="AD1059" s="300"/>
      <c r="AE1059" s="304"/>
      <c r="AF1059" s="297" t="s">
        <v>499</v>
      </c>
      <c r="AG1059" s="302">
        <v>0</v>
      </c>
      <c r="AH1059" s="297" t="s">
        <v>1740</v>
      </c>
      <c r="AI1059" s="297" t="s">
        <v>1741</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1713</v>
      </c>
      <c r="BI1059" s="312"/>
      <c r="BJ1059" s="305" t="s">
        <v>109</v>
      </c>
      <c r="BK1059" s="305"/>
      <c r="BL1059" s="305">
        <v>1</v>
      </c>
      <c r="BM1059" s="307">
        <v>1</v>
      </c>
      <c r="BN1059" s="307" t="s">
        <v>79</v>
      </c>
      <c r="BO1059" s="305" t="s">
        <v>1211</v>
      </c>
      <c r="BP1059" s="308">
        <v>1320.03</v>
      </c>
      <c r="BQ1059" s="308">
        <v>332.78</v>
      </c>
      <c r="BR1059" s="308">
        <v>12</v>
      </c>
      <c r="BS1059" s="308">
        <v>12</v>
      </c>
      <c r="BT1059" s="305" t="s">
        <v>1748</v>
      </c>
      <c r="BU1059" s="307">
        <v>0.1</v>
      </c>
      <c r="BV1059" s="309">
        <v>0</v>
      </c>
      <c r="BW1059" s="310" t="s">
        <v>1253</v>
      </c>
      <c r="BX1059" s="305"/>
      <c r="BY1059" s="308">
        <v>1320.03</v>
      </c>
      <c r="BZ1059" s="308">
        <v>332.78</v>
      </c>
      <c r="CA1059" s="308">
        <v>20.399999999999999</v>
      </c>
      <c r="CB1059" s="308">
        <v>20.399999999999999</v>
      </c>
      <c r="CC1059" s="307">
        <v>0.55000000000000004</v>
      </c>
      <c r="CD1059" s="305" t="s">
        <v>1213</v>
      </c>
      <c r="CE1059" s="310" t="s">
        <v>1253</v>
      </c>
      <c r="CF1059" s="305"/>
      <c r="CG1059" s="308">
        <v>1320.03</v>
      </c>
      <c r="CH1059" s="308">
        <v>332.78</v>
      </c>
      <c r="CI1059" s="308">
        <v>12</v>
      </c>
      <c r="CJ1059" s="308">
        <v>12</v>
      </c>
      <c r="CK1059" s="307"/>
      <c r="CL1059" s="307"/>
      <c r="CM1059" s="307">
        <v>1</v>
      </c>
      <c r="CN1059" s="311" t="s">
        <v>1213</v>
      </c>
      <c r="CO1059" s="305" t="s">
        <v>1253</v>
      </c>
      <c r="CP1059" s="305"/>
      <c r="CQ1059" s="308">
        <v>1320.03</v>
      </c>
      <c r="CR1059" s="308">
        <v>332.78</v>
      </c>
      <c r="CS1059" s="308">
        <v>12</v>
      </c>
      <c r="CT1059" s="308">
        <v>12</v>
      </c>
      <c r="CW1059" s="312"/>
      <c r="CX1059" s="312"/>
    </row>
    <row r="1060" spans="1:102" s="299" customFormat="1" ht="16" customHeight="1">
      <c r="A1060" s="297" t="s">
        <v>1749</v>
      </c>
      <c r="B1060" s="297" t="s">
        <v>1750</v>
      </c>
      <c r="C1060" s="119" t="s">
        <v>1256</v>
      </c>
      <c r="D1060" s="119"/>
      <c r="E1060" s="119"/>
      <c r="F1060" s="298">
        <v>1060</v>
      </c>
      <c r="G1060" s="119"/>
      <c r="H1060" s="119"/>
      <c r="I1060" s="119" t="s">
        <v>1751</v>
      </c>
      <c r="J1060" s="119" t="s">
        <v>1752</v>
      </c>
      <c r="K1060" s="119" t="s">
        <v>378</v>
      </c>
      <c r="L1060" s="119"/>
      <c r="M1060" s="119" t="s">
        <v>147</v>
      </c>
      <c r="N1060" s="119"/>
      <c r="O1060" s="119"/>
      <c r="P1060" s="119"/>
      <c r="Q1060" s="119"/>
      <c r="R1060" s="119">
        <v>1</v>
      </c>
      <c r="S1060" s="119" t="s">
        <v>120</v>
      </c>
      <c r="T1060" s="119"/>
      <c r="U1060" s="119"/>
      <c r="V1060" s="119"/>
      <c r="W1060" s="119"/>
      <c r="X1060" s="119" t="s">
        <v>1753</v>
      </c>
      <c r="Y1060" s="119" t="s">
        <v>1754</v>
      </c>
      <c r="Z1060" s="119" t="s">
        <v>1755</v>
      </c>
      <c r="AA1060" s="119" t="s">
        <v>1756</v>
      </c>
      <c r="AB1060" s="119" t="s">
        <v>1210</v>
      </c>
      <c r="AD1060" s="300"/>
      <c r="AE1060" s="304"/>
      <c r="AF1060" s="297" t="s">
        <v>500</v>
      </c>
      <c r="AG1060" s="302">
        <v>0</v>
      </c>
      <c r="AH1060" s="297" t="s">
        <v>1749</v>
      </c>
      <c r="AI1060" s="297" t="s">
        <v>1750</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1704</v>
      </c>
      <c r="BI1060" s="312"/>
      <c r="BJ1060" s="305" t="s">
        <v>109</v>
      </c>
      <c r="BK1060" s="305"/>
      <c r="BL1060" s="305">
        <v>1</v>
      </c>
      <c r="BM1060" s="307">
        <v>1</v>
      </c>
      <c r="BN1060" s="307" t="s">
        <v>79</v>
      </c>
      <c r="BO1060" s="305" t="s">
        <v>1211</v>
      </c>
      <c r="BP1060" s="308">
        <v>1301.69</v>
      </c>
      <c r="BQ1060" s="308">
        <v>435.57</v>
      </c>
      <c r="BR1060" s="308">
        <v>35</v>
      </c>
      <c r="BS1060" s="308">
        <v>35</v>
      </c>
      <c r="BT1060" s="305" t="s">
        <v>1757</v>
      </c>
      <c r="BU1060" s="307">
        <v>0.1</v>
      </c>
      <c r="BV1060" s="309">
        <v>0</v>
      </c>
      <c r="BW1060" s="310" t="s">
        <v>1243</v>
      </c>
      <c r="BX1060" s="305"/>
      <c r="BY1060" s="308">
        <v>1301.69</v>
      </c>
      <c r="BZ1060" s="308">
        <v>435.57</v>
      </c>
      <c r="CA1060" s="308">
        <v>59.5</v>
      </c>
      <c r="CB1060" s="308">
        <v>59.5</v>
      </c>
      <c r="CC1060" s="307">
        <v>0.55000000000000004</v>
      </c>
      <c r="CD1060" s="305" t="s">
        <v>1213</v>
      </c>
      <c r="CE1060" s="310" t="s">
        <v>1243</v>
      </c>
      <c r="CF1060" s="305"/>
      <c r="CG1060" s="308">
        <v>1301.69</v>
      </c>
      <c r="CH1060" s="308">
        <v>435.57</v>
      </c>
      <c r="CI1060" s="308">
        <v>35</v>
      </c>
      <c r="CJ1060" s="308">
        <v>35</v>
      </c>
      <c r="CK1060" s="307"/>
      <c r="CL1060" s="307"/>
      <c r="CM1060" s="307">
        <v>1</v>
      </c>
      <c r="CN1060" s="311" t="s">
        <v>1213</v>
      </c>
      <c r="CO1060" s="305" t="s">
        <v>1243</v>
      </c>
      <c r="CP1060" s="305"/>
      <c r="CQ1060" s="308">
        <v>1301.69</v>
      </c>
      <c r="CR1060" s="308">
        <v>435.57</v>
      </c>
      <c r="CS1060" s="308">
        <v>35</v>
      </c>
      <c r="CT1060" s="308">
        <v>35</v>
      </c>
      <c r="CW1060" s="312"/>
      <c r="CX1060" s="312"/>
    </row>
    <row r="1061" spans="1:102" s="299" customFormat="1" ht="16" customHeight="1">
      <c r="A1061" s="297" t="s">
        <v>1758</v>
      </c>
      <c r="B1061" s="297" t="s">
        <v>1759</v>
      </c>
      <c r="C1061" s="119" t="s">
        <v>1256</v>
      </c>
      <c r="D1061" s="119"/>
      <c r="E1061" s="119"/>
      <c r="F1061" s="298">
        <v>1061</v>
      </c>
      <c r="G1061" s="119"/>
      <c r="H1061" s="119"/>
      <c r="I1061" s="119" t="s">
        <v>1760</v>
      </c>
      <c r="J1061" s="119" t="s">
        <v>1761</v>
      </c>
      <c r="K1061" s="119" t="s">
        <v>378</v>
      </c>
      <c r="L1061" s="119"/>
      <c r="M1061" s="119" t="s">
        <v>147</v>
      </c>
      <c r="N1061" s="119"/>
      <c r="O1061" s="119"/>
      <c r="P1061" s="119"/>
      <c r="Q1061" s="119"/>
      <c r="R1061" s="119">
        <v>1</v>
      </c>
      <c r="S1061" s="119" t="s">
        <v>120</v>
      </c>
      <c r="T1061" s="119"/>
      <c r="U1061" s="119"/>
      <c r="V1061" s="119"/>
      <c r="W1061" s="119"/>
      <c r="X1061" s="119" t="s">
        <v>1762</v>
      </c>
      <c r="Y1061" s="119" t="s">
        <v>1763</v>
      </c>
      <c r="Z1061" s="119" t="s">
        <v>1764</v>
      </c>
      <c r="AA1061" s="119" t="s">
        <v>1765</v>
      </c>
      <c r="AB1061" s="119" t="s">
        <v>1210</v>
      </c>
      <c r="AD1061" s="300"/>
      <c r="AE1061" s="304"/>
      <c r="AF1061" s="297" t="s">
        <v>501</v>
      </c>
      <c r="AG1061" s="302">
        <v>0</v>
      </c>
      <c r="AH1061" s="297" t="s">
        <v>1758</v>
      </c>
      <c r="AI1061" s="297" t="s">
        <v>1759</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1749</v>
      </c>
      <c r="BI1061" s="312"/>
      <c r="BJ1061" s="305" t="s">
        <v>109</v>
      </c>
      <c r="BK1061" s="305"/>
      <c r="BL1061" s="305">
        <v>1</v>
      </c>
      <c r="BM1061" s="307">
        <v>1</v>
      </c>
      <c r="BN1061" s="307" t="s">
        <v>79</v>
      </c>
      <c r="BO1061" s="305" t="s">
        <v>1211</v>
      </c>
      <c r="BP1061" s="308">
        <v>1334.51</v>
      </c>
      <c r="BQ1061" s="308">
        <v>339.92</v>
      </c>
      <c r="BR1061" s="308">
        <v>12</v>
      </c>
      <c r="BS1061" s="308">
        <v>12</v>
      </c>
      <c r="BT1061" s="305" t="s">
        <v>1766</v>
      </c>
      <c r="BU1061" s="307">
        <v>0.1</v>
      </c>
      <c r="BV1061" s="309">
        <v>0</v>
      </c>
      <c r="BW1061" s="310" t="s">
        <v>1253</v>
      </c>
      <c r="BX1061" s="305"/>
      <c r="BY1061" s="308">
        <v>1334.51</v>
      </c>
      <c r="BZ1061" s="308">
        <v>339.92</v>
      </c>
      <c r="CA1061" s="308">
        <v>20.399999999999999</v>
      </c>
      <c r="CB1061" s="308">
        <v>20.399999999999999</v>
      </c>
      <c r="CC1061" s="307">
        <v>0.55000000000000004</v>
      </c>
      <c r="CD1061" s="305" t="s">
        <v>1213</v>
      </c>
      <c r="CE1061" s="310" t="s">
        <v>1253</v>
      </c>
      <c r="CF1061" s="305"/>
      <c r="CG1061" s="308">
        <v>1334.51</v>
      </c>
      <c r="CH1061" s="308">
        <v>339.92</v>
      </c>
      <c r="CI1061" s="308">
        <v>12</v>
      </c>
      <c r="CJ1061" s="308">
        <v>12</v>
      </c>
      <c r="CK1061" s="307"/>
      <c r="CL1061" s="307"/>
      <c r="CM1061" s="307">
        <v>1</v>
      </c>
      <c r="CN1061" s="311" t="s">
        <v>1213</v>
      </c>
      <c r="CO1061" s="305" t="s">
        <v>1253</v>
      </c>
      <c r="CP1061" s="305"/>
      <c r="CQ1061" s="308">
        <v>1334.51</v>
      </c>
      <c r="CR1061" s="308">
        <v>339.92</v>
      </c>
      <c r="CS1061" s="308">
        <v>12</v>
      </c>
      <c r="CT1061" s="308">
        <v>12</v>
      </c>
      <c r="CW1061" s="312"/>
      <c r="CX1061" s="312"/>
    </row>
    <row r="1062" spans="1:102" s="299" customFormat="1" ht="16" customHeight="1">
      <c r="A1062" s="297" t="s">
        <v>1767</v>
      </c>
      <c r="B1062" s="297" t="s">
        <v>1768</v>
      </c>
      <c r="C1062" s="119" t="s">
        <v>1215</v>
      </c>
      <c r="D1062" s="119"/>
      <c r="E1062" s="119"/>
      <c r="F1062" s="298">
        <v>1062</v>
      </c>
      <c r="G1062" s="119"/>
      <c r="H1062" s="119"/>
      <c r="I1062" s="119" t="s">
        <v>1769</v>
      </c>
      <c r="J1062" s="119" t="s">
        <v>1770</v>
      </c>
      <c r="K1062" s="119" t="s">
        <v>378</v>
      </c>
      <c r="L1062" s="119"/>
      <c r="M1062" s="119" t="s">
        <v>147</v>
      </c>
      <c r="N1062" s="119"/>
      <c r="O1062" s="119"/>
      <c r="P1062" s="119"/>
      <c r="Q1062" s="119"/>
      <c r="R1062" s="119">
        <v>1</v>
      </c>
      <c r="S1062" s="119" t="s">
        <v>120</v>
      </c>
      <c r="T1062" s="119"/>
      <c r="U1062" s="119"/>
      <c r="V1062" s="119"/>
      <c r="W1062" s="119"/>
      <c r="X1062" s="119" t="s">
        <v>1771</v>
      </c>
      <c r="Y1062" s="119" t="s">
        <v>1772</v>
      </c>
      <c r="Z1062" s="119" t="s">
        <v>1773</v>
      </c>
      <c r="AA1062" s="119" t="s">
        <v>1774</v>
      </c>
      <c r="AB1062" s="119" t="s">
        <v>1210</v>
      </c>
      <c r="AD1062" s="300"/>
      <c r="AE1062" s="304"/>
      <c r="AF1062" s="297" t="s">
        <v>502</v>
      </c>
      <c r="AG1062" s="302">
        <v>0</v>
      </c>
      <c r="AH1062" s="297" t="s">
        <v>1767</v>
      </c>
      <c r="AI1062" s="297" t="s">
        <v>1768</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1749</v>
      </c>
      <c r="BI1062" s="312"/>
      <c r="BJ1062" s="305" t="s">
        <v>109</v>
      </c>
      <c r="BK1062" s="305"/>
      <c r="BL1062" s="305">
        <v>1</v>
      </c>
      <c r="BM1062" s="307">
        <v>1</v>
      </c>
      <c r="BN1062" s="307" t="s">
        <v>79</v>
      </c>
      <c r="BO1062" s="305" t="s">
        <v>1211</v>
      </c>
      <c r="BP1062" s="308">
        <v>1348.83</v>
      </c>
      <c r="BQ1062" s="308">
        <v>347.38</v>
      </c>
      <c r="BR1062" s="308">
        <v>12</v>
      </c>
      <c r="BS1062" s="308">
        <v>12</v>
      </c>
      <c r="BT1062" s="305" t="s">
        <v>1775</v>
      </c>
      <c r="BU1062" s="307">
        <v>0.1</v>
      </c>
      <c r="BV1062" s="309">
        <v>0</v>
      </c>
      <c r="BW1062" s="310" t="s">
        <v>1253</v>
      </c>
      <c r="BX1062" s="305"/>
      <c r="BY1062" s="308">
        <v>1348.83</v>
      </c>
      <c r="BZ1062" s="308">
        <v>347.38</v>
      </c>
      <c r="CA1062" s="308">
        <v>20.399999999999999</v>
      </c>
      <c r="CB1062" s="308">
        <v>20.399999999999999</v>
      </c>
      <c r="CC1062" s="307">
        <v>0.55000000000000004</v>
      </c>
      <c r="CD1062" s="305" t="s">
        <v>1213</v>
      </c>
      <c r="CE1062" s="310" t="s">
        <v>1253</v>
      </c>
      <c r="CF1062" s="305"/>
      <c r="CG1062" s="308">
        <v>1348.83</v>
      </c>
      <c r="CH1062" s="308">
        <v>347.38</v>
      </c>
      <c r="CI1062" s="308">
        <v>12</v>
      </c>
      <c r="CJ1062" s="308">
        <v>12</v>
      </c>
      <c r="CK1062" s="307"/>
      <c r="CL1062" s="307"/>
      <c r="CM1062" s="307">
        <v>1</v>
      </c>
      <c r="CN1062" s="311" t="s">
        <v>1213</v>
      </c>
      <c r="CO1062" s="305" t="s">
        <v>1253</v>
      </c>
      <c r="CP1062" s="305"/>
      <c r="CQ1062" s="308">
        <v>1348.83</v>
      </c>
      <c r="CR1062" s="308">
        <v>347.38</v>
      </c>
      <c r="CS1062" s="308">
        <v>12</v>
      </c>
      <c r="CT1062" s="308">
        <v>12</v>
      </c>
      <c r="CW1062" s="312"/>
      <c r="CX1062" s="312"/>
    </row>
    <row r="1063" spans="1:102" s="299" customFormat="1" ht="16" customHeight="1">
      <c r="A1063" s="297" t="s">
        <v>1776</v>
      </c>
      <c r="B1063" s="297" t="s">
        <v>1777</v>
      </c>
      <c r="C1063" s="119" t="s">
        <v>1256</v>
      </c>
      <c r="D1063" s="119"/>
      <c r="E1063" s="119"/>
      <c r="F1063" s="298">
        <v>1063</v>
      </c>
      <c r="G1063" s="119"/>
      <c r="H1063" s="119"/>
      <c r="I1063" s="119" t="s">
        <v>1778</v>
      </c>
      <c r="J1063" s="119" t="s">
        <v>1779</v>
      </c>
      <c r="K1063" s="119" t="s">
        <v>378</v>
      </c>
      <c r="L1063" s="119"/>
      <c r="M1063" s="119" t="s">
        <v>147</v>
      </c>
      <c r="N1063" s="119"/>
      <c r="O1063" s="119"/>
      <c r="P1063" s="119"/>
      <c r="Q1063" s="119"/>
      <c r="R1063" s="119">
        <v>1</v>
      </c>
      <c r="S1063" s="119" t="s">
        <v>120</v>
      </c>
      <c r="T1063" s="119"/>
      <c r="U1063" s="119"/>
      <c r="V1063" s="119"/>
      <c r="W1063" s="119"/>
      <c r="X1063" s="119" t="s">
        <v>1780</v>
      </c>
      <c r="Y1063" s="119" t="s">
        <v>1781</v>
      </c>
      <c r="Z1063" s="119" t="s">
        <v>1782</v>
      </c>
      <c r="AA1063" s="119" t="s">
        <v>1783</v>
      </c>
      <c r="AB1063" s="119" t="s">
        <v>1210</v>
      </c>
      <c r="AD1063" s="300"/>
      <c r="AE1063" s="304"/>
      <c r="AF1063" s="297" t="s">
        <v>503</v>
      </c>
      <c r="AG1063" s="302">
        <v>0</v>
      </c>
      <c r="AH1063" s="297" t="s">
        <v>1776</v>
      </c>
      <c r="AI1063" s="297" t="s">
        <v>1777</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1749</v>
      </c>
      <c r="BI1063" s="312"/>
      <c r="BJ1063" s="305" t="s">
        <v>109</v>
      </c>
      <c r="BK1063" s="305"/>
      <c r="BL1063" s="305">
        <v>1</v>
      </c>
      <c r="BM1063" s="307">
        <v>1</v>
      </c>
      <c r="BN1063" s="307" t="s">
        <v>79</v>
      </c>
      <c r="BO1063" s="305" t="s">
        <v>1211</v>
      </c>
      <c r="BP1063" s="308">
        <v>1362.99</v>
      </c>
      <c r="BQ1063" s="308">
        <v>355.14</v>
      </c>
      <c r="BR1063" s="308">
        <v>12</v>
      </c>
      <c r="BS1063" s="308">
        <v>12</v>
      </c>
      <c r="BT1063" s="305" t="s">
        <v>1784</v>
      </c>
      <c r="BU1063" s="307">
        <v>0.1</v>
      </c>
      <c r="BV1063" s="309">
        <v>0</v>
      </c>
      <c r="BW1063" s="310" t="s">
        <v>1253</v>
      </c>
      <c r="BX1063" s="305"/>
      <c r="BY1063" s="308">
        <v>1362.99</v>
      </c>
      <c r="BZ1063" s="308">
        <v>355.14</v>
      </c>
      <c r="CA1063" s="308">
        <v>20.399999999999999</v>
      </c>
      <c r="CB1063" s="308">
        <v>20.399999999999999</v>
      </c>
      <c r="CC1063" s="307">
        <v>0.55000000000000004</v>
      </c>
      <c r="CD1063" s="305" t="s">
        <v>1213</v>
      </c>
      <c r="CE1063" s="310" t="s">
        <v>1253</v>
      </c>
      <c r="CF1063" s="305"/>
      <c r="CG1063" s="308">
        <v>1362.99</v>
      </c>
      <c r="CH1063" s="308">
        <v>355.14</v>
      </c>
      <c r="CI1063" s="308">
        <v>12</v>
      </c>
      <c r="CJ1063" s="308">
        <v>12</v>
      </c>
      <c r="CK1063" s="307"/>
      <c r="CL1063" s="307"/>
      <c r="CM1063" s="307">
        <v>1</v>
      </c>
      <c r="CN1063" s="311" t="s">
        <v>1213</v>
      </c>
      <c r="CO1063" s="305" t="s">
        <v>1253</v>
      </c>
      <c r="CP1063" s="305"/>
      <c r="CQ1063" s="308">
        <v>1362.99</v>
      </c>
      <c r="CR1063" s="308">
        <v>355.14</v>
      </c>
      <c r="CS1063" s="308">
        <v>12</v>
      </c>
      <c r="CT1063" s="308">
        <v>12</v>
      </c>
      <c r="CW1063" s="312"/>
      <c r="CX1063" s="312"/>
    </row>
    <row r="1064" spans="1:102" s="299" customFormat="1" ht="16" customHeight="1">
      <c r="A1064" s="297" t="s">
        <v>1785</v>
      </c>
      <c r="B1064" s="297" t="s">
        <v>1786</v>
      </c>
      <c r="C1064" s="119" t="s">
        <v>1215</v>
      </c>
      <c r="D1064" s="119"/>
      <c r="E1064" s="119"/>
      <c r="F1064" s="298">
        <v>1064</v>
      </c>
      <c r="G1064" s="119"/>
      <c r="H1064" s="119"/>
      <c r="I1064" s="119" t="s">
        <v>1787</v>
      </c>
      <c r="J1064" s="119" t="s">
        <v>1788</v>
      </c>
      <c r="K1064" s="119" t="s">
        <v>378</v>
      </c>
      <c r="L1064" s="119"/>
      <c r="M1064" s="119" t="s">
        <v>147</v>
      </c>
      <c r="N1064" s="119"/>
      <c r="O1064" s="119"/>
      <c r="P1064" s="119"/>
      <c r="Q1064" s="119"/>
      <c r="R1064" s="119">
        <v>1</v>
      </c>
      <c r="S1064" s="119" t="s">
        <v>120</v>
      </c>
      <c r="T1064" s="119"/>
      <c r="U1064" s="119"/>
      <c r="V1064" s="119"/>
      <c r="W1064" s="119"/>
      <c r="X1064" s="119" t="s">
        <v>1789</v>
      </c>
      <c r="Y1064" s="119" t="s">
        <v>1790</v>
      </c>
      <c r="Z1064" s="119" t="s">
        <v>1791</v>
      </c>
      <c r="AA1064" s="119" t="s">
        <v>1792</v>
      </c>
      <c r="AB1064" s="119" t="s">
        <v>1210</v>
      </c>
      <c r="AD1064" s="300"/>
      <c r="AE1064" s="304"/>
      <c r="AF1064" s="297" t="s">
        <v>504</v>
      </c>
      <c r="AG1064" s="302">
        <v>0</v>
      </c>
      <c r="AH1064" s="297" t="s">
        <v>1785</v>
      </c>
      <c r="AI1064" s="297" t="s">
        <v>1786</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1704</v>
      </c>
      <c r="BI1064" s="312"/>
      <c r="BJ1064" s="305" t="s">
        <v>109</v>
      </c>
      <c r="BK1064" s="305"/>
      <c r="BL1064" s="305">
        <v>1</v>
      </c>
      <c r="BM1064" s="307">
        <v>1</v>
      </c>
      <c r="BN1064" s="307" t="s">
        <v>79</v>
      </c>
      <c r="BO1064" s="305" t="s">
        <v>1211</v>
      </c>
      <c r="BP1064" s="308">
        <v>1337.96</v>
      </c>
      <c r="BQ1064" s="308">
        <v>456.51</v>
      </c>
      <c r="BR1064" s="308">
        <v>35</v>
      </c>
      <c r="BS1064" s="308">
        <v>35</v>
      </c>
      <c r="BT1064" s="305" t="s">
        <v>1793</v>
      </c>
      <c r="BU1064" s="307">
        <v>0.1</v>
      </c>
      <c r="BV1064" s="309">
        <v>0</v>
      </c>
      <c r="BW1064" s="310" t="s">
        <v>1243</v>
      </c>
      <c r="BX1064" s="305"/>
      <c r="BY1064" s="308">
        <v>1337.96</v>
      </c>
      <c r="BZ1064" s="308">
        <v>456.51</v>
      </c>
      <c r="CA1064" s="308">
        <v>59.5</v>
      </c>
      <c r="CB1064" s="308">
        <v>59.5</v>
      </c>
      <c r="CC1064" s="307">
        <v>0.55000000000000004</v>
      </c>
      <c r="CD1064" s="305" t="s">
        <v>1213</v>
      </c>
      <c r="CE1064" s="310" t="s">
        <v>1243</v>
      </c>
      <c r="CF1064" s="305"/>
      <c r="CG1064" s="308">
        <v>1337.96</v>
      </c>
      <c r="CH1064" s="308">
        <v>456.51</v>
      </c>
      <c r="CI1064" s="308">
        <v>35</v>
      </c>
      <c r="CJ1064" s="308">
        <v>35</v>
      </c>
      <c r="CK1064" s="307"/>
      <c r="CL1064" s="307"/>
      <c r="CM1064" s="307">
        <v>1</v>
      </c>
      <c r="CN1064" s="311" t="s">
        <v>1213</v>
      </c>
      <c r="CO1064" s="305" t="s">
        <v>1243</v>
      </c>
      <c r="CP1064" s="305"/>
      <c r="CQ1064" s="308">
        <v>1337.96</v>
      </c>
      <c r="CR1064" s="308">
        <v>456.51</v>
      </c>
      <c r="CS1064" s="308">
        <v>35</v>
      </c>
      <c r="CT1064" s="308">
        <v>35</v>
      </c>
      <c r="CW1064" s="312"/>
      <c r="CX1064" s="312"/>
    </row>
    <row r="1065" spans="1:102" s="299" customFormat="1" ht="16" customHeight="1">
      <c r="A1065" s="297" t="s">
        <v>1794</v>
      </c>
      <c r="B1065" s="297" t="s">
        <v>1795</v>
      </c>
      <c r="C1065" s="119" t="s">
        <v>1215</v>
      </c>
      <c r="D1065" s="119"/>
      <c r="E1065" s="119"/>
      <c r="F1065" s="298">
        <v>1065</v>
      </c>
      <c r="G1065" s="119"/>
      <c r="H1065" s="119"/>
      <c r="I1065" s="119" t="s">
        <v>1796</v>
      </c>
      <c r="J1065" s="119" t="s">
        <v>1797</v>
      </c>
      <c r="K1065" s="119" t="s">
        <v>378</v>
      </c>
      <c r="L1065" s="119"/>
      <c r="M1065" s="119" t="s">
        <v>147</v>
      </c>
      <c r="N1065" s="119"/>
      <c r="O1065" s="119"/>
      <c r="P1065" s="119"/>
      <c r="Q1065" s="119"/>
      <c r="R1065" s="119">
        <v>1</v>
      </c>
      <c r="S1065" s="119" t="s">
        <v>120</v>
      </c>
      <c r="T1065" s="119"/>
      <c r="U1065" s="119"/>
      <c r="V1065" s="119"/>
      <c r="W1065" s="119"/>
      <c r="X1065" s="119" t="s">
        <v>1798</v>
      </c>
      <c r="Y1065" s="119" t="s">
        <v>1799</v>
      </c>
      <c r="Z1065" s="119" t="s">
        <v>1800</v>
      </c>
      <c r="AA1065" s="119" t="s">
        <v>1801</v>
      </c>
      <c r="AB1065" s="119" t="s">
        <v>1210</v>
      </c>
      <c r="AD1065" s="300"/>
      <c r="AE1065" s="304"/>
      <c r="AF1065" s="297" t="s">
        <v>505</v>
      </c>
      <c r="AG1065" s="302">
        <v>0</v>
      </c>
      <c r="AH1065" s="297" t="s">
        <v>1794</v>
      </c>
      <c r="AI1065" s="297" t="s">
        <v>1795</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1785</v>
      </c>
      <c r="BI1065" s="312"/>
      <c r="BJ1065" s="305" t="s">
        <v>109</v>
      </c>
      <c r="BK1065" s="305"/>
      <c r="BL1065" s="305">
        <v>1</v>
      </c>
      <c r="BM1065" s="307">
        <v>1</v>
      </c>
      <c r="BN1065" s="307" t="s">
        <v>79</v>
      </c>
      <c r="BO1065" s="305" t="s">
        <v>1211</v>
      </c>
      <c r="BP1065" s="308">
        <v>1376.97</v>
      </c>
      <c r="BQ1065" s="308">
        <v>363.22</v>
      </c>
      <c r="BR1065" s="308">
        <v>12</v>
      </c>
      <c r="BS1065" s="308">
        <v>12</v>
      </c>
      <c r="BT1065" s="305" t="s">
        <v>1802</v>
      </c>
      <c r="BU1065" s="307">
        <v>0.1</v>
      </c>
      <c r="BV1065" s="309">
        <v>0</v>
      </c>
      <c r="BW1065" s="310" t="s">
        <v>1253</v>
      </c>
      <c r="BX1065" s="305"/>
      <c r="BY1065" s="308">
        <v>1376.97</v>
      </c>
      <c r="BZ1065" s="308">
        <v>363.22</v>
      </c>
      <c r="CA1065" s="308">
        <v>20.399999999999999</v>
      </c>
      <c r="CB1065" s="308">
        <v>20.399999999999999</v>
      </c>
      <c r="CC1065" s="307">
        <v>0.55000000000000004</v>
      </c>
      <c r="CD1065" s="305" t="s">
        <v>1213</v>
      </c>
      <c r="CE1065" s="310" t="s">
        <v>1253</v>
      </c>
      <c r="CF1065" s="305"/>
      <c r="CG1065" s="308">
        <v>1376.97</v>
      </c>
      <c r="CH1065" s="308">
        <v>363.22</v>
      </c>
      <c r="CI1065" s="308">
        <v>12</v>
      </c>
      <c r="CJ1065" s="308">
        <v>12</v>
      </c>
      <c r="CK1065" s="307"/>
      <c r="CL1065" s="307"/>
      <c r="CM1065" s="307">
        <v>1</v>
      </c>
      <c r="CN1065" s="311" t="s">
        <v>1213</v>
      </c>
      <c r="CO1065" s="305" t="s">
        <v>1253</v>
      </c>
      <c r="CP1065" s="305"/>
      <c r="CQ1065" s="308">
        <v>1376.97</v>
      </c>
      <c r="CR1065" s="308">
        <v>363.22</v>
      </c>
      <c r="CS1065" s="308">
        <v>12</v>
      </c>
      <c r="CT1065" s="308">
        <v>12</v>
      </c>
      <c r="CW1065" s="312"/>
      <c r="CX1065" s="312"/>
    </row>
    <row r="1066" spans="1:102" s="299" customFormat="1" ht="16" customHeight="1">
      <c r="A1066" s="297" t="s">
        <v>1803</v>
      </c>
      <c r="B1066" s="297" t="s">
        <v>1804</v>
      </c>
      <c r="C1066" s="119" t="s">
        <v>1256</v>
      </c>
      <c r="D1066" s="119"/>
      <c r="E1066" s="119"/>
      <c r="F1066" s="298">
        <v>1066</v>
      </c>
      <c r="G1066" s="119"/>
      <c r="H1066" s="119"/>
      <c r="I1066" s="119" t="s">
        <v>1805</v>
      </c>
      <c r="J1066" s="119" t="s">
        <v>1806</v>
      </c>
      <c r="K1066" s="119" t="s">
        <v>378</v>
      </c>
      <c r="L1066" s="119"/>
      <c r="M1066" s="119" t="s">
        <v>147</v>
      </c>
      <c r="N1066" s="119"/>
      <c r="O1066" s="119"/>
      <c r="P1066" s="119"/>
      <c r="Q1066" s="119"/>
      <c r="R1066" s="119">
        <v>1</v>
      </c>
      <c r="S1066" s="119" t="s">
        <v>120</v>
      </c>
      <c r="T1066" s="119"/>
      <c r="U1066" s="119"/>
      <c r="V1066" s="119"/>
      <c r="W1066" s="119"/>
      <c r="X1066" s="119" t="s">
        <v>1807</v>
      </c>
      <c r="Y1066" s="119" t="s">
        <v>1808</v>
      </c>
      <c r="Z1066" s="119" t="s">
        <v>1809</v>
      </c>
      <c r="AA1066" s="119" t="s">
        <v>1810</v>
      </c>
      <c r="AB1066" s="119" t="s">
        <v>1210</v>
      </c>
      <c r="AD1066" s="300"/>
      <c r="AE1066" s="304"/>
      <c r="AF1066" s="297" t="s">
        <v>506</v>
      </c>
      <c r="AG1066" s="302">
        <v>0</v>
      </c>
      <c r="AH1066" s="297" t="s">
        <v>1803</v>
      </c>
      <c r="AI1066" s="297" t="s">
        <v>1804</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1785</v>
      </c>
      <c r="BI1066" s="312"/>
      <c r="BJ1066" s="305" t="s">
        <v>109</v>
      </c>
      <c r="BK1066" s="305"/>
      <c r="BL1066" s="305">
        <v>1</v>
      </c>
      <c r="BM1066" s="307">
        <v>1</v>
      </c>
      <c r="BN1066" s="307" t="s">
        <v>79</v>
      </c>
      <c r="BO1066" s="305" t="s">
        <v>1211</v>
      </c>
      <c r="BP1066" s="308">
        <v>1390.77</v>
      </c>
      <c r="BQ1066" s="308">
        <v>371.59</v>
      </c>
      <c r="BR1066" s="308">
        <v>12</v>
      </c>
      <c r="BS1066" s="308">
        <v>12</v>
      </c>
      <c r="BT1066" s="305" t="s">
        <v>1811</v>
      </c>
      <c r="BU1066" s="307">
        <v>0.1</v>
      </c>
      <c r="BV1066" s="309">
        <v>0</v>
      </c>
      <c r="BW1066" s="310" t="s">
        <v>1253</v>
      </c>
      <c r="BX1066" s="305"/>
      <c r="BY1066" s="308">
        <v>1390.77</v>
      </c>
      <c r="BZ1066" s="308">
        <v>371.59</v>
      </c>
      <c r="CA1066" s="308">
        <v>20.399999999999999</v>
      </c>
      <c r="CB1066" s="308">
        <v>20.399999999999999</v>
      </c>
      <c r="CC1066" s="307">
        <v>0.55000000000000004</v>
      </c>
      <c r="CD1066" s="305" t="s">
        <v>1213</v>
      </c>
      <c r="CE1066" s="310" t="s">
        <v>1253</v>
      </c>
      <c r="CF1066" s="305"/>
      <c r="CG1066" s="308">
        <v>1390.77</v>
      </c>
      <c r="CH1066" s="308">
        <v>371.59</v>
      </c>
      <c r="CI1066" s="308">
        <v>12</v>
      </c>
      <c r="CJ1066" s="308">
        <v>12</v>
      </c>
      <c r="CK1066" s="307"/>
      <c r="CL1066" s="307"/>
      <c r="CM1066" s="307">
        <v>1</v>
      </c>
      <c r="CN1066" s="311" t="s">
        <v>1213</v>
      </c>
      <c r="CO1066" s="305" t="s">
        <v>1253</v>
      </c>
      <c r="CP1066" s="305"/>
      <c r="CQ1066" s="308">
        <v>1390.77</v>
      </c>
      <c r="CR1066" s="308">
        <v>371.59</v>
      </c>
      <c r="CS1066" s="308">
        <v>12</v>
      </c>
      <c r="CT1066" s="308">
        <v>12</v>
      </c>
      <c r="CW1066" s="312"/>
      <c r="CX1066" s="312"/>
    </row>
    <row r="1067" spans="1:102" s="299" customFormat="1" ht="16" customHeight="1">
      <c r="A1067" s="297" t="s">
        <v>1812</v>
      </c>
      <c r="B1067" s="297" t="s">
        <v>1813</v>
      </c>
      <c r="C1067" s="119" t="s">
        <v>1215</v>
      </c>
      <c r="D1067" s="119"/>
      <c r="E1067" s="119"/>
      <c r="F1067" s="298">
        <v>1067</v>
      </c>
      <c r="G1067" s="119"/>
      <c r="H1067" s="119"/>
      <c r="I1067" s="119" t="s">
        <v>1814</v>
      </c>
      <c r="J1067" s="119" t="s">
        <v>1815</v>
      </c>
      <c r="K1067" s="119" t="s">
        <v>378</v>
      </c>
      <c r="L1067" s="119"/>
      <c r="M1067" s="119" t="s">
        <v>147</v>
      </c>
      <c r="N1067" s="119"/>
      <c r="O1067" s="119"/>
      <c r="P1067" s="119"/>
      <c r="Q1067" s="119"/>
      <c r="R1067" s="119">
        <v>1</v>
      </c>
      <c r="S1067" s="119" t="s">
        <v>120</v>
      </c>
      <c r="T1067" s="119"/>
      <c r="U1067" s="119"/>
      <c r="V1067" s="119"/>
      <c r="W1067" s="119"/>
      <c r="X1067" s="119" t="s">
        <v>1816</v>
      </c>
      <c r="Y1067" s="119" t="s">
        <v>1817</v>
      </c>
      <c r="Z1067" s="119" t="s">
        <v>1818</v>
      </c>
      <c r="AA1067" s="119" t="s">
        <v>1819</v>
      </c>
      <c r="AB1067" s="119" t="s">
        <v>1210</v>
      </c>
      <c r="AD1067" s="300"/>
      <c r="AE1067" s="304"/>
      <c r="AF1067" s="297" t="s">
        <v>507</v>
      </c>
      <c r="AG1067" s="302">
        <v>0</v>
      </c>
      <c r="AH1067" s="297" t="s">
        <v>1812</v>
      </c>
      <c r="AI1067" s="297" t="s">
        <v>1813</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1785</v>
      </c>
      <c r="BI1067" s="312"/>
      <c r="BJ1067" s="305" t="s">
        <v>109</v>
      </c>
      <c r="BK1067" s="305"/>
      <c r="BL1067" s="305">
        <v>1</v>
      </c>
      <c r="BM1067" s="307">
        <v>1</v>
      </c>
      <c r="BN1067" s="307" t="s">
        <v>79</v>
      </c>
      <c r="BO1067" s="305" t="s">
        <v>1211</v>
      </c>
      <c r="BP1067" s="308">
        <v>1404.39</v>
      </c>
      <c r="BQ1067" s="308">
        <v>380.26</v>
      </c>
      <c r="BR1067" s="308">
        <v>12</v>
      </c>
      <c r="BS1067" s="308">
        <v>12</v>
      </c>
      <c r="BT1067" s="305" t="s">
        <v>1820</v>
      </c>
      <c r="BU1067" s="307">
        <v>0.1</v>
      </c>
      <c r="BV1067" s="309">
        <v>0</v>
      </c>
      <c r="BW1067" s="310" t="s">
        <v>1253</v>
      </c>
      <c r="BX1067" s="305"/>
      <c r="BY1067" s="308">
        <v>1404.39</v>
      </c>
      <c r="BZ1067" s="308">
        <v>380.26</v>
      </c>
      <c r="CA1067" s="308">
        <v>20.399999999999999</v>
      </c>
      <c r="CB1067" s="308">
        <v>20.399999999999999</v>
      </c>
      <c r="CC1067" s="307">
        <v>0.55000000000000004</v>
      </c>
      <c r="CD1067" s="305" t="s">
        <v>1213</v>
      </c>
      <c r="CE1067" s="310" t="s">
        <v>1253</v>
      </c>
      <c r="CF1067" s="305"/>
      <c r="CG1067" s="308">
        <v>1404.39</v>
      </c>
      <c r="CH1067" s="308">
        <v>380.26</v>
      </c>
      <c r="CI1067" s="308">
        <v>12</v>
      </c>
      <c r="CJ1067" s="308">
        <v>12</v>
      </c>
      <c r="CK1067" s="307"/>
      <c r="CL1067" s="307"/>
      <c r="CM1067" s="307">
        <v>1</v>
      </c>
      <c r="CN1067" s="311" t="s">
        <v>1213</v>
      </c>
      <c r="CO1067" s="305" t="s">
        <v>1253</v>
      </c>
      <c r="CP1067" s="305"/>
      <c r="CQ1067" s="308">
        <v>1404.39</v>
      </c>
      <c r="CR1067" s="308">
        <v>380.26</v>
      </c>
      <c r="CS1067" s="308">
        <v>12</v>
      </c>
      <c r="CT1067" s="308">
        <v>12</v>
      </c>
      <c r="CW1067" s="312"/>
      <c r="CX1067" s="312"/>
    </row>
    <row r="1068" spans="1:102" s="299" customFormat="1" ht="16" customHeight="1">
      <c r="A1068" s="297" t="s">
        <v>1821</v>
      </c>
      <c r="B1068" s="297" t="s">
        <v>1822</v>
      </c>
      <c r="C1068" s="119" t="s">
        <v>1256</v>
      </c>
      <c r="D1068" s="119"/>
      <c r="E1068" s="119"/>
      <c r="F1068" s="298">
        <v>1068</v>
      </c>
      <c r="G1068" s="119"/>
      <c r="H1068" s="119"/>
      <c r="I1068" s="119" t="s">
        <v>1823</v>
      </c>
      <c r="J1068" s="119" t="s">
        <v>1824</v>
      </c>
      <c r="K1068" s="119" t="s">
        <v>378</v>
      </c>
      <c r="L1068" s="119"/>
      <c r="M1068" s="119" t="s">
        <v>147</v>
      </c>
      <c r="N1068" s="119"/>
      <c r="O1068" s="119"/>
      <c r="P1068" s="119"/>
      <c r="Q1068" s="119"/>
      <c r="R1068" s="119">
        <v>1</v>
      </c>
      <c r="S1068" s="119" t="s">
        <v>120</v>
      </c>
      <c r="T1068" s="119"/>
      <c r="U1068" s="119"/>
      <c r="V1068" s="119"/>
      <c r="W1068" s="119"/>
      <c r="X1068" s="119" t="s">
        <v>1825</v>
      </c>
      <c r="Y1068" s="119" t="s">
        <v>1826</v>
      </c>
      <c r="Z1068" s="119" t="s">
        <v>1827</v>
      </c>
      <c r="AA1068" s="119" t="s">
        <v>1828</v>
      </c>
      <c r="AB1068" s="119" t="s">
        <v>1210</v>
      </c>
      <c r="AD1068" s="300"/>
      <c r="AE1068" s="304"/>
      <c r="AF1068" s="297" t="s">
        <v>508</v>
      </c>
      <c r="AG1068" s="302">
        <v>0</v>
      </c>
      <c r="AH1068" s="297" t="s">
        <v>1821</v>
      </c>
      <c r="AI1068" s="297" t="s">
        <v>1822</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1687</v>
      </c>
      <c r="BI1068" s="312"/>
      <c r="BJ1068" s="305" t="s">
        <v>109</v>
      </c>
      <c r="BK1068" s="305"/>
      <c r="BL1068" s="305">
        <v>1</v>
      </c>
      <c r="BM1068" s="307">
        <v>1</v>
      </c>
      <c r="BN1068" s="307" t="s">
        <v>79</v>
      </c>
      <c r="BO1068" s="305" t="s">
        <v>1211</v>
      </c>
      <c r="BP1068" s="308">
        <v>1317.2</v>
      </c>
      <c r="BQ1068" s="308">
        <v>613.49</v>
      </c>
      <c r="BR1068" s="308">
        <v>60</v>
      </c>
      <c r="BS1068" s="308">
        <v>60</v>
      </c>
      <c r="BT1068" s="305" t="s">
        <v>1829</v>
      </c>
      <c r="BU1068" s="307">
        <v>0.1</v>
      </c>
      <c r="BV1068" s="309">
        <v>0</v>
      </c>
      <c r="BW1068" s="310" t="s">
        <v>1233</v>
      </c>
      <c r="BX1068" s="305"/>
      <c r="BY1068" s="308">
        <v>1317.2</v>
      </c>
      <c r="BZ1068" s="308">
        <v>613.49</v>
      </c>
      <c r="CA1068" s="308">
        <v>102</v>
      </c>
      <c r="CB1068" s="308">
        <v>102</v>
      </c>
      <c r="CC1068" s="307">
        <v>0.55000000000000004</v>
      </c>
      <c r="CD1068" s="305" t="s">
        <v>1213</v>
      </c>
      <c r="CE1068" s="310" t="s">
        <v>1233</v>
      </c>
      <c r="CF1068" s="305"/>
      <c r="CG1068" s="308">
        <v>1317.2</v>
      </c>
      <c r="CH1068" s="308">
        <v>613.49</v>
      </c>
      <c r="CI1068" s="308">
        <v>60</v>
      </c>
      <c r="CJ1068" s="308">
        <v>60</v>
      </c>
      <c r="CK1068" s="307"/>
      <c r="CL1068" s="307"/>
      <c r="CM1068" s="307">
        <v>1</v>
      </c>
      <c r="CN1068" s="311" t="s">
        <v>1213</v>
      </c>
      <c r="CO1068" s="305" t="s">
        <v>1233</v>
      </c>
      <c r="CP1068" s="305"/>
      <c r="CQ1068" s="308">
        <v>1317.2</v>
      </c>
      <c r="CR1068" s="308">
        <v>613.49</v>
      </c>
      <c r="CS1068" s="308">
        <v>60</v>
      </c>
      <c r="CT1068" s="308">
        <v>60</v>
      </c>
      <c r="CW1068" s="312"/>
      <c r="CX1068" s="312"/>
    </row>
    <row r="1069" spans="1:102" s="299" customFormat="1" ht="16" customHeight="1">
      <c r="A1069" s="297" t="s">
        <v>1830</v>
      </c>
      <c r="B1069" s="297" t="s">
        <v>1831</v>
      </c>
      <c r="C1069" s="119" t="s">
        <v>1256</v>
      </c>
      <c r="D1069" s="119"/>
      <c r="E1069" s="119"/>
      <c r="F1069" s="298">
        <v>1069</v>
      </c>
      <c r="G1069" s="119"/>
      <c r="H1069" s="119"/>
      <c r="I1069" s="119" t="s">
        <v>1832</v>
      </c>
      <c r="J1069" s="119" t="s">
        <v>1833</v>
      </c>
      <c r="K1069" s="119" t="s">
        <v>378</v>
      </c>
      <c r="L1069" s="119"/>
      <c r="M1069" s="119" t="s">
        <v>147</v>
      </c>
      <c r="N1069" s="119"/>
      <c r="O1069" s="119"/>
      <c r="P1069" s="119"/>
      <c r="Q1069" s="119"/>
      <c r="R1069" s="119">
        <v>1</v>
      </c>
      <c r="S1069" s="119" t="s">
        <v>120</v>
      </c>
      <c r="T1069" s="119"/>
      <c r="U1069" s="119"/>
      <c r="V1069" s="119"/>
      <c r="W1069" s="119"/>
      <c r="X1069" s="119" t="s">
        <v>1834</v>
      </c>
      <c r="Y1069" s="119" t="s">
        <v>1835</v>
      </c>
      <c r="Z1069" s="119" t="s">
        <v>1836</v>
      </c>
      <c r="AA1069" s="119" t="s">
        <v>1837</v>
      </c>
      <c r="AB1069" s="119" t="s">
        <v>1210</v>
      </c>
      <c r="AD1069" s="300"/>
      <c r="AE1069" s="304"/>
      <c r="AF1069" s="297" t="s">
        <v>509</v>
      </c>
      <c r="AG1069" s="302">
        <v>0</v>
      </c>
      <c r="AH1069" s="297" t="s">
        <v>1830</v>
      </c>
      <c r="AI1069" s="297" t="s">
        <v>1831</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1821</v>
      </c>
      <c r="BI1069" s="312"/>
      <c r="BJ1069" s="305" t="s">
        <v>109</v>
      </c>
      <c r="BK1069" s="305"/>
      <c r="BL1069" s="305">
        <v>1</v>
      </c>
      <c r="BM1069" s="307">
        <v>1</v>
      </c>
      <c r="BN1069" s="307" t="s">
        <v>79</v>
      </c>
      <c r="BO1069" s="305" t="s">
        <v>1211</v>
      </c>
      <c r="BP1069" s="308">
        <v>1372.79</v>
      </c>
      <c r="BQ1069" s="308">
        <v>479.78</v>
      </c>
      <c r="BR1069" s="308">
        <v>35</v>
      </c>
      <c r="BS1069" s="308">
        <v>35</v>
      </c>
      <c r="BT1069" s="305" t="s">
        <v>1838</v>
      </c>
      <c r="BU1069" s="307">
        <v>0.1</v>
      </c>
      <c r="BV1069" s="309">
        <v>0</v>
      </c>
      <c r="BW1069" s="310" t="s">
        <v>1243</v>
      </c>
      <c r="BX1069" s="305"/>
      <c r="BY1069" s="308">
        <v>1372.79</v>
      </c>
      <c r="BZ1069" s="308">
        <v>479.78</v>
      </c>
      <c r="CA1069" s="308">
        <v>59.5</v>
      </c>
      <c r="CB1069" s="308">
        <v>59.5</v>
      </c>
      <c r="CC1069" s="307">
        <v>0.55000000000000004</v>
      </c>
      <c r="CD1069" s="305" t="s">
        <v>1213</v>
      </c>
      <c r="CE1069" s="310" t="s">
        <v>1243</v>
      </c>
      <c r="CF1069" s="305"/>
      <c r="CG1069" s="308">
        <v>1372.79</v>
      </c>
      <c r="CH1069" s="308">
        <v>479.78</v>
      </c>
      <c r="CI1069" s="308">
        <v>35</v>
      </c>
      <c r="CJ1069" s="308">
        <v>35</v>
      </c>
      <c r="CK1069" s="307"/>
      <c r="CL1069" s="307"/>
      <c r="CM1069" s="307">
        <v>1</v>
      </c>
      <c r="CN1069" s="311" t="s">
        <v>1213</v>
      </c>
      <c r="CO1069" s="305" t="s">
        <v>1243</v>
      </c>
      <c r="CP1069" s="305"/>
      <c r="CQ1069" s="308">
        <v>1372.79</v>
      </c>
      <c r="CR1069" s="308">
        <v>479.78</v>
      </c>
      <c r="CS1069" s="308">
        <v>35</v>
      </c>
      <c r="CT1069" s="308">
        <v>35</v>
      </c>
      <c r="CW1069" s="312"/>
      <c r="CX1069" s="312"/>
    </row>
    <row r="1070" spans="1:102" s="299" customFormat="1" ht="16" customHeight="1">
      <c r="A1070" s="297" t="s">
        <v>1839</v>
      </c>
      <c r="B1070" s="297" t="s">
        <v>1840</v>
      </c>
      <c r="C1070" s="119" t="s">
        <v>1256</v>
      </c>
      <c r="D1070" s="119"/>
      <c r="E1070" s="119"/>
      <c r="F1070" s="298">
        <v>1070</v>
      </c>
      <c r="G1070" s="119"/>
      <c r="H1070" s="119"/>
      <c r="I1070" s="119" t="s">
        <v>1841</v>
      </c>
      <c r="J1070" s="119" t="s">
        <v>1842</v>
      </c>
      <c r="K1070" s="119" t="s">
        <v>378</v>
      </c>
      <c r="L1070" s="119"/>
      <c r="M1070" s="119" t="s">
        <v>147</v>
      </c>
      <c r="N1070" s="119"/>
      <c r="O1070" s="119"/>
      <c r="P1070" s="119"/>
      <c r="Q1070" s="119"/>
      <c r="R1070" s="119">
        <v>1</v>
      </c>
      <c r="S1070" s="119" t="s">
        <v>120</v>
      </c>
      <c r="T1070" s="119"/>
      <c r="U1070" s="119"/>
      <c r="V1070" s="119"/>
      <c r="W1070" s="119"/>
      <c r="X1070" s="119" t="s">
        <v>1843</v>
      </c>
      <c r="Y1070" s="119" t="s">
        <v>1844</v>
      </c>
      <c r="Z1070" s="119" t="s">
        <v>1845</v>
      </c>
      <c r="AA1070" s="119" t="s">
        <v>1846</v>
      </c>
      <c r="AB1070" s="119" t="s">
        <v>1210</v>
      </c>
      <c r="AD1070" s="300"/>
      <c r="AE1070" s="304"/>
      <c r="AF1070" s="297" t="s">
        <v>510</v>
      </c>
      <c r="AG1070" s="302">
        <v>0</v>
      </c>
      <c r="AH1070" s="297" t="s">
        <v>1839</v>
      </c>
      <c r="AI1070" s="297" t="s">
        <v>1840</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1830</v>
      </c>
      <c r="BI1070" s="312"/>
      <c r="BJ1070" s="305" t="s">
        <v>109</v>
      </c>
      <c r="BK1070" s="305"/>
      <c r="BL1070" s="305">
        <v>1</v>
      </c>
      <c r="BM1070" s="307">
        <v>1</v>
      </c>
      <c r="BN1070" s="307" t="s">
        <v>79</v>
      </c>
      <c r="BO1070" s="305" t="s">
        <v>1211</v>
      </c>
      <c r="BP1070" s="308">
        <v>1417.81</v>
      </c>
      <c r="BQ1070" s="308">
        <v>389.23</v>
      </c>
      <c r="BR1070" s="308">
        <v>12</v>
      </c>
      <c r="BS1070" s="308">
        <v>12</v>
      </c>
      <c r="BT1070" s="305" t="s">
        <v>1847</v>
      </c>
      <c r="BU1070" s="307">
        <v>0.1</v>
      </c>
      <c r="BV1070" s="309">
        <v>0</v>
      </c>
      <c r="BW1070" s="310" t="s">
        <v>1253</v>
      </c>
      <c r="BX1070" s="305"/>
      <c r="BY1070" s="308">
        <v>1417.81</v>
      </c>
      <c r="BZ1070" s="308">
        <v>389.23</v>
      </c>
      <c r="CA1070" s="308">
        <v>20.399999999999999</v>
      </c>
      <c r="CB1070" s="308">
        <v>20.399999999999999</v>
      </c>
      <c r="CC1070" s="307">
        <v>0.55000000000000004</v>
      </c>
      <c r="CD1070" s="305" t="s">
        <v>1213</v>
      </c>
      <c r="CE1070" s="310" t="s">
        <v>1253</v>
      </c>
      <c r="CF1070" s="305"/>
      <c r="CG1070" s="308">
        <v>1417.81</v>
      </c>
      <c r="CH1070" s="308">
        <v>389.23</v>
      </c>
      <c r="CI1070" s="308">
        <v>12</v>
      </c>
      <c r="CJ1070" s="308">
        <v>12</v>
      </c>
      <c r="CK1070" s="307"/>
      <c r="CL1070" s="307"/>
      <c r="CM1070" s="307">
        <v>1</v>
      </c>
      <c r="CN1070" s="311" t="s">
        <v>1213</v>
      </c>
      <c r="CO1070" s="305" t="s">
        <v>1253</v>
      </c>
      <c r="CP1070" s="305"/>
      <c r="CQ1070" s="308">
        <v>1417.81</v>
      </c>
      <c r="CR1070" s="308">
        <v>389.23</v>
      </c>
      <c r="CS1070" s="308">
        <v>12</v>
      </c>
      <c r="CT1070" s="308">
        <v>12</v>
      </c>
      <c r="CW1070" s="312"/>
      <c r="CX1070" s="312"/>
    </row>
    <row r="1071" spans="1:102" s="299" customFormat="1" ht="16" customHeight="1">
      <c r="A1071" s="297" t="s">
        <v>1848</v>
      </c>
      <c r="B1071" s="297" t="s">
        <v>1849</v>
      </c>
      <c r="C1071" s="119" t="s">
        <v>1215</v>
      </c>
      <c r="D1071" s="119"/>
      <c r="E1071" s="119"/>
      <c r="F1071" s="298">
        <v>1071</v>
      </c>
      <c r="G1071" s="119"/>
      <c r="H1071" s="119"/>
      <c r="I1071" s="119" t="s">
        <v>1850</v>
      </c>
      <c r="J1071" s="119" t="s">
        <v>1851</v>
      </c>
      <c r="K1071" s="119" t="s">
        <v>378</v>
      </c>
      <c r="L1071" s="119"/>
      <c r="M1071" s="119" t="s">
        <v>147</v>
      </c>
      <c r="N1071" s="119"/>
      <c r="O1071" s="119"/>
      <c r="P1071" s="119"/>
      <c r="Q1071" s="119"/>
      <c r="R1071" s="119">
        <v>1</v>
      </c>
      <c r="S1071" s="119" t="s">
        <v>120</v>
      </c>
      <c r="T1071" s="119"/>
      <c r="U1071" s="119"/>
      <c r="V1071" s="119"/>
      <c r="W1071" s="119"/>
      <c r="X1071" s="119" t="s">
        <v>1852</v>
      </c>
      <c r="Y1071" s="119" t="s">
        <v>1853</v>
      </c>
      <c r="Z1071" s="119" t="s">
        <v>1854</v>
      </c>
      <c r="AA1071" s="119" t="s">
        <v>1855</v>
      </c>
      <c r="AB1071" s="119" t="s">
        <v>1210</v>
      </c>
      <c r="AD1071" s="300"/>
      <c r="AE1071" s="304"/>
      <c r="AF1071" s="297" t="s">
        <v>511</v>
      </c>
      <c r="AG1071" s="302">
        <v>0</v>
      </c>
      <c r="AH1071" s="297" t="s">
        <v>1848</v>
      </c>
      <c r="AI1071" s="297" t="s">
        <v>1849</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1830</v>
      </c>
      <c r="BI1071" s="312"/>
      <c r="BJ1071" s="305" t="s">
        <v>109</v>
      </c>
      <c r="BK1071" s="305"/>
      <c r="BL1071" s="305">
        <v>1</v>
      </c>
      <c r="BM1071" s="307">
        <v>1</v>
      </c>
      <c r="BN1071" s="307" t="s">
        <v>79</v>
      </c>
      <c r="BO1071" s="305" t="s">
        <v>1211</v>
      </c>
      <c r="BP1071" s="308">
        <v>1431.03</v>
      </c>
      <c r="BQ1071" s="308">
        <v>398.49</v>
      </c>
      <c r="BR1071" s="308">
        <v>12</v>
      </c>
      <c r="BS1071" s="308">
        <v>12</v>
      </c>
      <c r="BT1071" s="305" t="s">
        <v>1856</v>
      </c>
      <c r="BU1071" s="307">
        <v>0.1</v>
      </c>
      <c r="BV1071" s="309">
        <v>0</v>
      </c>
      <c r="BW1071" s="310" t="s">
        <v>1253</v>
      </c>
      <c r="BX1071" s="305"/>
      <c r="BY1071" s="308">
        <v>1431.03</v>
      </c>
      <c r="BZ1071" s="308">
        <v>398.49</v>
      </c>
      <c r="CA1071" s="308">
        <v>20.399999999999999</v>
      </c>
      <c r="CB1071" s="308">
        <v>20.399999999999999</v>
      </c>
      <c r="CC1071" s="307">
        <v>0.55000000000000004</v>
      </c>
      <c r="CD1071" s="305" t="s">
        <v>1213</v>
      </c>
      <c r="CE1071" s="310" t="s">
        <v>1253</v>
      </c>
      <c r="CF1071" s="305"/>
      <c r="CG1071" s="308">
        <v>1431.03</v>
      </c>
      <c r="CH1071" s="308">
        <v>398.49</v>
      </c>
      <c r="CI1071" s="308">
        <v>12</v>
      </c>
      <c r="CJ1071" s="308">
        <v>12</v>
      </c>
      <c r="CK1071" s="307"/>
      <c r="CL1071" s="307"/>
      <c r="CM1071" s="307">
        <v>1</v>
      </c>
      <c r="CN1071" s="311" t="s">
        <v>1213</v>
      </c>
      <c r="CO1071" s="305" t="s">
        <v>1253</v>
      </c>
      <c r="CP1071" s="305"/>
      <c r="CQ1071" s="308">
        <v>1431.03</v>
      </c>
      <c r="CR1071" s="308">
        <v>398.49</v>
      </c>
      <c r="CS1071" s="308">
        <v>12</v>
      </c>
      <c r="CT1071" s="308">
        <v>12</v>
      </c>
      <c r="CW1071" s="312"/>
      <c r="CX1071" s="312"/>
    </row>
    <row r="1072" spans="1:102" s="299" customFormat="1" ht="16" customHeight="1">
      <c r="A1072" s="297" t="s">
        <v>1857</v>
      </c>
      <c r="B1072" s="297" t="s">
        <v>1858</v>
      </c>
      <c r="C1072" s="119" t="s">
        <v>1256</v>
      </c>
      <c r="D1072" s="119"/>
      <c r="E1072" s="119"/>
      <c r="F1072" s="298">
        <v>1072</v>
      </c>
      <c r="G1072" s="119"/>
      <c r="H1072" s="119"/>
      <c r="I1072" s="119" t="s">
        <v>1859</v>
      </c>
      <c r="J1072" s="119" t="s">
        <v>1860</v>
      </c>
      <c r="K1072" s="119" t="s">
        <v>378</v>
      </c>
      <c r="L1072" s="119"/>
      <c r="M1072" s="119" t="s">
        <v>147</v>
      </c>
      <c r="N1072" s="119"/>
      <c r="O1072" s="119"/>
      <c r="P1072" s="119"/>
      <c r="Q1072" s="119"/>
      <c r="R1072" s="119">
        <v>1</v>
      </c>
      <c r="S1072" s="119" t="s">
        <v>120</v>
      </c>
      <c r="T1072" s="119"/>
      <c r="U1072" s="119"/>
      <c r="V1072" s="119"/>
      <c r="W1072" s="119"/>
      <c r="X1072" s="119" t="s">
        <v>1861</v>
      </c>
      <c r="Y1072" s="119" t="s">
        <v>1862</v>
      </c>
      <c r="Z1072" s="119" t="s">
        <v>1863</v>
      </c>
      <c r="AA1072" s="119" t="s">
        <v>1864</v>
      </c>
      <c r="AB1072" s="119" t="s">
        <v>1210</v>
      </c>
      <c r="AD1072" s="300"/>
      <c r="AE1072" s="304"/>
      <c r="AF1072" s="297" t="s">
        <v>512</v>
      </c>
      <c r="AG1072" s="302">
        <v>0</v>
      </c>
      <c r="AH1072" s="297" t="s">
        <v>1857</v>
      </c>
      <c r="AI1072" s="297" t="s">
        <v>1858</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1830</v>
      </c>
      <c r="BI1072" s="312"/>
      <c r="BJ1072" s="305" t="s">
        <v>109</v>
      </c>
      <c r="BK1072" s="305"/>
      <c r="BL1072" s="305">
        <v>1</v>
      </c>
      <c r="BM1072" s="307">
        <v>1</v>
      </c>
      <c r="BN1072" s="307" t="s">
        <v>79</v>
      </c>
      <c r="BO1072" s="305" t="s">
        <v>1211</v>
      </c>
      <c r="BP1072" s="308">
        <v>1444.05</v>
      </c>
      <c r="BQ1072" s="308">
        <v>408.04</v>
      </c>
      <c r="BR1072" s="308">
        <v>12</v>
      </c>
      <c r="BS1072" s="308">
        <v>12</v>
      </c>
      <c r="BT1072" s="305" t="s">
        <v>1865</v>
      </c>
      <c r="BU1072" s="307">
        <v>0.1</v>
      </c>
      <c r="BV1072" s="309">
        <v>0</v>
      </c>
      <c r="BW1072" s="310" t="s">
        <v>1253</v>
      </c>
      <c r="BX1072" s="305"/>
      <c r="BY1072" s="308">
        <v>1444.05</v>
      </c>
      <c r="BZ1072" s="308">
        <v>408.04</v>
      </c>
      <c r="CA1072" s="308">
        <v>20.399999999999999</v>
      </c>
      <c r="CB1072" s="308">
        <v>20.399999999999999</v>
      </c>
      <c r="CC1072" s="307">
        <v>0.55000000000000004</v>
      </c>
      <c r="CD1072" s="305" t="s">
        <v>1213</v>
      </c>
      <c r="CE1072" s="310" t="s">
        <v>1253</v>
      </c>
      <c r="CF1072" s="305"/>
      <c r="CG1072" s="308">
        <v>1444.05</v>
      </c>
      <c r="CH1072" s="308">
        <v>408.04</v>
      </c>
      <c r="CI1072" s="308">
        <v>12</v>
      </c>
      <c r="CJ1072" s="308">
        <v>12</v>
      </c>
      <c r="CK1072" s="307"/>
      <c r="CL1072" s="307"/>
      <c r="CM1072" s="307">
        <v>1</v>
      </c>
      <c r="CN1072" s="311" t="s">
        <v>1213</v>
      </c>
      <c r="CO1072" s="305" t="s">
        <v>1253</v>
      </c>
      <c r="CP1072" s="305"/>
      <c r="CQ1072" s="308">
        <v>1444.05</v>
      </c>
      <c r="CR1072" s="308">
        <v>408.04</v>
      </c>
      <c r="CS1072" s="308">
        <v>12</v>
      </c>
      <c r="CT1072" s="308">
        <v>12</v>
      </c>
      <c r="CW1072" s="312"/>
      <c r="CX1072" s="312"/>
    </row>
    <row r="1073" spans="1:102" s="299" customFormat="1" ht="16" customHeight="1">
      <c r="A1073" s="297" t="s">
        <v>1866</v>
      </c>
      <c r="B1073" s="297" t="s">
        <v>1867</v>
      </c>
      <c r="C1073" s="119" t="s">
        <v>1215</v>
      </c>
      <c r="D1073" s="119"/>
      <c r="E1073" s="119"/>
      <c r="F1073" s="298">
        <v>1073</v>
      </c>
      <c r="G1073" s="119"/>
      <c r="H1073" s="119"/>
      <c r="I1073" s="119" t="s">
        <v>1868</v>
      </c>
      <c r="J1073" s="119" t="s">
        <v>1869</v>
      </c>
      <c r="K1073" s="119" t="s">
        <v>378</v>
      </c>
      <c r="L1073" s="119"/>
      <c r="M1073" s="119" t="s">
        <v>147</v>
      </c>
      <c r="N1073" s="119"/>
      <c r="O1073" s="119"/>
      <c r="P1073" s="119"/>
      <c r="Q1073" s="119"/>
      <c r="R1073" s="119">
        <v>1</v>
      </c>
      <c r="S1073" s="119" t="s">
        <v>120</v>
      </c>
      <c r="T1073" s="119"/>
      <c r="U1073" s="119"/>
      <c r="V1073" s="119"/>
      <c r="W1073" s="119"/>
      <c r="X1073" s="119" t="s">
        <v>1870</v>
      </c>
      <c r="Y1073" s="119" t="s">
        <v>1871</v>
      </c>
      <c r="Z1073" s="119" t="s">
        <v>1872</v>
      </c>
      <c r="AA1073" s="119" t="s">
        <v>1873</v>
      </c>
      <c r="AB1073" s="119" t="s">
        <v>1210</v>
      </c>
      <c r="AD1073" s="300"/>
      <c r="AE1073" s="304"/>
      <c r="AF1073" s="297" t="s">
        <v>513</v>
      </c>
      <c r="AG1073" s="302">
        <v>0</v>
      </c>
      <c r="AH1073" s="297" t="s">
        <v>1866</v>
      </c>
      <c r="AI1073" s="297" t="s">
        <v>1867</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1821</v>
      </c>
      <c r="BI1073" s="312"/>
      <c r="BJ1073" s="305" t="s">
        <v>109</v>
      </c>
      <c r="BK1073" s="305"/>
      <c r="BL1073" s="305">
        <v>1</v>
      </c>
      <c r="BM1073" s="307">
        <v>1</v>
      </c>
      <c r="BN1073" s="307" t="s">
        <v>79</v>
      </c>
      <c r="BO1073" s="305" t="s">
        <v>1211</v>
      </c>
      <c r="BP1073" s="308">
        <v>1406.01</v>
      </c>
      <c r="BQ1073" s="308">
        <v>505.27</v>
      </c>
      <c r="BR1073" s="308">
        <v>35</v>
      </c>
      <c r="BS1073" s="308">
        <v>35</v>
      </c>
      <c r="BT1073" s="305" t="s">
        <v>1874</v>
      </c>
      <c r="BU1073" s="307">
        <v>0.1</v>
      </c>
      <c r="BV1073" s="309">
        <v>0</v>
      </c>
      <c r="BW1073" s="310" t="s">
        <v>1243</v>
      </c>
      <c r="BX1073" s="305"/>
      <c r="BY1073" s="308">
        <v>1406.01</v>
      </c>
      <c r="BZ1073" s="308">
        <v>505.27</v>
      </c>
      <c r="CA1073" s="308">
        <v>59.5</v>
      </c>
      <c r="CB1073" s="308">
        <v>59.5</v>
      </c>
      <c r="CC1073" s="307">
        <v>0.55000000000000004</v>
      </c>
      <c r="CD1073" s="305" t="s">
        <v>1213</v>
      </c>
      <c r="CE1073" s="310" t="s">
        <v>1243</v>
      </c>
      <c r="CF1073" s="305"/>
      <c r="CG1073" s="308">
        <v>1406.01</v>
      </c>
      <c r="CH1073" s="308">
        <v>505.27</v>
      </c>
      <c r="CI1073" s="308">
        <v>35</v>
      </c>
      <c r="CJ1073" s="308">
        <v>35</v>
      </c>
      <c r="CK1073" s="307"/>
      <c r="CL1073" s="307"/>
      <c r="CM1073" s="307">
        <v>1</v>
      </c>
      <c r="CN1073" s="311" t="s">
        <v>1213</v>
      </c>
      <c r="CO1073" s="305" t="s">
        <v>1243</v>
      </c>
      <c r="CP1073" s="305"/>
      <c r="CQ1073" s="308">
        <v>1406.01</v>
      </c>
      <c r="CR1073" s="308">
        <v>505.27</v>
      </c>
      <c r="CS1073" s="308">
        <v>35</v>
      </c>
      <c r="CT1073" s="308">
        <v>35</v>
      </c>
      <c r="CW1073" s="312"/>
      <c r="CX1073" s="312"/>
    </row>
    <row r="1074" spans="1:102" s="299" customFormat="1" ht="16" customHeight="1">
      <c r="A1074" s="297" t="s">
        <v>1875</v>
      </c>
      <c r="B1074" s="297" t="s">
        <v>1876</v>
      </c>
      <c r="C1074" s="119" t="s">
        <v>1215</v>
      </c>
      <c r="D1074" s="119"/>
      <c r="E1074" s="119"/>
      <c r="F1074" s="298">
        <v>1074</v>
      </c>
      <c r="G1074" s="119"/>
      <c r="H1074" s="119"/>
      <c r="I1074" s="119" t="s">
        <v>1877</v>
      </c>
      <c r="J1074" s="119" t="s">
        <v>1878</v>
      </c>
      <c r="K1074" s="119" t="s">
        <v>378</v>
      </c>
      <c r="L1074" s="119"/>
      <c r="M1074" s="119" t="s">
        <v>147</v>
      </c>
      <c r="N1074" s="119"/>
      <c r="O1074" s="119"/>
      <c r="P1074" s="119"/>
      <c r="Q1074" s="119"/>
      <c r="R1074" s="119">
        <v>1</v>
      </c>
      <c r="S1074" s="119" t="s">
        <v>120</v>
      </c>
      <c r="T1074" s="119"/>
      <c r="U1074" s="119"/>
      <c r="V1074" s="119"/>
      <c r="W1074" s="119"/>
      <c r="X1074" s="119" t="s">
        <v>1879</v>
      </c>
      <c r="Y1074" s="119" t="s">
        <v>1880</v>
      </c>
      <c r="Z1074" s="119" t="s">
        <v>1881</v>
      </c>
      <c r="AA1074" s="119" t="s">
        <v>1882</v>
      </c>
      <c r="AB1074" s="119" t="s">
        <v>1210</v>
      </c>
      <c r="AD1074" s="300"/>
      <c r="AE1074" s="304"/>
      <c r="AF1074" s="297" t="s">
        <v>514</v>
      </c>
      <c r="AG1074" s="302">
        <v>0</v>
      </c>
      <c r="AH1074" s="297" t="s">
        <v>1875</v>
      </c>
      <c r="AI1074" s="297" t="s">
        <v>1876</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1866</v>
      </c>
      <c r="BI1074" s="312"/>
      <c r="BJ1074" s="305" t="s">
        <v>109</v>
      </c>
      <c r="BK1074" s="305"/>
      <c r="BL1074" s="305">
        <v>1</v>
      </c>
      <c r="BM1074" s="307">
        <v>1</v>
      </c>
      <c r="BN1074" s="307" t="s">
        <v>79</v>
      </c>
      <c r="BO1074" s="305" t="s">
        <v>1211</v>
      </c>
      <c r="BP1074" s="308">
        <v>1456.86</v>
      </c>
      <c r="BQ1074" s="308">
        <v>417.87</v>
      </c>
      <c r="BR1074" s="308">
        <v>12</v>
      </c>
      <c r="BS1074" s="308">
        <v>12</v>
      </c>
      <c r="BT1074" s="305" t="s">
        <v>1883</v>
      </c>
      <c r="BU1074" s="307">
        <v>0.1</v>
      </c>
      <c r="BV1074" s="309">
        <v>0</v>
      </c>
      <c r="BW1074" s="310" t="s">
        <v>1253</v>
      </c>
      <c r="BX1074" s="305"/>
      <c r="BY1074" s="308">
        <v>1456.86</v>
      </c>
      <c r="BZ1074" s="308">
        <v>417.87</v>
      </c>
      <c r="CA1074" s="308">
        <v>20.399999999999999</v>
      </c>
      <c r="CB1074" s="308">
        <v>20.399999999999999</v>
      </c>
      <c r="CC1074" s="307">
        <v>0.55000000000000004</v>
      </c>
      <c r="CD1074" s="305" t="s">
        <v>1213</v>
      </c>
      <c r="CE1074" s="310" t="s">
        <v>1253</v>
      </c>
      <c r="CF1074" s="305"/>
      <c r="CG1074" s="308">
        <v>1456.86</v>
      </c>
      <c r="CH1074" s="308">
        <v>417.87</v>
      </c>
      <c r="CI1074" s="308">
        <v>12</v>
      </c>
      <c r="CJ1074" s="308">
        <v>12</v>
      </c>
      <c r="CK1074" s="307"/>
      <c r="CL1074" s="307"/>
      <c r="CM1074" s="307">
        <v>1</v>
      </c>
      <c r="CN1074" s="311" t="s">
        <v>1213</v>
      </c>
      <c r="CO1074" s="305" t="s">
        <v>1253</v>
      </c>
      <c r="CP1074" s="305"/>
      <c r="CQ1074" s="308">
        <v>1456.86</v>
      </c>
      <c r="CR1074" s="308">
        <v>417.87</v>
      </c>
      <c r="CS1074" s="308">
        <v>12</v>
      </c>
      <c r="CT1074" s="308">
        <v>12</v>
      </c>
      <c r="CW1074" s="312"/>
      <c r="CX1074" s="312"/>
    </row>
    <row r="1075" spans="1:102" s="299" customFormat="1" ht="16" customHeight="1">
      <c r="A1075" s="297" t="s">
        <v>1884</v>
      </c>
      <c r="B1075" s="297" t="s">
        <v>1885</v>
      </c>
      <c r="C1075" s="119" t="s">
        <v>1256</v>
      </c>
      <c r="D1075" s="119"/>
      <c r="E1075" s="119"/>
      <c r="F1075" s="298">
        <v>1075</v>
      </c>
      <c r="G1075" s="119"/>
      <c r="H1075" s="119"/>
      <c r="I1075" s="119" t="s">
        <v>1886</v>
      </c>
      <c r="J1075" s="119" t="s">
        <v>1887</v>
      </c>
      <c r="K1075" s="119" t="s">
        <v>378</v>
      </c>
      <c r="L1075" s="119"/>
      <c r="M1075" s="119" t="s">
        <v>147</v>
      </c>
      <c r="N1075" s="119"/>
      <c r="O1075" s="119"/>
      <c r="P1075" s="119"/>
      <c r="Q1075" s="119"/>
      <c r="R1075" s="119">
        <v>1</v>
      </c>
      <c r="S1075" s="119" t="s">
        <v>120</v>
      </c>
      <c r="T1075" s="119"/>
      <c r="U1075" s="119"/>
      <c r="V1075" s="119"/>
      <c r="W1075" s="119"/>
      <c r="X1075" s="119" t="s">
        <v>1888</v>
      </c>
      <c r="Y1075" s="119" t="s">
        <v>1889</v>
      </c>
      <c r="Z1075" s="119" t="s">
        <v>1890</v>
      </c>
      <c r="AA1075" s="119" t="s">
        <v>1891</v>
      </c>
      <c r="AB1075" s="119" t="s">
        <v>1210</v>
      </c>
      <c r="AD1075" s="300"/>
      <c r="AE1075" s="304"/>
      <c r="AF1075" s="297" t="s">
        <v>515</v>
      </c>
      <c r="AG1075" s="302">
        <v>0</v>
      </c>
      <c r="AH1075" s="297" t="s">
        <v>1884</v>
      </c>
      <c r="AI1075" s="297" t="s">
        <v>1885</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1866</v>
      </c>
      <c r="BI1075" s="312"/>
      <c r="BJ1075" s="305" t="s">
        <v>109</v>
      </c>
      <c r="BK1075" s="305"/>
      <c r="BL1075" s="305">
        <v>1</v>
      </c>
      <c r="BM1075" s="307">
        <v>1</v>
      </c>
      <c r="BN1075" s="307" t="s">
        <v>79</v>
      </c>
      <c r="BO1075" s="305" t="s">
        <v>1211</v>
      </c>
      <c r="BP1075" s="308">
        <v>1469.45</v>
      </c>
      <c r="BQ1075" s="308">
        <v>427.97</v>
      </c>
      <c r="BR1075" s="308">
        <v>12</v>
      </c>
      <c r="BS1075" s="308">
        <v>12</v>
      </c>
      <c r="BT1075" s="305" t="s">
        <v>1892</v>
      </c>
      <c r="BU1075" s="307">
        <v>0.1</v>
      </c>
      <c r="BV1075" s="309">
        <v>0</v>
      </c>
      <c r="BW1075" s="310" t="s">
        <v>1253</v>
      </c>
      <c r="BX1075" s="305"/>
      <c r="BY1075" s="308">
        <v>1469.45</v>
      </c>
      <c r="BZ1075" s="308">
        <v>427.97</v>
      </c>
      <c r="CA1075" s="308">
        <v>20.399999999999999</v>
      </c>
      <c r="CB1075" s="308">
        <v>20.399999999999999</v>
      </c>
      <c r="CC1075" s="307">
        <v>0.55000000000000004</v>
      </c>
      <c r="CD1075" s="305" t="s">
        <v>1213</v>
      </c>
      <c r="CE1075" s="310" t="s">
        <v>1253</v>
      </c>
      <c r="CF1075" s="305"/>
      <c r="CG1075" s="308">
        <v>1469.45</v>
      </c>
      <c r="CH1075" s="308">
        <v>427.97</v>
      </c>
      <c r="CI1075" s="308">
        <v>12</v>
      </c>
      <c r="CJ1075" s="308">
        <v>12</v>
      </c>
      <c r="CK1075" s="307"/>
      <c r="CL1075" s="307"/>
      <c r="CM1075" s="307">
        <v>1</v>
      </c>
      <c r="CN1075" s="311" t="s">
        <v>1213</v>
      </c>
      <c r="CO1075" s="305" t="s">
        <v>1253</v>
      </c>
      <c r="CP1075" s="305"/>
      <c r="CQ1075" s="308">
        <v>1469.45</v>
      </c>
      <c r="CR1075" s="308">
        <v>427.97</v>
      </c>
      <c r="CS1075" s="308">
        <v>12</v>
      </c>
      <c r="CT1075" s="308">
        <v>12</v>
      </c>
      <c r="CW1075" s="312"/>
      <c r="CX1075" s="312"/>
    </row>
    <row r="1076" spans="1:102" s="299" customFormat="1" ht="16" customHeight="1">
      <c r="A1076" s="297" t="s">
        <v>1893</v>
      </c>
      <c r="B1076" s="297" t="s">
        <v>1894</v>
      </c>
      <c r="C1076" s="119" t="s">
        <v>1215</v>
      </c>
      <c r="D1076" s="119"/>
      <c r="E1076" s="119"/>
      <c r="F1076" s="298">
        <v>1076</v>
      </c>
      <c r="G1076" s="119"/>
      <c r="H1076" s="119"/>
      <c r="I1076" s="119" t="s">
        <v>1895</v>
      </c>
      <c r="J1076" s="119" t="s">
        <v>1896</v>
      </c>
      <c r="K1076" s="119" t="s">
        <v>378</v>
      </c>
      <c r="L1076" s="119"/>
      <c r="M1076" s="119" t="s">
        <v>147</v>
      </c>
      <c r="N1076" s="119"/>
      <c r="O1076" s="119"/>
      <c r="P1076" s="119"/>
      <c r="Q1076" s="119"/>
      <c r="R1076" s="119">
        <v>1</v>
      </c>
      <c r="S1076" s="119" t="s">
        <v>120</v>
      </c>
      <c r="T1076" s="119"/>
      <c r="U1076" s="119"/>
      <c r="V1076" s="119"/>
      <c r="W1076" s="119"/>
      <c r="X1076" s="119" t="s">
        <v>1897</v>
      </c>
      <c r="Y1076" s="119" t="s">
        <v>1898</v>
      </c>
      <c r="Z1076" s="119" t="s">
        <v>1899</v>
      </c>
      <c r="AA1076" s="119" t="s">
        <v>1900</v>
      </c>
      <c r="AB1076" s="119" t="s">
        <v>1210</v>
      </c>
      <c r="AD1076" s="300"/>
      <c r="AE1076" s="304"/>
      <c r="AF1076" s="297" t="s">
        <v>516</v>
      </c>
      <c r="AG1076" s="302">
        <v>0</v>
      </c>
      <c r="AH1076" s="297" t="s">
        <v>1893</v>
      </c>
      <c r="AI1076" s="297" t="s">
        <v>1894</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1866</v>
      </c>
      <c r="BI1076" s="312"/>
      <c r="BJ1076" s="305" t="s">
        <v>109</v>
      </c>
      <c r="BK1076" s="305"/>
      <c r="BL1076" s="305">
        <v>1</v>
      </c>
      <c r="BM1076" s="307">
        <v>1</v>
      </c>
      <c r="BN1076" s="307" t="s">
        <v>79</v>
      </c>
      <c r="BO1076" s="305" t="s">
        <v>1211</v>
      </c>
      <c r="BP1076" s="308">
        <v>1481.82</v>
      </c>
      <c r="BQ1076" s="308">
        <v>438.35</v>
      </c>
      <c r="BR1076" s="308">
        <v>12</v>
      </c>
      <c r="BS1076" s="308">
        <v>12</v>
      </c>
      <c r="BT1076" s="305" t="s">
        <v>1901</v>
      </c>
      <c r="BU1076" s="307">
        <v>0.1</v>
      </c>
      <c r="BV1076" s="309">
        <v>0</v>
      </c>
      <c r="BW1076" s="310" t="s">
        <v>1253</v>
      </c>
      <c r="BX1076" s="305"/>
      <c r="BY1076" s="308">
        <v>1481.82</v>
      </c>
      <c r="BZ1076" s="308">
        <v>438.35</v>
      </c>
      <c r="CA1076" s="308">
        <v>20.399999999999999</v>
      </c>
      <c r="CB1076" s="308">
        <v>20.399999999999999</v>
      </c>
      <c r="CC1076" s="307">
        <v>0.55000000000000004</v>
      </c>
      <c r="CD1076" s="305" t="s">
        <v>1213</v>
      </c>
      <c r="CE1076" s="310" t="s">
        <v>1253</v>
      </c>
      <c r="CF1076" s="305"/>
      <c r="CG1076" s="308">
        <v>1481.82</v>
      </c>
      <c r="CH1076" s="308">
        <v>438.35</v>
      </c>
      <c r="CI1076" s="308">
        <v>12</v>
      </c>
      <c r="CJ1076" s="308">
        <v>12</v>
      </c>
      <c r="CK1076" s="307"/>
      <c r="CL1076" s="307"/>
      <c r="CM1076" s="307">
        <v>1</v>
      </c>
      <c r="CN1076" s="311" t="s">
        <v>1213</v>
      </c>
      <c r="CO1076" s="305" t="s">
        <v>1253</v>
      </c>
      <c r="CP1076" s="305"/>
      <c r="CQ1076" s="308">
        <v>1481.82</v>
      </c>
      <c r="CR1076" s="308">
        <v>438.35</v>
      </c>
      <c r="CS1076" s="308">
        <v>12</v>
      </c>
      <c r="CT1076" s="308">
        <v>12</v>
      </c>
      <c r="CW1076" s="312"/>
      <c r="CX1076" s="312"/>
    </row>
    <row r="1077" spans="1:102" s="299" customFormat="1" ht="16" customHeight="1">
      <c r="A1077" s="297" t="s">
        <v>1902</v>
      </c>
      <c r="B1077" s="297" t="s">
        <v>1903</v>
      </c>
      <c r="C1077" s="119" t="s">
        <v>1256</v>
      </c>
      <c r="D1077" s="119"/>
      <c r="E1077" s="119"/>
      <c r="F1077" s="298">
        <v>1077</v>
      </c>
      <c r="G1077" s="119"/>
      <c r="H1077" s="119"/>
      <c r="I1077" s="119" t="s">
        <v>1904</v>
      </c>
      <c r="J1077" s="119" t="s">
        <v>1905</v>
      </c>
      <c r="K1077" s="119" t="s">
        <v>378</v>
      </c>
      <c r="L1077" s="119"/>
      <c r="M1077" s="119" t="s">
        <v>147</v>
      </c>
      <c r="N1077" s="119"/>
      <c r="O1077" s="119"/>
      <c r="P1077" s="119"/>
      <c r="Q1077" s="119"/>
      <c r="R1077" s="119">
        <v>1</v>
      </c>
      <c r="S1077" s="119" t="s">
        <v>120</v>
      </c>
      <c r="T1077" s="119"/>
      <c r="U1077" s="119"/>
      <c r="V1077" s="119"/>
      <c r="W1077" s="119"/>
      <c r="X1077" s="119" t="s">
        <v>1906</v>
      </c>
      <c r="Y1077" s="119" t="s">
        <v>1907</v>
      </c>
      <c r="Z1077" s="119" t="s">
        <v>1908</v>
      </c>
      <c r="AA1077" s="119" t="s">
        <v>1909</v>
      </c>
      <c r="AB1077" s="119" t="s">
        <v>1210</v>
      </c>
      <c r="AD1077" s="300"/>
      <c r="AE1077" s="304"/>
      <c r="AF1077" s="297" t="s">
        <v>517</v>
      </c>
      <c r="AG1077" s="302">
        <v>0</v>
      </c>
      <c r="AH1077" s="297" t="s">
        <v>1902</v>
      </c>
      <c r="AI1077" s="297" t="s">
        <v>1903</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1821</v>
      </c>
      <c r="BI1077" s="312"/>
      <c r="BJ1077" s="305" t="s">
        <v>109</v>
      </c>
      <c r="BK1077" s="305"/>
      <c r="BL1077" s="305">
        <v>1</v>
      </c>
      <c r="BM1077" s="307">
        <v>1</v>
      </c>
      <c r="BN1077" s="307" t="s">
        <v>79</v>
      </c>
      <c r="BO1077" s="305" t="s">
        <v>1211</v>
      </c>
      <c r="BP1077" s="308">
        <v>1437.5</v>
      </c>
      <c r="BQ1077" s="308">
        <v>532.89</v>
      </c>
      <c r="BR1077" s="308">
        <v>35</v>
      </c>
      <c r="BS1077" s="308">
        <v>35</v>
      </c>
      <c r="BT1077" s="305" t="s">
        <v>1910</v>
      </c>
      <c r="BU1077" s="307">
        <v>0.1</v>
      </c>
      <c r="BV1077" s="309">
        <v>0</v>
      </c>
      <c r="BW1077" s="310" t="s">
        <v>1243</v>
      </c>
      <c r="BX1077" s="305"/>
      <c r="BY1077" s="308">
        <v>1437.5</v>
      </c>
      <c r="BZ1077" s="308">
        <v>532.89</v>
      </c>
      <c r="CA1077" s="308">
        <v>59.5</v>
      </c>
      <c r="CB1077" s="308">
        <v>59.5</v>
      </c>
      <c r="CC1077" s="307">
        <v>0.55000000000000004</v>
      </c>
      <c r="CD1077" s="305" t="s">
        <v>1213</v>
      </c>
      <c r="CE1077" s="310" t="s">
        <v>1243</v>
      </c>
      <c r="CF1077" s="305"/>
      <c r="CG1077" s="308">
        <v>1437.5</v>
      </c>
      <c r="CH1077" s="308">
        <v>532.89</v>
      </c>
      <c r="CI1077" s="308">
        <v>35</v>
      </c>
      <c r="CJ1077" s="308">
        <v>35</v>
      </c>
      <c r="CK1077" s="307"/>
      <c r="CL1077" s="307"/>
      <c r="CM1077" s="307">
        <v>1</v>
      </c>
      <c r="CN1077" s="311" t="s">
        <v>1213</v>
      </c>
      <c r="CO1077" s="305" t="s">
        <v>1243</v>
      </c>
      <c r="CP1077" s="305"/>
      <c r="CQ1077" s="308">
        <v>1437.5</v>
      </c>
      <c r="CR1077" s="308">
        <v>532.89</v>
      </c>
      <c r="CS1077" s="308">
        <v>35</v>
      </c>
      <c r="CT1077" s="308">
        <v>35</v>
      </c>
      <c r="CW1077" s="312"/>
      <c r="CX1077" s="312"/>
    </row>
    <row r="1078" spans="1:102" s="299" customFormat="1" ht="16" customHeight="1">
      <c r="A1078" s="297" t="s">
        <v>1911</v>
      </c>
      <c r="B1078" s="297" t="s">
        <v>1912</v>
      </c>
      <c r="C1078" s="119" t="s">
        <v>1256</v>
      </c>
      <c r="D1078" s="119"/>
      <c r="E1078" s="119"/>
      <c r="F1078" s="298">
        <v>1078</v>
      </c>
      <c r="G1078" s="119"/>
      <c r="H1078" s="119"/>
      <c r="I1078" s="119" t="s">
        <v>1913</v>
      </c>
      <c r="J1078" s="119" t="s">
        <v>1914</v>
      </c>
      <c r="K1078" s="119" t="s">
        <v>378</v>
      </c>
      <c r="L1078" s="119"/>
      <c r="M1078" s="119" t="s">
        <v>147</v>
      </c>
      <c r="N1078" s="119"/>
      <c r="O1078" s="119"/>
      <c r="P1078" s="119"/>
      <c r="Q1078" s="119"/>
      <c r="R1078" s="119">
        <v>1</v>
      </c>
      <c r="S1078" s="119" t="s">
        <v>120</v>
      </c>
      <c r="T1078" s="119"/>
      <c r="U1078" s="119"/>
      <c r="V1078" s="119"/>
      <c r="W1078" s="119"/>
      <c r="X1078" s="119" t="s">
        <v>1915</v>
      </c>
      <c r="Y1078" s="119" t="s">
        <v>1916</v>
      </c>
      <c r="Z1078" s="119" t="s">
        <v>1917</v>
      </c>
      <c r="AA1078" s="119" t="s">
        <v>1918</v>
      </c>
      <c r="AB1078" s="119" t="s">
        <v>1210</v>
      </c>
      <c r="AD1078" s="300"/>
      <c r="AE1078" s="304"/>
      <c r="AF1078" s="297" t="s">
        <v>518</v>
      </c>
      <c r="AG1078" s="302">
        <v>0</v>
      </c>
      <c r="AH1078" s="297" t="s">
        <v>1911</v>
      </c>
      <c r="AI1078" s="297" t="s">
        <v>1912</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1902</v>
      </c>
      <c r="BI1078" s="312"/>
      <c r="BJ1078" s="305" t="s">
        <v>109</v>
      </c>
      <c r="BK1078" s="305"/>
      <c r="BL1078" s="305">
        <v>1</v>
      </c>
      <c r="BM1078" s="307">
        <v>1</v>
      </c>
      <c r="BN1078" s="307" t="s">
        <v>79</v>
      </c>
      <c r="BO1078" s="305" t="s">
        <v>1211</v>
      </c>
      <c r="BP1078" s="308">
        <v>1493.96</v>
      </c>
      <c r="BQ1078" s="308">
        <v>448.99</v>
      </c>
      <c r="BR1078" s="308">
        <v>12</v>
      </c>
      <c r="BS1078" s="308">
        <v>12</v>
      </c>
      <c r="BT1078" s="305" t="s">
        <v>1919</v>
      </c>
      <c r="BU1078" s="307">
        <v>0.1</v>
      </c>
      <c r="BV1078" s="309">
        <v>0</v>
      </c>
      <c r="BW1078" s="310" t="s">
        <v>1253</v>
      </c>
      <c r="BX1078" s="305"/>
      <c r="BY1078" s="308">
        <v>1493.96</v>
      </c>
      <c r="BZ1078" s="308">
        <v>448.99</v>
      </c>
      <c r="CA1078" s="308">
        <v>20.399999999999999</v>
      </c>
      <c r="CB1078" s="308">
        <v>20.399999999999999</v>
      </c>
      <c r="CC1078" s="307">
        <v>0.55000000000000004</v>
      </c>
      <c r="CD1078" s="305" t="s">
        <v>1213</v>
      </c>
      <c r="CE1078" s="310" t="s">
        <v>1253</v>
      </c>
      <c r="CF1078" s="305"/>
      <c r="CG1078" s="308">
        <v>1493.96</v>
      </c>
      <c r="CH1078" s="308">
        <v>448.99</v>
      </c>
      <c r="CI1078" s="308">
        <v>12</v>
      </c>
      <c r="CJ1078" s="308">
        <v>12</v>
      </c>
      <c r="CK1078" s="307"/>
      <c r="CL1078" s="307"/>
      <c r="CM1078" s="307">
        <v>1</v>
      </c>
      <c r="CN1078" s="311" t="s">
        <v>1213</v>
      </c>
      <c r="CO1078" s="305" t="s">
        <v>1253</v>
      </c>
      <c r="CP1078" s="305"/>
      <c r="CQ1078" s="308">
        <v>1493.96</v>
      </c>
      <c r="CR1078" s="308">
        <v>448.99</v>
      </c>
      <c r="CS1078" s="308">
        <v>12</v>
      </c>
      <c r="CT1078" s="308">
        <v>12</v>
      </c>
      <c r="CW1078" s="312"/>
      <c r="CX1078" s="312"/>
    </row>
    <row r="1079" spans="1:102" s="299" customFormat="1" ht="16" customHeight="1">
      <c r="A1079" s="297" t="s">
        <v>1920</v>
      </c>
      <c r="B1079" s="297" t="s">
        <v>1921</v>
      </c>
      <c r="C1079" s="119" t="s">
        <v>1215</v>
      </c>
      <c r="D1079" s="119"/>
      <c r="E1079" s="119"/>
      <c r="F1079" s="298">
        <v>1079</v>
      </c>
      <c r="G1079" s="119"/>
      <c r="H1079" s="119"/>
      <c r="I1079" s="119" t="s">
        <v>1922</v>
      </c>
      <c r="J1079" s="119" t="s">
        <v>1923</v>
      </c>
      <c r="K1079" s="119" t="s">
        <v>378</v>
      </c>
      <c r="L1079" s="119"/>
      <c r="M1079" s="119" t="s">
        <v>147</v>
      </c>
      <c r="N1079" s="119"/>
      <c r="O1079" s="119"/>
      <c r="P1079" s="119"/>
      <c r="Q1079" s="119"/>
      <c r="R1079" s="119">
        <v>1</v>
      </c>
      <c r="S1079" s="119" t="s">
        <v>120</v>
      </c>
      <c r="T1079" s="119"/>
      <c r="U1079" s="119"/>
      <c r="V1079" s="119"/>
      <c r="W1079" s="119"/>
      <c r="X1079" s="119" t="s">
        <v>1924</v>
      </c>
      <c r="Y1079" s="119" t="s">
        <v>1925</v>
      </c>
      <c r="Z1079" s="119" t="s">
        <v>1926</v>
      </c>
      <c r="AA1079" s="119" t="s">
        <v>1927</v>
      </c>
      <c r="AB1079" s="119" t="s">
        <v>1210</v>
      </c>
      <c r="AD1079" s="300"/>
      <c r="AE1079" s="304"/>
      <c r="AF1079" s="297" t="s">
        <v>519</v>
      </c>
      <c r="AG1079" s="302">
        <v>0</v>
      </c>
      <c r="AH1079" s="297" t="s">
        <v>1920</v>
      </c>
      <c r="AI1079" s="297" t="s">
        <v>1921</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1902</v>
      </c>
      <c r="BI1079" s="312"/>
      <c r="BJ1079" s="305" t="s">
        <v>109</v>
      </c>
      <c r="BK1079" s="305"/>
      <c r="BL1079" s="305">
        <v>1</v>
      </c>
      <c r="BM1079" s="307">
        <v>1</v>
      </c>
      <c r="BN1079" s="307" t="s">
        <v>79</v>
      </c>
      <c r="BO1079" s="305" t="s">
        <v>1211</v>
      </c>
      <c r="BP1079" s="308">
        <v>1505.86</v>
      </c>
      <c r="BQ1079" s="308">
        <v>459.9</v>
      </c>
      <c r="BR1079" s="308">
        <v>12</v>
      </c>
      <c r="BS1079" s="308">
        <v>12</v>
      </c>
      <c r="BT1079" s="305" t="s">
        <v>1928</v>
      </c>
      <c r="BU1079" s="307">
        <v>0.1</v>
      </c>
      <c r="BV1079" s="309">
        <v>0</v>
      </c>
      <c r="BW1079" s="310" t="s">
        <v>1253</v>
      </c>
      <c r="BX1079" s="305"/>
      <c r="BY1079" s="308">
        <v>1505.86</v>
      </c>
      <c r="BZ1079" s="308">
        <v>459.9</v>
      </c>
      <c r="CA1079" s="308">
        <v>20.399999999999999</v>
      </c>
      <c r="CB1079" s="308">
        <v>20.399999999999999</v>
      </c>
      <c r="CC1079" s="307">
        <v>0.55000000000000004</v>
      </c>
      <c r="CD1079" s="305" t="s">
        <v>1213</v>
      </c>
      <c r="CE1079" s="310" t="s">
        <v>1253</v>
      </c>
      <c r="CF1079" s="305"/>
      <c r="CG1079" s="308">
        <v>1505.86</v>
      </c>
      <c r="CH1079" s="308">
        <v>459.9</v>
      </c>
      <c r="CI1079" s="308">
        <v>12</v>
      </c>
      <c r="CJ1079" s="308">
        <v>12</v>
      </c>
      <c r="CK1079" s="307"/>
      <c r="CL1079" s="307"/>
      <c r="CM1079" s="307">
        <v>1</v>
      </c>
      <c r="CN1079" s="311" t="s">
        <v>1213</v>
      </c>
      <c r="CO1079" s="305" t="s">
        <v>1253</v>
      </c>
      <c r="CP1079" s="305"/>
      <c r="CQ1079" s="308">
        <v>1505.86</v>
      </c>
      <c r="CR1079" s="308">
        <v>459.9</v>
      </c>
      <c r="CS1079" s="308">
        <v>12</v>
      </c>
      <c r="CT1079" s="308">
        <v>12</v>
      </c>
      <c r="CW1079" s="312"/>
      <c r="CX1079" s="312"/>
    </row>
    <row r="1080" spans="1:102" s="299" customFormat="1" ht="16" customHeight="1">
      <c r="A1080" s="297" t="s">
        <v>1929</v>
      </c>
      <c r="B1080" s="297" t="s">
        <v>1930</v>
      </c>
      <c r="C1080" s="119" t="s">
        <v>1256</v>
      </c>
      <c r="D1080" s="119"/>
      <c r="E1080" s="119"/>
      <c r="F1080" s="298">
        <v>1080</v>
      </c>
      <c r="G1080" s="119"/>
      <c r="H1080" s="119"/>
      <c r="I1080" s="119" t="s">
        <v>1931</v>
      </c>
      <c r="J1080" s="119" t="s">
        <v>1932</v>
      </c>
      <c r="K1080" s="119" t="s">
        <v>378</v>
      </c>
      <c r="L1080" s="119"/>
      <c r="M1080" s="119" t="s">
        <v>147</v>
      </c>
      <c r="N1080" s="119"/>
      <c r="O1080" s="119"/>
      <c r="P1080" s="119"/>
      <c r="Q1080" s="119"/>
      <c r="R1080" s="119">
        <v>1</v>
      </c>
      <c r="S1080" s="119" t="s">
        <v>120</v>
      </c>
      <c r="T1080" s="119"/>
      <c r="U1080" s="119"/>
      <c r="V1080" s="119"/>
      <c r="W1080" s="119"/>
      <c r="X1080" s="119" t="s">
        <v>1933</v>
      </c>
      <c r="Y1080" s="119" t="s">
        <v>1934</v>
      </c>
      <c r="Z1080" s="119" t="s">
        <v>1935</v>
      </c>
      <c r="AA1080" s="119" t="s">
        <v>1936</v>
      </c>
      <c r="AB1080" s="119" t="s">
        <v>1210</v>
      </c>
      <c r="AD1080" s="300"/>
      <c r="AE1080" s="304"/>
      <c r="AF1080" s="297" t="s">
        <v>520</v>
      </c>
      <c r="AG1080" s="302">
        <v>0</v>
      </c>
      <c r="AH1080" s="297" t="s">
        <v>1929</v>
      </c>
      <c r="AI1080" s="297" t="s">
        <v>1930</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1902</v>
      </c>
      <c r="BI1080" s="312"/>
      <c r="BJ1080" s="305" t="s">
        <v>109</v>
      </c>
      <c r="BK1080" s="305"/>
      <c r="BL1080" s="305">
        <v>1</v>
      </c>
      <c r="BM1080" s="307">
        <v>1</v>
      </c>
      <c r="BN1080" s="307" t="s">
        <v>79</v>
      </c>
      <c r="BO1080" s="305" t="s">
        <v>1211</v>
      </c>
      <c r="BP1080" s="308">
        <v>1517.52</v>
      </c>
      <c r="BQ1080" s="308">
        <v>471.06</v>
      </c>
      <c r="BR1080" s="308">
        <v>12</v>
      </c>
      <c r="BS1080" s="308">
        <v>12</v>
      </c>
      <c r="BT1080" s="305" t="s">
        <v>1937</v>
      </c>
      <c r="BU1080" s="307">
        <v>0.1</v>
      </c>
      <c r="BV1080" s="309">
        <v>0</v>
      </c>
      <c r="BW1080" s="310" t="s">
        <v>1253</v>
      </c>
      <c r="BX1080" s="305"/>
      <c r="BY1080" s="308">
        <v>1517.52</v>
      </c>
      <c r="BZ1080" s="308">
        <v>471.06</v>
      </c>
      <c r="CA1080" s="308">
        <v>20.399999999999999</v>
      </c>
      <c r="CB1080" s="308">
        <v>20.399999999999999</v>
      </c>
      <c r="CC1080" s="307">
        <v>0.55000000000000004</v>
      </c>
      <c r="CD1080" s="305" t="s">
        <v>1213</v>
      </c>
      <c r="CE1080" s="310" t="s">
        <v>1253</v>
      </c>
      <c r="CF1080" s="305"/>
      <c r="CG1080" s="308">
        <v>1517.52</v>
      </c>
      <c r="CH1080" s="308">
        <v>471.06</v>
      </c>
      <c r="CI1080" s="308">
        <v>12</v>
      </c>
      <c r="CJ1080" s="308">
        <v>12</v>
      </c>
      <c r="CK1080" s="307"/>
      <c r="CL1080" s="307"/>
      <c r="CM1080" s="307">
        <v>1</v>
      </c>
      <c r="CN1080" s="311" t="s">
        <v>1213</v>
      </c>
      <c r="CO1080" s="305" t="s">
        <v>1253</v>
      </c>
      <c r="CP1080" s="305"/>
      <c r="CQ1080" s="308">
        <v>1517.52</v>
      </c>
      <c r="CR1080" s="308">
        <v>471.06</v>
      </c>
      <c r="CS1080" s="308">
        <v>12</v>
      </c>
      <c r="CT1080" s="308">
        <v>12</v>
      </c>
      <c r="CW1080" s="312"/>
      <c r="CX1080" s="312"/>
    </row>
    <row r="1081" spans="1:102" s="299" customFormat="1" ht="16" customHeight="1">
      <c r="A1081" s="297" t="s">
        <v>1938</v>
      </c>
      <c r="B1081" s="297" t="s">
        <v>1939</v>
      </c>
      <c r="C1081" s="119" t="s">
        <v>1215</v>
      </c>
      <c r="D1081" s="119"/>
      <c r="E1081" s="119"/>
      <c r="F1081" s="298">
        <v>1081</v>
      </c>
      <c r="G1081" s="119"/>
      <c r="H1081" s="119"/>
      <c r="I1081" s="119" t="s">
        <v>1940</v>
      </c>
      <c r="J1081" s="119" t="s">
        <v>1941</v>
      </c>
      <c r="K1081" s="119" t="s">
        <v>378</v>
      </c>
      <c r="L1081" s="119"/>
      <c r="M1081" s="119" t="s">
        <v>147</v>
      </c>
      <c r="N1081" s="119"/>
      <c r="O1081" s="119"/>
      <c r="P1081" s="119"/>
      <c r="Q1081" s="119"/>
      <c r="R1081" s="119">
        <v>1</v>
      </c>
      <c r="S1081" s="119" t="s">
        <v>120</v>
      </c>
      <c r="T1081" s="119"/>
      <c r="U1081" s="119"/>
      <c r="V1081" s="119"/>
      <c r="W1081" s="119"/>
      <c r="X1081" s="119" t="s">
        <v>1942</v>
      </c>
      <c r="Y1081" s="119" t="s">
        <v>1943</v>
      </c>
      <c r="Z1081" s="119" t="s">
        <v>1944</v>
      </c>
      <c r="AA1081" s="119" t="s">
        <v>1945</v>
      </c>
      <c r="AB1081" s="119" t="s">
        <v>1210</v>
      </c>
      <c r="AD1081" s="300"/>
      <c r="AE1081" s="304"/>
      <c r="AF1081" s="297" t="s">
        <v>521</v>
      </c>
      <c r="AG1081" s="302">
        <v>0</v>
      </c>
      <c r="AH1081" s="297" t="s">
        <v>1938</v>
      </c>
      <c r="AI1081" s="297" t="s">
        <v>1939</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1687</v>
      </c>
      <c r="BI1081" s="312"/>
      <c r="BJ1081" s="305" t="s">
        <v>109</v>
      </c>
      <c r="BK1081" s="305"/>
      <c r="BL1081" s="305">
        <v>1</v>
      </c>
      <c r="BM1081" s="307">
        <v>1</v>
      </c>
      <c r="BN1081" s="307" t="s">
        <v>79</v>
      </c>
      <c r="BO1081" s="305" t="s">
        <v>1211</v>
      </c>
      <c r="BP1081" s="308">
        <v>1386.51</v>
      </c>
      <c r="BQ1081" s="308">
        <v>682.8</v>
      </c>
      <c r="BR1081" s="308">
        <v>60</v>
      </c>
      <c r="BS1081" s="308">
        <v>60</v>
      </c>
      <c r="BT1081" s="305" t="s">
        <v>1946</v>
      </c>
      <c r="BU1081" s="307">
        <v>0.1</v>
      </c>
      <c r="BV1081" s="309">
        <v>0</v>
      </c>
      <c r="BW1081" s="310" t="s">
        <v>1233</v>
      </c>
      <c r="BX1081" s="305"/>
      <c r="BY1081" s="308">
        <v>1386.51</v>
      </c>
      <c r="BZ1081" s="308">
        <v>682.8</v>
      </c>
      <c r="CA1081" s="308">
        <v>102</v>
      </c>
      <c r="CB1081" s="308">
        <v>102</v>
      </c>
      <c r="CC1081" s="307">
        <v>0.55000000000000004</v>
      </c>
      <c r="CD1081" s="305" t="s">
        <v>1213</v>
      </c>
      <c r="CE1081" s="310" t="s">
        <v>1233</v>
      </c>
      <c r="CF1081" s="305"/>
      <c r="CG1081" s="308">
        <v>1386.51</v>
      </c>
      <c r="CH1081" s="308">
        <v>682.8</v>
      </c>
      <c r="CI1081" s="308">
        <v>60</v>
      </c>
      <c r="CJ1081" s="308">
        <v>60</v>
      </c>
      <c r="CK1081" s="307"/>
      <c r="CL1081" s="307"/>
      <c r="CM1081" s="307">
        <v>1</v>
      </c>
      <c r="CN1081" s="311" t="s">
        <v>1213</v>
      </c>
      <c r="CO1081" s="305" t="s">
        <v>1233</v>
      </c>
      <c r="CP1081" s="305"/>
      <c r="CQ1081" s="308">
        <v>1386.51</v>
      </c>
      <c r="CR1081" s="308">
        <v>682.8</v>
      </c>
      <c r="CS1081" s="308">
        <v>60</v>
      </c>
      <c r="CT1081" s="308">
        <v>60</v>
      </c>
      <c r="CW1081" s="312"/>
      <c r="CX1081" s="312"/>
    </row>
    <row r="1082" spans="1:102" s="299" customFormat="1" ht="16" customHeight="1">
      <c r="A1082" s="297" t="s">
        <v>1947</v>
      </c>
      <c r="B1082" s="297" t="s">
        <v>1948</v>
      </c>
      <c r="C1082" s="119" t="s">
        <v>1215</v>
      </c>
      <c r="D1082" s="119"/>
      <c r="E1082" s="119"/>
      <c r="F1082" s="298">
        <v>1082</v>
      </c>
      <c r="G1082" s="119"/>
      <c r="H1082" s="119"/>
      <c r="I1082" s="119" t="s">
        <v>1949</v>
      </c>
      <c r="J1082" s="119" t="s">
        <v>1950</v>
      </c>
      <c r="K1082" s="119" t="s">
        <v>378</v>
      </c>
      <c r="L1082" s="119"/>
      <c r="M1082" s="119" t="s">
        <v>147</v>
      </c>
      <c r="N1082" s="119"/>
      <c r="O1082" s="119"/>
      <c r="P1082" s="119"/>
      <c r="Q1082" s="119"/>
      <c r="R1082" s="119">
        <v>1</v>
      </c>
      <c r="S1082" s="119" t="s">
        <v>120</v>
      </c>
      <c r="T1082" s="119"/>
      <c r="U1082" s="119"/>
      <c r="V1082" s="119"/>
      <c r="W1082" s="119"/>
      <c r="X1082" s="119" t="s">
        <v>1951</v>
      </c>
      <c r="Y1082" s="119" t="s">
        <v>1952</v>
      </c>
      <c r="Z1082" s="119" t="s">
        <v>1953</v>
      </c>
      <c r="AA1082" s="119" t="s">
        <v>1954</v>
      </c>
      <c r="AB1082" s="119" t="s">
        <v>1210</v>
      </c>
      <c r="AD1082" s="300"/>
      <c r="AE1082" s="304"/>
      <c r="AF1082" s="297" t="s">
        <v>522</v>
      </c>
      <c r="AG1082" s="302">
        <v>0</v>
      </c>
      <c r="AH1082" s="297" t="s">
        <v>1947</v>
      </c>
      <c r="AI1082" s="297" t="s">
        <v>1948</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1938</v>
      </c>
      <c r="BI1082" s="312"/>
      <c r="BJ1082" s="305" t="s">
        <v>109</v>
      </c>
      <c r="BK1082" s="305"/>
      <c r="BL1082" s="305">
        <v>1</v>
      </c>
      <c r="BM1082" s="307">
        <v>1</v>
      </c>
      <c r="BN1082" s="307" t="s">
        <v>79</v>
      </c>
      <c r="BO1082" s="305" t="s">
        <v>1211</v>
      </c>
      <c r="BP1082" s="308">
        <v>1467.11</v>
      </c>
      <c r="BQ1082" s="308">
        <v>562.5</v>
      </c>
      <c r="BR1082" s="308">
        <v>35</v>
      </c>
      <c r="BS1082" s="308">
        <v>35</v>
      </c>
      <c r="BT1082" s="305" t="s">
        <v>1955</v>
      </c>
      <c r="BU1082" s="307">
        <v>0.1</v>
      </c>
      <c r="BV1082" s="309">
        <v>0</v>
      </c>
      <c r="BW1082" s="310" t="s">
        <v>1243</v>
      </c>
      <c r="BX1082" s="305"/>
      <c r="BY1082" s="308">
        <v>1467.11</v>
      </c>
      <c r="BZ1082" s="308">
        <v>562.5</v>
      </c>
      <c r="CA1082" s="308">
        <v>59.5</v>
      </c>
      <c r="CB1082" s="308">
        <v>59.5</v>
      </c>
      <c r="CC1082" s="307">
        <v>0.55000000000000004</v>
      </c>
      <c r="CD1082" s="305" t="s">
        <v>1213</v>
      </c>
      <c r="CE1082" s="310" t="s">
        <v>1243</v>
      </c>
      <c r="CF1082" s="305"/>
      <c r="CG1082" s="308">
        <v>1467.11</v>
      </c>
      <c r="CH1082" s="308">
        <v>562.5</v>
      </c>
      <c r="CI1082" s="308">
        <v>35</v>
      </c>
      <c r="CJ1082" s="308">
        <v>35</v>
      </c>
      <c r="CK1082" s="307"/>
      <c r="CL1082" s="307"/>
      <c r="CM1082" s="307">
        <v>1</v>
      </c>
      <c r="CN1082" s="311" t="s">
        <v>1213</v>
      </c>
      <c r="CO1082" s="305" t="s">
        <v>1243</v>
      </c>
      <c r="CP1082" s="305"/>
      <c r="CQ1082" s="308">
        <v>1467.11</v>
      </c>
      <c r="CR1082" s="308">
        <v>562.5</v>
      </c>
      <c r="CS1082" s="308">
        <v>35</v>
      </c>
      <c r="CT1082" s="308">
        <v>35</v>
      </c>
      <c r="CW1082" s="312"/>
      <c r="CX1082" s="312"/>
    </row>
    <row r="1083" spans="1:102" s="299" customFormat="1" ht="16" customHeight="1">
      <c r="A1083" s="297" t="s">
        <v>1956</v>
      </c>
      <c r="B1083" s="297" t="s">
        <v>1957</v>
      </c>
      <c r="C1083" s="119" t="s">
        <v>1215</v>
      </c>
      <c r="D1083" s="119"/>
      <c r="E1083" s="119"/>
      <c r="F1083" s="298">
        <v>1083</v>
      </c>
      <c r="G1083" s="119"/>
      <c r="H1083" s="119"/>
      <c r="I1083" s="119" t="s">
        <v>1958</v>
      </c>
      <c r="J1083" s="119" t="s">
        <v>1959</v>
      </c>
      <c r="K1083" s="119" t="s">
        <v>378</v>
      </c>
      <c r="L1083" s="119"/>
      <c r="M1083" s="119" t="s">
        <v>147</v>
      </c>
      <c r="N1083" s="119"/>
      <c r="O1083" s="119"/>
      <c r="P1083" s="119"/>
      <c r="Q1083" s="119"/>
      <c r="R1083" s="119">
        <v>1</v>
      </c>
      <c r="S1083" s="119" t="s">
        <v>120</v>
      </c>
      <c r="T1083" s="119"/>
      <c r="U1083" s="119"/>
      <c r="V1083" s="119"/>
      <c r="W1083" s="119"/>
      <c r="X1083" s="119" t="s">
        <v>1960</v>
      </c>
      <c r="Y1083" s="119" t="s">
        <v>1961</v>
      </c>
      <c r="Z1083" s="119" t="s">
        <v>1962</v>
      </c>
      <c r="AA1083" s="119" t="s">
        <v>1963</v>
      </c>
      <c r="AB1083" s="119" t="s">
        <v>1210</v>
      </c>
      <c r="AD1083" s="300"/>
      <c r="AE1083" s="304"/>
      <c r="AF1083" s="297" t="s">
        <v>523</v>
      </c>
      <c r="AG1083" s="302">
        <v>0</v>
      </c>
      <c r="AH1083" s="297" t="s">
        <v>1956</v>
      </c>
      <c r="AI1083" s="297" t="s">
        <v>1957</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1947</v>
      </c>
      <c r="BI1083" s="312"/>
      <c r="BJ1083" s="305" t="s">
        <v>109</v>
      </c>
      <c r="BK1083" s="305"/>
      <c r="BL1083" s="305">
        <v>1</v>
      </c>
      <c r="BM1083" s="307">
        <v>1</v>
      </c>
      <c r="BN1083" s="307" t="s">
        <v>79</v>
      </c>
      <c r="BO1083" s="305" t="s">
        <v>1211</v>
      </c>
      <c r="BP1083" s="308">
        <v>1528.94</v>
      </c>
      <c r="BQ1083" s="308">
        <v>482.48</v>
      </c>
      <c r="BR1083" s="308">
        <v>12</v>
      </c>
      <c r="BS1083" s="308">
        <v>12</v>
      </c>
      <c r="BT1083" s="305" t="s">
        <v>1964</v>
      </c>
      <c r="BU1083" s="307">
        <v>0.1</v>
      </c>
      <c r="BV1083" s="309">
        <v>0</v>
      </c>
      <c r="BW1083" s="310" t="s">
        <v>1253</v>
      </c>
      <c r="BX1083" s="305"/>
      <c r="BY1083" s="308">
        <v>1528.94</v>
      </c>
      <c r="BZ1083" s="308">
        <v>482.48</v>
      </c>
      <c r="CA1083" s="308">
        <v>20.399999999999999</v>
      </c>
      <c r="CB1083" s="308">
        <v>20.399999999999999</v>
      </c>
      <c r="CC1083" s="307">
        <v>0.55000000000000004</v>
      </c>
      <c r="CD1083" s="305" t="s">
        <v>1213</v>
      </c>
      <c r="CE1083" s="310" t="s">
        <v>1253</v>
      </c>
      <c r="CF1083" s="305"/>
      <c r="CG1083" s="308">
        <v>1528.94</v>
      </c>
      <c r="CH1083" s="308">
        <v>482.48</v>
      </c>
      <c r="CI1083" s="308">
        <v>12</v>
      </c>
      <c r="CJ1083" s="308">
        <v>12</v>
      </c>
      <c r="CK1083" s="307"/>
      <c r="CL1083" s="307"/>
      <c r="CM1083" s="307">
        <v>1</v>
      </c>
      <c r="CN1083" s="311" t="s">
        <v>1213</v>
      </c>
      <c r="CO1083" s="305" t="s">
        <v>1253</v>
      </c>
      <c r="CP1083" s="305"/>
      <c r="CQ1083" s="308">
        <v>1528.94</v>
      </c>
      <c r="CR1083" s="308">
        <v>482.48</v>
      </c>
      <c r="CS1083" s="308">
        <v>12</v>
      </c>
      <c r="CT1083" s="308">
        <v>12</v>
      </c>
      <c r="CW1083" s="312"/>
      <c r="CX1083" s="312"/>
    </row>
    <row r="1084" spans="1:102" s="299" customFormat="1" ht="16" customHeight="1">
      <c r="A1084" s="297" t="s">
        <v>1965</v>
      </c>
      <c r="B1084" s="297" t="s">
        <v>1966</v>
      </c>
      <c r="C1084" s="119" t="s">
        <v>1256</v>
      </c>
      <c r="D1084" s="119"/>
      <c r="E1084" s="119"/>
      <c r="F1084" s="298">
        <v>1084</v>
      </c>
      <c r="G1084" s="119"/>
      <c r="H1084" s="119"/>
      <c r="I1084" s="119" t="s">
        <v>1967</v>
      </c>
      <c r="J1084" s="119" t="s">
        <v>1968</v>
      </c>
      <c r="K1084" s="119" t="s">
        <v>378</v>
      </c>
      <c r="L1084" s="119"/>
      <c r="M1084" s="119" t="s">
        <v>147</v>
      </c>
      <c r="N1084" s="119"/>
      <c r="O1084" s="119"/>
      <c r="P1084" s="119"/>
      <c r="Q1084" s="119"/>
      <c r="R1084" s="119">
        <v>1</v>
      </c>
      <c r="S1084" s="119" t="s">
        <v>120</v>
      </c>
      <c r="T1084" s="119"/>
      <c r="U1084" s="119"/>
      <c r="V1084" s="119"/>
      <c r="W1084" s="119"/>
      <c r="X1084" s="119" t="s">
        <v>1969</v>
      </c>
      <c r="Y1084" s="119" t="s">
        <v>1970</v>
      </c>
      <c r="Z1084" s="119" t="s">
        <v>1971</v>
      </c>
      <c r="AA1084" s="119" t="s">
        <v>1972</v>
      </c>
      <c r="AB1084" s="119" t="s">
        <v>1210</v>
      </c>
      <c r="AD1084" s="300"/>
      <c r="AE1084" s="304"/>
      <c r="AF1084" s="297" t="s">
        <v>524</v>
      </c>
      <c r="AG1084" s="302">
        <v>0</v>
      </c>
      <c r="AH1084" s="297" t="s">
        <v>1965</v>
      </c>
      <c r="AI1084" s="297" t="s">
        <v>1966</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1947</v>
      </c>
      <c r="BI1084" s="312"/>
      <c r="BJ1084" s="305" t="s">
        <v>109</v>
      </c>
      <c r="BK1084" s="305"/>
      <c r="BL1084" s="305">
        <v>1</v>
      </c>
      <c r="BM1084" s="307">
        <v>1</v>
      </c>
      <c r="BN1084" s="307" t="s">
        <v>79</v>
      </c>
      <c r="BO1084" s="305" t="s">
        <v>1211</v>
      </c>
      <c r="BP1084" s="308">
        <v>1540.1</v>
      </c>
      <c r="BQ1084" s="308">
        <v>494.14</v>
      </c>
      <c r="BR1084" s="308">
        <v>12</v>
      </c>
      <c r="BS1084" s="308">
        <v>12</v>
      </c>
      <c r="BT1084" s="305" t="s">
        <v>1973</v>
      </c>
      <c r="BU1084" s="307">
        <v>0.1</v>
      </c>
      <c r="BV1084" s="309">
        <v>0</v>
      </c>
      <c r="BW1084" s="310" t="s">
        <v>1253</v>
      </c>
      <c r="BX1084" s="305"/>
      <c r="BY1084" s="308">
        <v>1540.1</v>
      </c>
      <c r="BZ1084" s="308">
        <v>494.14</v>
      </c>
      <c r="CA1084" s="308">
        <v>20.399999999999999</v>
      </c>
      <c r="CB1084" s="308">
        <v>20.399999999999999</v>
      </c>
      <c r="CC1084" s="307">
        <v>0.55000000000000004</v>
      </c>
      <c r="CD1084" s="305" t="s">
        <v>1213</v>
      </c>
      <c r="CE1084" s="310" t="s">
        <v>1253</v>
      </c>
      <c r="CF1084" s="305"/>
      <c r="CG1084" s="308">
        <v>1540.1</v>
      </c>
      <c r="CH1084" s="308">
        <v>494.14</v>
      </c>
      <c r="CI1084" s="308">
        <v>12</v>
      </c>
      <c r="CJ1084" s="308">
        <v>12</v>
      </c>
      <c r="CK1084" s="307"/>
      <c r="CL1084" s="307"/>
      <c r="CM1084" s="307">
        <v>1</v>
      </c>
      <c r="CN1084" s="311" t="s">
        <v>1213</v>
      </c>
      <c r="CO1084" s="305" t="s">
        <v>1253</v>
      </c>
      <c r="CP1084" s="305"/>
      <c r="CQ1084" s="308">
        <v>1540.1</v>
      </c>
      <c r="CR1084" s="308">
        <v>494.14</v>
      </c>
      <c r="CS1084" s="308">
        <v>12</v>
      </c>
      <c r="CT1084" s="308">
        <v>12</v>
      </c>
      <c r="CW1084" s="312"/>
      <c r="CX1084" s="312"/>
    </row>
    <row r="1085" spans="1:102" s="299" customFormat="1" ht="16" customHeight="1">
      <c r="A1085" s="297" t="s">
        <v>1974</v>
      </c>
      <c r="B1085" s="297" t="s">
        <v>1975</v>
      </c>
      <c r="C1085" s="119" t="s">
        <v>1215</v>
      </c>
      <c r="D1085" s="119"/>
      <c r="E1085" s="119"/>
      <c r="F1085" s="298">
        <v>1085</v>
      </c>
      <c r="G1085" s="119"/>
      <c r="H1085" s="119"/>
      <c r="I1085" s="119" t="s">
        <v>1976</v>
      </c>
      <c r="J1085" s="119" t="s">
        <v>1977</v>
      </c>
      <c r="K1085" s="119" t="s">
        <v>378</v>
      </c>
      <c r="L1085" s="119"/>
      <c r="M1085" s="119" t="s">
        <v>147</v>
      </c>
      <c r="N1085" s="119"/>
      <c r="O1085" s="119"/>
      <c r="P1085" s="119"/>
      <c r="Q1085" s="119"/>
      <c r="R1085" s="119">
        <v>1</v>
      </c>
      <c r="S1085" s="119" t="s">
        <v>120</v>
      </c>
      <c r="T1085" s="119"/>
      <c r="U1085" s="119"/>
      <c r="V1085" s="119"/>
      <c r="W1085" s="119"/>
      <c r="X1085" s="119" t="s">
        <v>1978</v>
      </c>
      <c r="Y1085" s="119" t="s">
        <v>1979</v>
      </c>
      <c r="Z1085" s="119" t="s">
        <v>1980</v>
      </c>
      <c r="AA1085" s="119" t="s">
        <v>1981</v>
      </c>
      <c r="AB1085" s="119" t="s">
        <v>1210</v>
      </c>
      <c r="AD1085" s="300"/>
      <c r="AE1085" s="304"/>
      <c r="AF1085" s="297" t="s">
        <v>525</v>
      </c>
      <c r="AG1085" s="302">
        <v>0</v>
      </c>
      <c r="AH1085" s="297" t="s">
        <v>1974</v>
      </c>
      <c r="AI1085" s="297" t="s">
        <v>1975</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1947</v>
      </c>
      <c r="BI1085" s="312"/>
      <c r="BJ1085" s="305" t="s">
        <v>109</v>
      </c>
      <c r="BK1085" s="305"/>
      <c r="BL1085" s="305">
        <v>1</v>
      </c>
      <c r="BM1085" s="307">
        <v>1</v>
      </c>
      <c r="BN1085" s="307" t="s">
        <v>79</v>
      </c>
      <c r="BO1085" s="305" t="s">
        <v>1211</v>
      </c>
      <c r="BP1085" s="308">
        <v>1551.01</v>
      </c>
      <c r="BQ1085" s="308">
        <v>506.04</v>
      </c>
      <c r="BR1085" s="308">
        <v>12</v>
      </c>
      <c r="BS1085" s="308">
        <v>12</v>
      </c>
      <c r="BT1085" s="305" t="s">
        <v>1982</v>
      </c>
      <c r="BU1085" s="307">
        <v>0.1</v>
      </c>
      <c r="BV1085" s="309">
        <v>0</v>
      </c>
      <c r="BW1085" s="310" t="s">
        <v>1253</v>
      </c>
      <c r="BX1085" s="305"/>
      <c r="BY1085" s="308">
        <v>1551.01</v>
      </c>
      <c r="BZ1085" s="308">
        <v>506.04</v>
      </c>
      <c r="CA1085" s="308">
        <v>20.399999999999999</v>
      </c>
      <c r="CB1085" s="308">
        <v>20.399999999999999</v>
      </c>
      <c r="CC1085" s="307">
        <v>0.55000000000000004</v>
      </c>
      <c r="CD1085" s="305" t="s">
        <v>1213</v>
      </c>
      <c r="CE1085" s="310" t="s">
        <v>1253</v>
      </c>
      <c r="CF1085" s="305"/>
      <c r="CG1085" s="308">
        <v>1551.01</v>
      </c>
      <c r="CH1085" s="308">
        <v>506.04</v>
      </c>
      <c r="CI1085" s="308">
        <v>12</v>
      </c>
      <c r="CJ1085" s="308">
        <v>12</v>
      </c>
      <c r="CK1085" s="307"/>
      <c r="CL1085" s="307"/>
      <c r="CM1085" s="307">
        <v>1</v>
      </c>
      <c r="CN1085" s="311" t="s">
        <v>1213</v>
      </c>
      <c r="CO1085" s="305" t="s">
        <v>1253</v>
      </c>
      <c r="CP1085" s="305"/>
      <c r="CQ1085" s="308">
        <v>1551.01</v>
      </c>
      <c r="CR1085" s="308">
        <v>506.04</v>
      </c>
      <c r="CS1085" s="308">
        <v>12</v>
      </c>
      <c r="CT1085" s="308">
        <v>12</v>
      </c>
      <c r="CW1085" s="312"/>
      <c r="CX1085" s="312"/>
    </row>
    <row r="1086" spans="1:102" s="299" customFormat="1" ht="16" customHeight="1">
      <c r="A1086" s="297" t="s">
        <v>1983</v>
      </c>
      <c r="B1086" s="297" t="s">
        <v>1984</v>
      </c>
      <c r="C1086" s="119" t="s">
        <v>1256</v>
      </c>
      <c r="D1086" s="119"/>
      <c r="E1086" s="119"/>
      <c r="F1086" s="298">
        <v>1086</v>
      </c>
      <c r="G1086" s="119"/>
      <c r="H1086" s="119"/>
      <c r="I1086" s="119" t="s">
        <v>1985</v>
      </c>
      <c r="J1086" s="119" t="s">
        <v>1986</v>
      </c>
      <c r="K1086" s="119" t="s">
        <v>378</v>
      </c>
      <c r="L1086" s="119"/>
      <c r="M1086" s="119" t="s">
        <v>147</v>
      </c>
      <c r="N1086" s="119"/>
      <c r="O1086" s="119"/>
      <c r="P1086" s="119"/>
      <c r="Q1086" s="119"/>
      <c r="R1086" s="119">
        <v>1</v>
      </c>
      <c r="S1086" s="119" t="s">
        <v>120</v>
      </c>
      <c r="T1086" s="119"/>
      <c r="U1086" s="119"/>
      <c r="V1086" s="119"/>
      <c r="W1086" s="119"/>
      <c r="X1086" s="119" t="s">
        <v>1987</v>
      </c>
      <c r="Y1086" s="119" t="s">
        <v>1988</v>
      </c>
      <c r="Z1086" s="119" t="s">
        <v>1989</v>
      </c>
      <c r="AA1086" s="119" t="s">
        <v>1990</v>
      </c>
      <c r="AB1086" s="119" t="s">
        <v>1210</v>
      </c>
      <c r="AD1086" s="300"/>
      <c r="AE1086" s="304"/>
      <c r="AF1086" s="297" t="s">
        <v>526</v>
      </c>
      <c r="AG1086" s="302">
        <v>0</v>
      </c>
      <c r="AH1086" s="297" t="s">
        <v>1983</v>
      </c>
      <c r="AI1086" s="297" t="s">
        <v>1984</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1938</v>
      </c>
      <c r="BI1086" s="312"/>
      <c r="BJ1086" s="305" t="s">
        <v>109</v>
      </c>
      <c r="BK1086" s="305"/>
      <c r="BL1086" s="305">
        <v>1</v>
      </c>
      <c r="BM1086" s="307">
        <v>1</v>
      </c>
      <c r="BN1086" s="307" t="s">
        <v>79</v>
      </c>
      <c r="BO1086" s="305" t="s">
        <v>1211</v>
      </c>
      <c r="BP1086" s="308">
        <v>1494.73</v>
      </c>
      <c r="BQ1086" s="308">
        <v>593.99</v>
      </c>
      <c r="BR1086" s="308">
        <v>35</v>
      </c>
      <c r="BS1086" s="308">
        <v>35</v>
      </c>
      <c r="BT1086" s="305" t="s">
        <v>1991</v>
      </c>
      <c r="BU1086" s="307">
        <v>0.1</v>
      </c>
      <c r="BV1086" s="309">
        <v>0</v>
      </c>
      <c r="BW1086" s="310" t="s">
        <v>1243</v>
      </c>
      <c r="BX1086" s="305"/>
      <c r="BY1086" s="308">
        <v>1494.73</v>
      </c>
      <c r="BZ1086" s="308">
        <v>593.99</v>
      </c>
      <c r="CA1086" s="308">
        <v>59.5</v>
      </c>
      <c r="CB1086" s="308">
        <v>59.5</v>
      </c>
      <c r="CC1086" s="307">
        <v>0.55000000000000004</v>
      </c>
      <c r="CD1086" s="305" t="s">
        <v>1213</v>
      </c>
      <c r="CE1086" s="310" t="s">
        <v>1243</v>
      </c>
      <c r="CF1086" s="305"/>
      <c r="CG1086" s="308">
        <v>1494.73</v>
      </c>
      <c r="CH1086" s="308">
        <v>593.99</v>
      </c>
      <c r="CI1086" s="308">
        <v>35</v>
      </c>
      <c r="CJ1086" s="308">
        <v>35</v>
      </c>
      <c r="CK1086" s="307"/>
      <c r="CL1086" s="307"/>
      <c r="CM1086" s="307">
        <v>1</v>
      </c>
      <c r="CN1086" s="311" t="s">
        <v>1213</v>
      </c>
      <c r="CO1086" s="305" t="s">
        <v>1243</v>
      </c>
      <c r="CP1086" s="305"/>
      <c r="CQ1086" s="308">
        <v>1494.73</v>
      </c>
      <c r="CR1086" s="308">
        <v>593.99</v>
      </c>
      <c r="CS1086" s="308">
        <v>35</v>
      </c>
      <c r="CT1086" s="308">
        <v>35</v>
      </c>
      <c r="CW1086" s="312"/>
      <c r="CX1086" s="312"/>
    </row>
    <row r="1087" spans="1:102" s="299" customFormat="1" ht="16" customHeight="1">
      <c r="A1087" s="297" t="s">
        <v>1992</v>
      </c>
      <c r="B1087" s="297" t="s">
        <v>1993</v>
      </c>
      <c r="C1087" s="119" t="s">
        <v>1256</v>
      </c>
      <c r="D1087" s="119"/>
      <c r="E1087" s="119"/>
      <c r="F1087" s="298">
        <v>1087</v>
      </c>
      <c r="G1087" s="119"/>
      <c r="H1087" s="119"/>
      <c r="I1087" s="119" t="s">
        <v>1994</v>
      </c>
      <c r="J1087" s="119" t="s">
        <v>1995</v>
      </c>
      <c r="K1087" s="119" t="s">
        <v>378</v>
      </c>
      <c r="L1087" s="119"/>
      <c r="M1087" s="119" t="s">
        <v>147</v>
      </c>
      <c r="N1087" s="119"/>
      <c r="O1087" s="119"/>
      <c r="P1087" s="119"/>
      <c r="Q1087" s="119"/>
      <c r="R1087" s="119">
        <v>1</v>
      </c>
      <c r="S1087" s="119" t="s">
        <v>120</v>
      </c>
      <c r="T1087" s="119"/>
      <c r="U1087" s="119"/>
      <c r="V1087" s="119"/>
      <c r="W1087" s="119"/>
      <c r="X1087" s="119" t="s">
        <v>1996</v>
      </c>
      <c r="Y1087" s="119" t="s">
        <v>1997</v>
      </c>
      <c r="Z1087" s="119" t="s">
        <v>1998</v>
      </c>
      <c r="AA1087" s="119" t="s">
        <v>1999</v>
      </c>
      <c r="AB1087" s="119" t="s">
        <v>1210</v>
      </c>
      <c r="AD1087" s="300"/>
      <c r="AE1087" s="304"/>
      <c r="AF1087" s="297" t="s">
        <v>527</v>
      </c>
      <c r="AG1087" s="302">
        <v>0</v>
      </c>
      <c r="AH1087" s="297" t="s">
        <v>1992</v>
      </c>
      <c r="AI1087" s="297" t="s">
        <v>1993</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1983</v>
      </c>
      <c r="BI1087" s="312"/>
      <c r="BJ1087" s="305" t="s">
        <v>109</v>
      </c>
      <c r="BK1087" s="305"/>
      <c r="BL1087" s="305">
        <v>1</v>
      </c>
      <c r="BM1087" s="307">
        <v>1</v>
      </c>
      <c r="BN1087" s="307" t="s">
        <v>79</v>
      </c>
      <c r="BO1087" s="305" t="s">
        <v>1211</v>
      </c>
      <c r="BP1087" s="308">
        <v>1561.65</v>
      </c>
      <c r="BQ1087" s="308">
        <v>518.17999999999995</v>
      </c>
      <c r="BR1087" s="308">
        <v>12</v>
      </c>
      <c r="BS1087" s="308">
        <v>12</v>
      </c>
      <c r="BT1087" s="305" t="s">
        <v>2000</v>
      </c>
      <c r="BU1087" s="307">
        <v>0.1</v>
      </c>
      <c r="BV1087" s="309">
        <v>0</v>
      </c>
      <c r="BW1087" s="310" t="s">
        <v>1253</v>
      </c>
      <c r="BX1087" s="305"/>
      <c r="BY1087" s="308">
        <v>1561.65</v>
      </c>
      <c r="BZ1087" s="308">
        <v>518.17999999999995</v>
      </c>
      <c r="CA1087" s="308">
        <v>20.399999999999999</v>
      </c>
      <c r="CB1087" s="308">
        <v>20.399999999999999</v>
      </c>
      <c r="CC1087" s="307">
        <v>0.55000000000000004</v>
      </c>
      <c r="CD1087" s="305" t="s">
        <v>1213</v>
      </c>
      <c r="CE1087" s="310" t="s">
        <v>1253</v>
      </c>
      <c r="CF1087" s="305"/>
      <c r="CG1087" s="308">
        <v>1561.65</v>
      </c>
      <c r="CH1087" s="308">
        <v>518.17999999999995</v>
      </c>
      <c r="CI1087" s="308">
        <v>12</v>
      </c>
      <c r="CJ1087" s="308">
        <v>12</v>
      </c>
      <c r="CK1087" s="307"/>
      <c r="CL1087" s="307"/>
      <c r="CM1087" s="307">
        <v>1</v>
      </c>
      <c r="CN1087" s="311" t="s">
        <v>1213</v>
      </c>
      <c r="CO1087" s="305" t="s">
        <v>1253</v>
      </c>
      <c r="CP1087" s="305"/>
      <c r="CQ1087" s="308">
        <v>1561.65</v>
      </c>
      <c r="CR1087" s="308">
        <v>518.17999999999995</v>
      </c>
      <c r="CS1087" s="308">
        <v>12</v>
      </c>
      <c r="CT1087" s="308">
        <v>12</v>
      </c>
      <c r="CW1087" s="312"/>
      <c r="CX1087" s="312"/>
    </row>
    <row r="1088" spans="1:102" s="299" customFormat="1" ht="16" customHeight="1">
      <c r="A1088" s="297" t="s">
        <v>2001</v>
      </c>
      <c r="B1088" s="297" t="s">
        <v>2002</v>
      </c>
      <c r="C1088" s="119" t="s">
        <v>1215</v>
      </c>
      <c r="D1088" s="119"/>
      <c r="E1088" s="119"/>
      <c r="F1088" s="298">
        <v>1088</v>
      </c>
      <c r="G1088" s="119"/>
      <c r="H1088" s="119"/>
      <c r="I1088" s="119" t="s">
        <v>2003</v>
      </c>
      <c r="J1088" s="119" t="s">
        <v>2004</v>
      </c>
      <c r="K1088" s="119" t="s">
        <v>378</v>
      </c>
      <c r="L1088" s="119"/>
      <c r="M1088" s="119" t="s">
        <v>147</v>
      </c>
      <c r="N1088" s="119"/>
      <c r="O1088" s="119"/>
      <c r="P1088" s="119"/>
      <c r="Q1088" s="119"/>
      <c r="R1088" s="119">
        <v>1</v>
      </c>
      <c r="S1088" s="119" t="s">
        <v>120</v>
      </c>
      <c r="T1088" s="119"/>
      <c r="U1088" s="119"/>
      <c r="V1088" s="119"/>
      <c r="W1088" s="119"/>
      <c r="X1088" s="119" t="s">
        <v>2005</v>
      </c>
      <c r="Y1088" s="119" t="s">
        <v>2006</v>
      </c>
      <c r="Z1088" s="119" t="s">
        <v>2007</v>
      </c>
      <c r="AA1088" s="119" t="s">
        <v>2008</v>
      </c>
      <c r="AB1088" s="119" t="s">
        <v>1210</v>
      </c>
      <c r="AD1088" s="300"/>
      <c r="AE1088" s="304"/>
      <c r="AF1088" s="297" t="s">
        <v>528</v>
      </c>
      <c r="AG1088" s="302">
        <v>0</v>
      </c>
      <c r="AH1088" s="297" t="s">
        <v>2001</v>
      </c>
      <c r="AI1088" s="297" t="s">
        <v>2002</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1983</v>
      </c>
      <c r="BI1088" s="312"/>
      <c r="BJ1088" s="305" t="s">
        <v>109</v>
      </c>
      <c r="BK1088" s="305"/>
      <c r="BL1088" s="305">
        <v>1</v>
      </c>
      <c r="BM1088" s="307">
        <v>1</v>
      </c>
      <c r="BN1088" s="307" t="s">
        <v>79</v>
      </c>
      <c r="BO1088" s="305" t="s">
        <v>1211</v>
      </c>
      <c r="BP1088" s="308">
        <v>1572.03</v>
      </c>
      <c r="BQ1088" s="308">
        <v>530.54999999999995</v>
      </c>
      <c r="BR1088" s="308">
        <v>12</v>
      </c>
      <c r="BS1088" s="308">
        <v>12</v>
      </c>
      <c r="BT1088" s="305" t="s">
        <v>2009</v>
      </c>
      <c r="BU1088" s="307">
        <v>0.1</v>
      </c>
      <c r="BV1088" s="309">
        <v>0</v>
      </c>
      <c r="BW1088" s="310" t="s">
        <v>1253</v>
      </c>
      <c r="BX1088" s="305"/>
      <c r="BY1088" s="308">
        <v>1572.03</v>
      </c>
      <c r="BZ1088" s="308">
        <v>530.54999999999995</v>
      </c>
      <c r="CA1088" s="308">
        <v>20.399999999999999</v>
      </c>
      <c r="CB1088" s="308">
        <v>20.399999999999999</v>
      </c>
      <c r="CC1088" s="307">
        <v>0.55000000000000004</v>
      </c>
      <c r="CD1088" s="305" t="s">
        <v>1213</v>
      </c>
      <c r="CE1088" s="310" t="s">
        <v>1253</v>
      </c>
      <c r="CF1088" s="305"/>
      <c r="CG1088" s="308">
        <v>1572.03</v>
      </c>
      <c r="CH1088" s="308">
        <v>530.54999999999995</v>
      </c>
      <c r="CI1088" s="308">
        <v>12</v>
      </c>
      <c r="CJ1088" s="308">
        <v>12</v>
      </c>
      <c r="CK1088" s="307"/>
      <c r="CL1088" s="307"/>
      <c r="CM1088" s="307">
        <v>1</v>
      </c>
      <c r="CN1088" s="311" t="s">
        <v>1213</v>
      </c>
      <c r="CO1088" s="305" t="s">
        <v>1253</v>
      </c>
      <c r="CP1088" s="305"/>
      <c r="CQ1088" s="308">
        <v>1572.03</v>
      </c>
      <c r="CR1088" s="308">
        <v>530.54999999999995</v>
      </c>
      <c r="CS1088" s="308">
        <v>12</v>
      </c>
      <c r="CT1088" s="308">
        <v>12</v>
      </c>
      <c r="CW1088" s="312"/>
      <c r="CX1088" s="312"/>
    </row>
    <row r="1089" spans="1:102" s="299" customFormat="1" ht="16" customHeight="1">
      <c r="A1089" s="297" t="s">
        <v>2010</v>
      </c>
      <c r="B1089" s="297" t="s">
        <v>2011</v>
      </c>
      <c r="C1089" s="119" t="s">
        <v>1256</v>
      </c>
      <c r="D1089" s="119"/>
      <c r="E1089" s="119"/>
      <c r="F1089" s="298">
        <v>1089</v>
      </c>
      <c r="G1089" s="119"/>
      <c r="H1089" s="119"/>
      <c r="I1089" s="119" t="s">
        <v>2012</v>
      </c>
      <c r="J1089" s="119" t="s">
        <v>2013</v>
      </c>
      <c r="K1089" s="119" t="s">
        <v>378</v>
      </c>
      <c r="L1089" s="119"/>
      <c r="M1089" s="119" t="s">
        <v>147</v>
      </c>
      <c r="N1089" s="119"/>
      <c r="O1089" s="119"/>
      <c r="P1089" s="119"/>
      <c r="Q1089" s="119"/>
      <c r="R1089" s="119">
        <v>1</v>
      </c>
      <c r="S1089" s="119" t="s">
        <v>120</v>
      </c>
      <c r="T1089" s="119"/>
      <c r="U1089" s="119"/>
      <c r="V1089" s="119"/>
      <c r="W1089" s="119"/>
      <c r="X1089" s="119" t="s">
        <v>2014</v>
      </c>
      <c r="Y1089" s="119" t="s">
        <v>2015</v>
      </c>
      <c r="Z1089" s="119" t="s">
        <v>2016</v>
      </c>
      <c r="AA1089" s="119" t="s">
        <v>2017</v>
      </c>
      <c r="AB1089" s="119" t="s">
        <v>1210</v>
      </c>
      <c r="AD1089" s="300"/>
      <c r="AE1089" s="304"/>
      <c r="AF1089" s="297" t="s">
        <v>529</v>
      </c>
      <c r="AG1089" s="302">
        <v>0</v>
      </c>
      <c r="AH1089" s="297" t="s">
        <v>2010</v>
      </c>
      <c r="AI1089" s="297" t="s">
        <v>2011</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1983</v>
      </c>
      <c r="BI1089" s="312"/>
      <c r="BJ1089" s="305" t="s">
        <v>109</v>
      </c>
      <c r="BK1089" s="305"/>
      <c r="BL1089" s="305">
        <v>1</v>
      </c>
      <c r="BM1089" s="307">
        <v>1</v>
      </c>
      <c r="BN1089" s="307" t="s">
        <v>79</v>
      </c>
      <c r="BO1089" s="305" t="s">
        <v>1211</v>
      </c>
      <c r="BP1089" s="308">
        <v>1582.13</v>
      </c>
      <c r="BQ1089" s="308">
        <v>543.14</v>
      </c>
      <c r="BR1089" s="308">
        <v>12</v>
      </c>
      <c r="BS1089" s="308">
        <v>12</v>
      </c>
      <c r="BT1089" s="305" t="s">
        <v>2018</v>
      </c>
      <c r="BU1089" s="307">
        <v>0.1</v>
      </c>
      <c r="BV1089" s="309">
        <v>0</v>
      </c>
      <c r="BW1089" s="310" t="s">
        <v>1253</v>
      </c>
      <c r="BX1089" s="305"/>
      <c r="BY1089" s="308">
        <v>1582.13</v>
      </c>
      <c r="BZ1089" s="308">
        <v>543.14</v>
      </c>
      <c r="CA1089" s="308">
        <v>20.399999999999999</v>
      </c>
      <c r="CB1089" s="308">
        <v>20.399999999999999</v>
      </c>
      <c r="CC1089" s="307">
        <v>0.55000000000000004</v>
      </c>
      <c r="CD1089" s="305" t="s">
        <v>1213</v>
      </c>
      <c r="CE1089" s="310" t="s">
        <v>1253</v>
      </c>
      <c r="CF1089" s="305"/>
      <c r="CG1089" s="308">
        <v>1582.13</v>
      </c>
      <c r="CH1089" s="308">
        <v>543.14</v>
      </c>
      <c r="CI1089" s="308">
        <v>12</v>
      </c>
      <c r="CJ1089" s="308">
        <v>12</v>
      </c>
      <c r="CK1089" s="307"/>
      <c r="CL1089" s="307"/>
      <c r="CM1089" s="307">
        <v>1</v>
      </c>
      <c r="CN1089" s="311" t="s">
        <v>1213</v>
      </c>
      <c r="CO1089" s="305" t="s">
        <v>1253</v>
      </c>
      <c r="CP1089" s="305"/>
      <c r="CQ1089" s="308">
        <v>1582.13</v>
      </c>
      <c r="CR1089" s="308">
        <v>543.14</v>
      </c>
      <c r="CS1089" s="308">
        <v>12</v>
      </c>
      <c r="CT1089" s="308">
        <v>12</v>
      </c>
      <c r="CW1089" s="312"/>
      <c r="CX1089" s="312"/>
    </row>
    <row r="1090" spans="1:102" s="299" customFormat="1" ht="16" customHeight="1">
      <c r="A1090" s="297" t="s">
        <v>2019</v>
      </c>
      <c r="B1090" s="297" t="s">
        <v>2020</v>
      </c>
      <c r="C1090" s="119" t="s">
        <v>1215</v>
      </c>
      <c r="D1090" s="119"/>
      <c r="E1090" s="119"/>
      <c r="F1090" s="298">
        <v>1090</v>
      </c>
      <c r="G1090" s="119"/>
      <c r="H1090" s="119"/>
      <c r="I1090" s="119" t="s">
        <v>2021</v>
      </c>
      <c r="J1090" s="119" t="s">
        <v>2022</v>
      </c>
      <c r="K1090" s="119" t="s">
        <v>378</v>
      </c>
      <c r="L1090" s="119"/>
      <c r="M1090" s="119" t="s">
        <v>147</v>
      </c>
      <c r="N1090" s="119"/>
      <c r="O1090" s="119"/>
      <c r="P1090" s="119"/>
      <c r="Q1090" s="119"/>
      <c r="R1090" s="119">
        <v>1</v>
      </c>
      <c r="S1090" s="119" t="s">
        <v>120</v>
      </c>
      <c r="T1090" s="119"/>
      <c r="U1090" s="119"/>
      <c r="V1090" s="119"/>
      <c r="W1090" s="119"/>
      <c r="X1090" s="119" t="s">
        <v>2023</v>
      </c>
      <c r="Y1090" s="119" t="s">
        <v>2024</v>
      </c>
      <c r="Z1090" s="119" t="s">
        <v>2025</v>
      </c>
      <c r="AA1090" s="119" t="s">
        <v>2026</v>
      </c>
      <c r="AB1090" s="119" t="s">
        <v>1210</v>
      </c>
      <c r="AD1090" s="300"/>
      <c r="AE1090" s="304"/>
      <c r="AF1090" s="297" t="s">
        <v>530</v>
      </c>
      <c r="AG1090" s="302">
        <v>0</v>
      </c>
      <c r="AH1090" s="297" t="s">
        <v>2019</v>
      </c>
      <c r="AI1090" s="297" t="s">
        <v>2020</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1938</v>
      </c>
      <c r="BI1090" s="312"/>
      <c r="BJ1090" s="305" t="s">
        <v>109</v>
      </c>
      <c r="BK1090" s="305"/>
      <c r="BL1090" s="305">
        <v>1</v>
      </c>
      <c r="BM1090" s="307">
        <v>1</v>
      </c>
      <c r="BN1090" s="307" t="s">
        <v>79</v>
      </c>
      <c r="BO1090" s="305" t="s">
        <v>1211</v>
      </c>
      <c r="BP1090" s="308">
        <v>1520.22</v>
      </c>
      <c r="BQ1090" s="308">
        <v>627.21</v>
      </c>
      <c r="BR1090" s="308">
        <v>35</v>
      </c>
      <c r="BS1090" s="308">
        <v>35</v>
      </c>
      <c r="BT1090" s="305" t="s">
        <v>2027</v>
      </c>
      <c r="BU1090" s="307">
        <v>0.1</v>
      </c>
      <c r="BV1090" s="309">
        <v>0</v>
      </c>
      <c r="BW1090" s="310" t="s">
        <v>1243</v>
      </c>
      <c r="BX1090" s="305"/>
      <c r="BY1090" s="308">
        <v>1520.22</v>
      </c>
      <c r="BZ1090" s="308">
        <v>627.21</v>
      </c>
      <c r="CA1090" s="308">
        <v>59.5</v>
      </c>
      <c r="CB1090" s="308">
        <v>59.5</v>
      </c>
      <c r="CC1090" s="307">
        <v>0.55000000000000004</v>
      </c>
      <c r="CD1090" s="305" t="s">
        <v>1213</v>
      </c>
      <c r="CE1090" s="310" t="s">
        <v>1243</v>
      </c>
      <c r="CF1090" s="305"/>
      <c r="CG1090" s="308">
        <v>1520.22</v>
      </c>
      <c r="CH1090" s="308">
        <v>627.21</v>
      </c>
      <c r="CI1090" s="308">
        <v>35</v>
      </c>
      <c r="CJ1090" s="308">
        <v>35</v>
      </c>
      <c r="CK1090" s="307"/>
      <c r="CL1090" s="307"/>
      <c r="CM1090" s="307">
        <v>1</v>
      </c>
      <c r="CN1090" s="311" t="s">
        <v>1213</v>
      </c>
      <c r="CO1090" s="305" t="s">
        <v>1243</v>
      </c>
      <c r="CP1090" s="305"/>
      <c r="CQ1090" s="308">
        <v>1520.22</v>
      </c>
      <c r="CR1090" s="308">
        <v>627.21</v>
      </c>
      <c r="CS1090" s="308">
        <v>35</v>
      </c>
      <c r="CT1090" s="308">
        <v>35</v>
      </c>
      <c r="CW1090" s="312"/>
      <c r="CX1090" s="312"/>
    </row>
    <row r="1091" spans="1:102" s="299" customFormat="1" ht="16" customHeight="1">
      <c r="A1091" s="297" t="s">
        <v>2028</v>
      </c>
      <c r="B1091" s="297" t="s">
        <v>2029</v>
      </c>
      <c r="C1091" s="119" t="s">
        <v>1215</v>
      </c>
      <c r="D1091" s="119"/>
      <c r="E1091" s="119"/>
      <c r="F1091" s="298">
        <v>1091</v>
      </c>
      <c r="G1091" s="119"/>
      <c r="H1091" s="119"/>
      <c r="I1091" s="119" t="s">
        <v>2030</v>
      </c>
      <c r="J1091" s="119" t="s">
        <v>2031</v>
      </c>
      <c r="K1091" s="119" t="s">
        <v>378</v>
      </c>
      <c r="L1091" s="119"/>
      <c r="M1091" s="119" t="s">
        <v>147</v>
      </c>
      <c r="N1091" s="119"/>
      <c r="O1091" s="119"/>
      <c r="P1091" s="119"/>
      <c r="Q1091" s="119"/>
      <c r="R1091" s="119">
        <v>1</v>
      </c>
      <c r="S1091" s="119" t="s">
        <v>120</v>
      </c>
      <c r="T1091" s="119"/>
      <c r="U1091" s="119"/>
      <c r="V1091" s="119"/>
      <c r="W1091" s="119"/>
      <c r="X1091" s="119" t="s">
        <v>2032</v>
      </c>
      <c r="Y1091" s="119" t="s">
        <v>2033</v>
      </c>
      <c r="Z1091" s="119" t="s">
        <v>2034</v>
      </c>
      <c r="AA1091" s="119" t="s">
        <v>2035</v>
      </c>
      <c r="AB1091" s="119" t="s">
        <v>1210</v>
      </c>
      <c r="AD1091" s="300"/>
      <c r="AE1091" s="304"/>
      <c r="AF1091" s="297" t="s">
        <v>531</v>
      </c>
      <c r="AG1091" s="302">
        <v>0</v>
      </c>
      <c r="AH1091" s="297" t="s">
        <v>2028</v>
      </c>
      <c r="AI1091" s="297" t="s">
        <v>2029</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2019</v>
      </c>
      <c r="BI1091" s="312"/>
      <c r="BJ1091" s="305" t="s">
        <v>109</v>
      </c>
      <c r="BK1091" s="305"/>
      <c r="BL1091" s="305">
        <v>1</v>
      </c>
      <c r="BM1091" s="307">
        <v>1</v>
      </c>
      <c r="BN1091" s="307" t="s">
        <v>79</v>
      </c>
      <c r="BO1091" s="305" t="s">
        <v>1211</v>
      </c>
      <c r="BP1091" s="308">
        <v>1591.96</v>
      </c>
      <c r="BQ1091" s="308">
        <v>555.95000000000005</v>
      </c>
      <c r="BR1091" s="308">
        <v>12</v>
      </c>
      <c r="BS1091" s="308">
        <v>12</v>
      </c>
      <c r="BT1091" s="305" t="s">
        <v>2036</v>
      </c>
      <c r="BU1091" s="307">
        <v>0.1</v>
      </c>
      <c r="BV1091" s="309">
        <v>0</v>
      </c>
      <c r="BW1091" s="310" t="s">
        <v>1253</v>
      </c>
      <c r="BX1091" s="305"/>
      <c r="BY1091" s="308">
        <v>1591.96</v>
      </c>
      <c r="BZ1091" s="308">
        <v>555.95000000000005</v>
      </c>
      <c r="CA1091" s="308">
        <v>20.399999999999999</v>
      </c>
      <c r="CB1091" s="308">
        <v>20.399999999999999</v>
      </c>
      <c r="CC1091" s="307">
        <v>0.55000000000000004</v>
      </c>
      <c r="CD1091" s="305" t="s">
        <v>1213</v>
      </c>
      <c r="CE1091" s="310" t="s">
        <v>1253</v>
      </c>
      <c r="CF1091" s="305"/>
      <c r="CG1091" s="308">
        <v>1591.96</v>
      </c>
      <c r="CH1091" s="308">
        <v>555.95000000000005</v>
      </c>
      <c r="CI1091" s="308">
        <v>12</v>
      </c>
      <c r="CJ1091" s="308">
        <v>12</v>
      </c>
      <c r="CK1091" s="307"/>
      <c r="CL1091" s="307"/>
      <c r="CM1091" s="307">
        <v>1</v>
      </c>
      <c r="CN1091" s="311" t="s">
        <v>1213</v>
      </c>
      <c r="CO1091" s="305" t="s">
        <v>1253</v>
      </c>
      <c r="CP1091" s="305"/>
      <c r="CQ1091" s="308">
        <v>1591.96</v>
      </c>
      <c r="CR1091" s="308">
        <v>555.95000000000005</v>
      </c>
      <c r="CS1091" s="308">
        <v>12</v>
      </c>
      <c r="CT1091" s="308">
        <v>12</v>
      </c>
      <c r="CW1091" s="312"/>
      <c r="CX1091" s="312"/>
    </row>
    <row r="1092" spans="1:102" s="299" customFormat="1" ht="16" customHeight="1">
      <c r="A1092" s="297" t="s">
        <v>2037</v>
      </c>
      <c r="B1092" s="297" t="s">
        <v>2038</v>
      </c>
      <c r="C1092" s="119" t="s">
        <v>1256</v>
      </c>
      <c r="D1092" s="119"/>
      <c r="E1092" s="119"/>
      <c r="F1092" s="298">
        <v>1092</v>
      </c>
      <c r="G1092" s="119"/>
      <c r="H1092" s="119"/>
      <c r="I1092" s="119" t="s">
        <v>2039</v>
      </c>
      <c r="J1092" s="119" t="s">
        <v>2040</v>
      </c>
      <c r="K1092" s="119" t="s">
        <v>378</v>
      </c>
      <c r="L1092" s="119"/>
      <c r="M1092" s="119" t="s">
        <v>147</v>
      </c>
      <c r="N1092" s="119"/>
      <c r="O1092" s="119"/>
      <c r="P1092" s="119"/>
      <c r="Q1092" s="119"/>
      <c r="R1092" s="119">
        <v>1</v>
      </c>
      <c r="S1092" s="119" t="s">
        <v>120</v>
      </c>
      <c r="T1092" s="119"/>
      <c r="U1092" s="119"/>
      <c r="V1092" s="119"/>
      <c r="W1092" s="119"/>
      <c r="X1092" s="119" t="s">
        <v>2041</v>
      </c>
      <c r="Y1092" s="119" t="s">
        <v>2042</v>
      </c>
      <c r="Z1092" s="119" t="s">
        <v>2043</v>
      </c>
      <c r="AA1092" s="119" t="s">
        <v>2044</v>
      </c>
      <c r="AB1092" s="119" t="s">
        <v>1210</v>
      </c>
      <c r="AD1092" s="300"/>
      <c r="AE1092" s="304"/>
      <c r="AF1092" s="297" t="s">
        <v>532</v>
      </c>
      <c r="AG1092" s="302">
        <v>0</v>
      </c>
      <c r="AH1092" s="297" t="s">
        <v>2037</v>
      </c>
      <c r="AI1092" s="297" t="s">
        <v>2038</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2019</v>
      </c>
      <c r="BI1092" s="312"/>
      <c r="BJ1092" s="305" t="s">
        <v>109</v>
      </c>
      <c r="BK1092" s="305"/>
      <c r="BL1092" s="305">
        <v>1</v>
      </c>
      <c r="BM1092" s="307">
        <v>1</v>
      </c>
      <c r="BN1092" s="307" t="s">
        <v>79</v>
      </c>
      <c r="BO1092" s="305" t="s">
        <v>1211</v>
      </c>
      <c r="BP1092" s="308">
        <v>1601.51</v>
      </c>
      <c r="BQ1092" s="308">
        <v>568.97</v>
      </c>
      <c r="BR1092" s="308">
        <v>12</v>
      </c>
      <c r="BS1092" s="308">
        <v>12</v>
      </c>
      <c r="BT1092" s="305" t="s">
        <v>2045</v>
      </c>
      <c r="BU1092" s="307">
        <v>0.1</v>
      </c>
      <c r="BV1092" s="309">
        <v>0</v>
      </c>
      <c r="BW1092" s="310" t="s">
        <v>1253</v>
      </c>
      <c r="BX1092" s="305"/>
      <c r="BY1092" s="308">
        <v>1601.51</v>
      </c>
      <c r="BZ1092" s="308">
        <v>568.97</v>
      </c>
      <c r="CA1092" s="308">
        <v>20.399999999999999</v>
      </c>
      <c r="CB1092" s="308">
        <v>20.399999999999999</v>
      </c>
      <c r="CC1092" s="307">
        <v>0.55000000000000004</v>
      </c>
      <c r="CD1092" s="305" t="s">
        <v>1213</v>
      </c>
      <c r="CE1092" s="310" t="s">
        <v>1253</v>
      </c>
      <c r="CF1092" s="305"/>
      <c r="CG1092" s="308">
        <v>1601.51</v>
      </c>
      <c r="CH1092" s="308">
        <v>568.97</v>
      </c>
      <c r="CI1092" s="308">
        <v>12</v>
      </c>
      <c r="CJ1092" s="308">
        <v>12</v>
      </c>
      <c r="CK1092" s="307"/>
      <c r="CL1092" s="307"/>
      <c r="CM1092" s="307">
        <v>1</v>
      </c>
      <c r="CN1092" s="311" t="s">
        <v>1213</v>
      </c>
      <c r="CO1092" s="305" t="s">
        <v>1253</v>
      </c>
      <c r="CP1092" s="305"/>
      <c r="CQ1092" s="308">
        <v>1601.51</v>
      </c>
      <c r="CR1092" s="308">
        <v>568.97</v>
      </c>
      <c r="CS1092" s="308">
        <v>12</v>
      </c>
      <c r="CT1092" s="308">
        <v>12</v>
      </c>
      <c r="CW1092" s="312"/>
      <c r="CX1092" s="312"/>
    </row>
    <row r="1093" spans="1:102" s="299" customFormat="1" ht="16" customHeight="1">
      <c r="A1093" s="297" t="s">
        <v>2046</v>
      </c>
      <c r="B1093" s="297" t="s">
        <v>2047</v>
      </c>
      <c r="C1093" s="119" t="s">
        <v>1215</v>
      </c>
      <c r="D1093" s="119"/>
      <c r="E1093" s="119"/>
      <c r="F1093" s="298">
        <v>1093</v>
      </c>
      <c r="G1093" s="119"/>
      <c r="H1093" s="119"/>
      <c r="I1093" s="119" t="s">
        <v>2048</v>
      </c>
      <c r="J1093" s="119" t="s">
        <v>2049</v>
      </c>
      <c r="K1093" s="119" t="s">
        <v>378</v>
      </c>
      <c r="L1093" s="119"/>
      <c r="M1093" s="119" t="s">
        <v>147</v>
      </c>
      <c r="N1093" s="119"/>
      <c r="O1093" s="119"/>
      <c r="P1093" s="119"/>
      <c r="Q1093" s="119"/>
      <c r="R1093" s="119">
        <v>1</v>
      </c>
      <c r="S1093" s="119" t="s">
        <v>120</v>
      </c>
      <c r="T1093" s="119"/>
      <c r="U1093" s="119"/>
      <c r="V1093" s="119"/>
      <c r="W1093" s="119"/>
      <c r="X1093" s="119" t="s">
        <v>2050</v>
      </c>
      <c r="Y1093" s="119" t="s">
        <v>2051</v>
      </c>
      <c r="Z1093" s="119" t="s">
        <v>2052</v>
      </c>
      <c r="AA1093" s="119" t="s">
        <v>2053</v>
      </c>
      <c r="AB1093" s="119" t="s">
        <v>1210</v>
      </c>
      <c r="AD1093" s="300"/>
      <c r="AE1093" s="304"/>
      <c r="AF1093" s="297" t="s">
        <v>533</v>
      </c>
      <c r="AG1093" s="302">
        <v>0</v>
      </c>
      <c r="AH1093" s="297" t="s">
        <v>2046</v>
      </c>
      <c r="AI1093" s="297" t="s">
        <v>2047</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2019</v>
      </c>
      <c r="BI1093" s="312"/>
      <c r="BJ1093" s="305" t="s">
        <v>109</v>
      </c>
      <c r="BK1093" s="305"/>
      <c r="BL1093" s="305">
        <v>1</v>
      </c>
      <c r="BM1093" s="307">
        <v>1</v>
      </c>
      <c r="BN1093" s="307" t="s">
        <v>79</v>
      </c>
      <c r="BO1093" s="305" t="s">
        <v>1211</v>
      </c>
      <c r="BP1093" s="308">
        <v>1610.77</v>
      </c>
      <c r="BQ1093" s="308">
        <v>582.19000000000005</v>
      </c>
      <c r="BR1093" s="308">
        <v>12</v>
      </c>
      <c r="BS1093" s="308">
        <v>12</v>
      </c>
      <c r="BT1093" s="305" t="s">
        <v>2054</v>
      </c>
      <c r="BU1093" s="307">
        <v>0.1</v>
      </c>
      <c r="BV1093" s="309">
        <v>0</v>
      </c>
      <c r="BW1093" s="310" t="s">
        <v>1253</v>
      </c>
      <c r="BX1093" s="305"/>
      <c r="BY1093" s="308">
        <v>1610.77</v>
      </c>
      <c r="BZ1093" s="308">
        <v>582.19000000000005</v>
      </c>
      <c r="CA1093" s="308">
        <v>20.399999999999999</v>
      </c>
      <c r="CB1093" s="308">
        <v>20.399999999999999</v>
      </c>
      <c r="CC1093" s="307">
        <v>0.55000000000000004</v>
      </c>
      <c r="CD1093" s="305" t="s">
        <v>1213</v>
      </c>
      <c r="CE1093" s="310" t="s">
        <v>1253</v>
      </c>
      <c r="CF1093" s="305"/>
      <c r="CG1093" s="308">
        <v>1610.77</v>
      </c>
      <c r="CH1093" s="308">
        <v>582.19000000000005</v>
      </c>
      <c r="CI1093" s="308">
        <v>12</v>
      </c>
      <c r="CJ1093" s="308">
        <v>12</v>
      </c>
      <c r="CK1093" s="307"/>
      <c r="CL1093" s="307"/>
      <c r="CM1093" s="307">
        <v>1</v>
      </c>
      <c r="CN1093" s="311" t="s">
        <v>1213</v>
      </c>
      <c r="CO1093" s="305" t="s">
        <v>1253</v>
      </c>
      <c r="CP1093" s="305"/>
      <c r="CQ1093" s="308">
        <v>1610.77</v>
      </c>
      <c r="CR1093" s="308">
        <v>582.19000000000005</v>
      </c>
      <c r="CS1093" s="308">
        <v>12</v>
      </c>
      <c r="CT1093" s="308">
        <v>12</v>
      </c>
      <c r="CW1093" s="312"/>
      <c r="CX1093" s="312"/>
    </row>
    <row r="1094" spans="1:102" s="299" customFormat="1" ht="16" customHeight="1">
      <c r="A1094" s="297" t="s">
        <v>2055</v>
      </c>
      <c r="B1094" s="297" t="s">
        <v>2056</v>
      </c>
      <c r="C1094" s="119" t="s">
        <v>1256</v>
      </c>
      <c r="D1094" s="119"/>
      <c r="E1094" s="119"/>
      <c r="F1094" s="298">
        <v>1094</v>
      </c>
      <c r="G1094" s="119"/>
      <c r="H1094" s="119"/>
      <c r="I1094" s="119" t="s">
        <v>2057</v>
      </c>
      <c r="J1094" s="119" t="s">
        <v>2058</v>
      </c>
      <c r="K1094" s="119" t="s">
        <v>378</v>
      </c>
      <c r="L1094" s="119"/>
      <c r="M1094" s="119" t="s">
        <v>147</v>
      </c>
      <c r="N1094" s="119"/>
      <c r="O1094" s="119"/>
      <c r="P1094" s="119"/>
      <c r="Q1094" s="119"/>
      <c r="R1094" s="119">
        <v>1</v>
      </c>
      <c r="S1094" s="119" t="s">
        <v>120</v>
      </c>
      <c r="T1094" s="119"/>
      <c r="U1094" s="119"/>
      <c r="V1094" s="119"/>
      <c r="W1094" s="119"/>
      <c r="X1094" s="119" t="s">
        <v>2059</v>
      </c>
      <c r="Y1094" s="119" t="s">
        <v>2060</v>
      </c>
      <c r="Z1094" s="119" t="s">
        <v>2061</v>
      </c>
      <c r="AA1094" s="119" t="s">
        <v>2062</v>
      </c>
      <c r="AB1094" s="119" t="s">
        <v>1210</v>
      </c>
      <c r="AD1094" s="300"/>
      <c r="AE1094" s="304"/>
      <c r="AF1094" s="297" t="s">
        <v>534</v>
      </c>
      <c r="AG1094" s="302">
        <v>0</v>
      </c>
      <c r="AH1094" s="297" t="s">
        <v>2055</v>
      </c>
      <c r="AI1094" s="297" t="s">
        <v>2056</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1687</v>
      </c>
      <c r="BI1094" s="312"/>
      <c r="BJ1094" s="305" t="s">
        <v>109</v>
      </c>
      <c r="BK1094" s="305"/>
      <c r="BL1094" s="305">
        <v>1</v>
      </c>
      <c r="BM1094" s="307">
        <v>1</v>
      </c>
      <c r="BN1094" s="307" t="s">
        <v>79</v>
      </c>
      <c r="BO1094" s="305" t="s">
        <v>1211</v>
      </c>
      <c r="BP1094" s="308">
        <v>1440.96</v>
      </c>
      <c r="BQ1094" s="308">
        <v>764.3</v>
      </c>
      <c r="BR1094" s="308">
        <v>60</v>
      </c>
      <c r="BS1094" s="308">
        <v>60</v>
      </c>
      <c r="BT1094" s="305" t="s">
        <v>2063</v>
      </c>
      <c r="BU1094" s="307">
        <v>0.1</v>
      </c>
      <c r="BV1094" s="309">
        <v>0</v>
      </c>
      <c r="BW1094" s="310" t="s">
        <v>1233</v>
      </c>
      <c r="BX1094" s="305"/>
      <c r="BY1094" s="308">
        <v>1440.96</v>
      </c>
      <c r="BZ1094" s="308">
        <v>764.3</v>
      </c>
      <c r="CA1094" s="308">
        <v>102</v>
      </c>
      <c r="CB1094" s="308">
        <v>102</v>
      </c>
      <c r="CC1094" s="307">
        <v>0.55000000000000004</v>
      </c>
      <c r="CD1094" s="305" t="s">
        <v>1213</v>
      </c>
      <c r="CE1094" s="310" t="s">
        <v>1233</v>
      </c>
      <c r="CF1094" s="305"/>
      <c r="CG1094" s="308">
        <v>1440.96</v>
      </c>
      <c r="CH1094" s="308">
        <v>764.3</v>
      </c>
      <c r="CI1094" s="308">
        <v>60</v>
      </c>
      <c r="CJ1094" s="308">
        <v>60</v>
      </c>
      <c r="CK1094" s="307"/>
      <c r="CL1094" s="307"/>
      <c r="CM1094" s="307">
        <v>1</v>
      </c>
      <c r="CN1094" s="311" t="s">
        <v>1213</v>
      </c>
      <c r="CO1094" s="305" t="s">
        <v>1233</v>
      </c>
      <c r="CP1094" s="305"/>
      <c r="CQ1094" s="308">
        <v>1440.96</v>
      </c>
      <c r="CR1094" s="308">
        <v>764.3</v>
      </c>
      <c r="CS1094" s="308">
        <v>60</v>
      </c>
      <c r="CT1094" s="308">
        <v>60</v>
      </c>
      <c r="CW1094" s="312"/>
      <c r="CX1094" s="312"/>
    </row>
    <row r="1095" spans="1:102" s="299" customFormat="1" ht="16" customHeight="1">
      <c r="A1095" s="297" t="s">
        <v>2064</v>
      </c>
      <c r="B1095" s="297" t="s">
        <v>2065</v>
      </c>
      <c r="C1095" s="119" t="s">
        <v>1256</v>
      </c>
      <c r="D1095" s="119"/>
      <c r="E1095" s="119"/>
      <c r="F1095" s="298">
        <v>1095</v>
      </c>
      <c r="G1095" s="119"/>
      <c r="H1095" s="119"/>
      <c r="I1095" s="119" t="s">
        <v>2066</v>
      </c>
      <c r="J1095" s="119" t="s">
        <v>2067</v>
      </c>
      <c r="K1095" s="119" t="s">
        <v>378</v>
      </c>
      <c r="L1095" s="119"/>
      <c r="M1095" s="119" t="s">
        <v>147</v>
      </c>
      <c r="N1095" s="119"/>
      <c r="O1095" s="119"/>
      <c r="P1095" s="119"/>
      <c r="Q1095" s="119"/>
      <c r="R1095" s="119">
        <v>1</v>
      </c>
      <c r="S1095" s="119" t="s">
        <v>120</v>
      </c>
      <c r="T1095" s="119"/>
      <c r="U1095" s="119"/>
      <c r="V1095" s="119"/>
      <c r="W1095" s="119"/>
      <c r="X1095" s="119" t="s">
        <v>2068</v>
      </c>
      <c r="Y1095" s="119" t="s">
        <v>2069</v>
      </c>
      <c r="Z1095" s="119" t="s">
        <v>2070</v>
      </c>
      <c r="AA1095" s="119" t="s">
        <v>2071</v>
      </c>
      <c r="AB1095" s="119" t="s">
        <v>1210</v>
      </c>
      <c r="AD1095" s="300"/>
      <c r="AE1095" s="304"/>
      <c r="AF1095" s="297" t="s">
        <v>535</v>
      </c>
      <c r="AG1095" s="302">
        <v>0</v>
      </c>
      <c r="AH1095" s="297" t="s">
        <v>2064</v>
      </c>
      <c r="AI1095" s="297" t="s">
        <v>2065</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2055</v>
      </c>
      <c r="BI1095" s="312"/>
      <c r="BJ1095" s="305" t="s">
        <v>109</v>
      </c>
      <c r="BK1095" s="305"/>
      <c r="BL1095" s="305">
        <v>1</v>
      </c>
      <c r="BM1095" s="307">
        <v>1</v>
      </c>
      <c r="BN1095" s="307" t="s">
        <v>79</v>
      </c>
      <c r="BO1095" s="305" t="s">
        <v>1211</v>
      </c>
      <c r="BP1095" s="308">
        <v>1543.49</v>
      </c>
      <c r="BQ1095" s="308">
        <v>662.04</v>
      </c>
      <c r="BR1095" s="308">
        <v>35</v>
      </c>
      <c r="BS1095" s="308">
        <v>35</v>
      </c>
      <c r="BT1095" s="305" t="s">
        <v>2072</v>
      </c>
      <c r="BU1095" s="307">
        <v>0.1</v>
      </c>
      <c r="BV1095" s="309">
        <v>0</v>
      </c>
      <c r="BW1095" s="310" t="s">
        <v>1243</v>
      </c>
      <c r="BX1095" s="305"/>
      <c r="BY1095" s="308">
        <v>1543.49</v>
      </c>
      <c r="BZ1095" s="308">
        <v>662.04</v>
      </c>
      <c r="CA1095" s="308">
        <v>59.5</v>
      </c>
      <c r="CB1095" s="308">
        <v>59.5</v>
      </c>
      <c r="CC1095" s="307">
        <v>0.55000000000000004</v>
      </c>
      <c r="CD1095" s="305" t="s">
        <v>1213</v>
      </c>
      <c r="CE1095" s="310" t="s">
        <v>1243</v>
      </c>
      <c r="CF1095" s="305"/>
      <c r="CG1095" s="308">
        <v>1543.49</v>
      </c>
      <c r="CH1095" s="308">
        <v>662.04</v>
      </c>
      <c r="CI1095" s="308">
        <v>35</v>
      </c>
      <c r="CJ1095" s="308">
        <v>35</v>
      </c>
      <c r="CK1095" s="307"/>
      <c r="CL1095" s="307"/>
      <c r="CM1095" s="307">
        <v>1</v>
      </c>
      <c r="CN1095" s="311" t="s">
        <v>1213</v>
      </c>
      <c r="CO1095" s="305" t="s">
        <v>1243</v>
      </c>
      <c r="CP1095" s="305"/>
      <c r="CQ1095" s="308">
        <v>1543.49</v>
      </c>
      <c r="CR1095" s="308">
        <v>662.04</v>
      </c>
      <c r="CS1095" s="308">
        <v>35</v>
      </c>
      <c r="CT1095" s="308">
        <v>35</v>
      </c>
      <c r="CW1095" s="312"/>
      <c r="CX1095" s="312"/>
    </row>
    <row r="1096" spans="1:102" s="299" customFormat="1" ht="16" customHeight="1">
      <c r="A1096" s="297" t="s">
        <v>2073</v>
      </c>
      <c r="B1096" s="297" t="s">
        <v>2074</v>
      </c>
      <c r="C1096" s="119" t="s">
        <v>1256</v>
      </c>
      <c r="D1096" s="119"/>
      <c r="E1096" s="119"/>
      <c r="F1096" s="298">
        <v>1096</v>
      </c>
      <c r="G1096" s="119"/>
      <c r="H1096" s="119"/>
      <c r="I1096" s="119" t="s">
        <v>2075</v>
      </c>
      <c r="J1096" s="119" t="s">
        <v>2076</v>
      </c>
      <c r="K1096" s="119" t="s">
        <v>378</v>
      </c>
      <c r="L1096" s="119"/>
      <c r="M1096" s="119" t="s">
        <v>147</v>
      </c>
      <c r="N1096" s="119"/>
      <c r="O1096" s="119"/>
      <c r="P1096" s="119"/>
      <c r="Q1096" s="119"/>
      <c r="R1096" s="119">
        <v>1</v>
      </c>
      <c r="S1096" s="119" t="s">
        <v>120</v>
      </c>
      <c r="T1096" s="119"/>
      <c r="U1096" s="119"/>
      <c r="V1096" s="119"/>
      <c r="W1096" s="119"/>
      <c r="X1096" s="119" t="s">
        <v>2077</v>
      </c>
      <c r="Y1096" s="119" t="s">
        <v>2078</v>
      </c>
      <c r="Z1096" s="119" t="s">
        <v>2079</v>
      </c>
      <c r="AA1096" s="119" t="s">
        <v>2080</v>
      </c>
      <c r="AB1096" s="119" t="s">
        <v>1210</v>
      </c>
      <c r="AD1096" s="300"/>
      <c r="AE1096" s="304"/>
      <c r="AF1096" s="297" t="s">
        <v>536</v>
      </c>
      <c r="AG1096" s="302">
        <v>0</v>
      </c>
      <c r="AH1096" s="297" t="s">
        <v>2073</v>
      </c>
      <c r="AI1096" s="297" t="s">
        <v>2074</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2064</v>
      </c>
      <c r="BI1096" s="312"/>
      <c r="BJ1096" s="305" t="s">
        <v>109</v>
      </c>
      <c r="BK1096" s="305"/>
      <c r="BL1096" s="305">
        <v>1</v>
      </c>
      <c r="BM1096" s="307">
        <v>1</v>
      </c>
      <c r="BN1096" s="307" t="s">
        <v>79</v>
      </c>
      <c r="BO1096" s="305" t="s">
        <v>1211</v>
      </c>
      <c r="BP1096" s="308">
        <v>1619.74</v>
      </c>
      <c r="BQ1096" s="308">
        <v>595.61</v>
      </c>
      <c r="BR1096" s="308">
        <v>12</v>
      </c>
      <c r="BS1096" s="308">
        <v>12</v>
      </c>
      <c r="BT1096" s="305" t="s">
        <v>2081</v>
      </c>
      <c r="BU1096" s="307">
        <v>0.1</v>
      </c>
      <c r="BV1096" s="309">
        <v>0</v>
      </c>
      <c r="BW1096" s="310" t="s">
        <v>1253</v>
      </c>
      <c r="BX1096" s="305"/>
      <c r="BY1096" s="308">
        <v>1619.74</v>
      </c>
      <c r="BZ1096" s="308">
        <v>595.61</v>
      </c>
      <c r="CA1096" s="308">
        <v>20.399999999999999</v>
      </c>
      <c r="CB1096" s="308">
        <v>20.399999999999999</v>
      </c>
      <c r="CC1096" s="307">
        <v>0.55000000000000004</v>
      </c>
      <c r="CD1096" s="305" t="s">
        <v>1213</v>
      </c>
      <c r="CE1096" s="310" t="s">
        <v>1253</v>
      </c>
      <c r="CF1096" s="305"/>
      <c r="CG1096" s="308">
        <v>1619.74</v>
      </c>
      <c r="CH1096" s="308">
        <v>595.61</v>
      </c>
      <c r="CI1096" s="308">
        <v>12</v>
      </c>
      <c r="CJ1096" s="308">
        <v>12</v>
      </c>
      <c r="CK1096" s="307"/>
      <c r="CL1096" s="307"/>
      <c r="CM1096" s="307">
        <v>1</v>
      </c>
      <c r="CN1096" s="311" t="s">
        <v>1213</v>
      </c>
      <c r="CO1096" s="305" t="s">
        <v>1253</v>
      </c>
      <c r="CP1096" s="305"/>
      <c r="CQ1096" s="308">
        <v>1619.74</v>
      </c>
      <c r="CR1096" s="308">
        <v>595.61</v>
      </c>
      <c r="CS1096" s="308">
        <v>12</v>
      </c>
      <c r="CT1096" s="308">
        <v>12</v>
      </c>
      <c r="CW1096" s="312"/>
      <c r="CX1096" s="312"/>
    </row>
    <row r="1097" spans="1:102" s="299" customFormat="1" ht="16" customHeight="1">
      <c r="A1097" s="297" t="s">
        <v>2082</v>
      </c>
      <c r="B1097" s="297" t="s">
        <v>2083</v>
      </c>
      <c r="C1097" s="119" t="s">
        <v>1215</v>
      </c>
      <c r="D1097" s="119"/>
      <c r="E1097" s="119"/>
      <c r="F1097" s="298">
        <v>1097</v>
      </c>
      <c r="G1097" s="119"/>
      <c r="H1097" s="119"/>
      <c r="I1097" s="119" t="s">
        <v>2084</v>
      </c>
      <c r="J1097" s="119" t="s">
        <v>2085</v>
      </c>
      <c r="K1097" s="119" t="s">
        <v>378</v>
      </c>
      <c r="L1097" s="119"/>
      <c r="M1097" s="119" t="s">
        <v>147</v>
      </c>
      <c r="N1097" s="119"/>
      <c r="O1097" s="119"/>
      <c r="P1097" s="119"/>
      <c r="Q1097" s="119"/>
      <c r="R1097" s="119">
        <v>1</v>
      </c>
      <c r="S1097" s="119" t="s">
        <v>120</v>
      </c>
      <c r="T1097" s="119"/>
      <c r="U1097" s="119"/>
      <c r="V1097" s="119"/>
      <c r="W1097" s="119"/>
      <c r="X1097" s="119" t="s">
        <v>2086</v>
      </c>
      <c r="Y1097" s="119" t="s">
        <v>2087</v>
      </c>
      <c r="Z1097" s="119" t="s">
        <v>2088</v>
      </c>
      <c r="AA1097" s="119" t="s">
        <v>2089</v>
      </c>
      <c r="AB1097" s="119" t="s">
        <v>1210</v>
      </c>
      <c r="AD1097" s="300"/>
      <c r="AE1097" s="304"/>
      <c r="AF1097" s="297" t="s">
        <v>537</v>
      </c>
      <c r="AG1097" s="302">
        <v>0</v>
      </c>
      <c r="AH1097" s="297" t="s">
        <v>2082</v>
      </c>
      <c r="AI1097" s="297" t="s">
        <v>2083</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2064</v>
      </c>
      <c r="BI1097" s="312"/>
      <c r="BJ1097" s="305" t="s">
        <v>109</v>
      </c>
      <c r="BK1097" s="305"/>
      <c r="BL1097" s="305">
        <v>1</v>
      </c>
      <c r="BM1097" s="307">
        <v>1</v>
      </c>
      <c r="BN1097" s="307" t="s">
        <v>79</v>
      </c>
      <c r="BO1097" s="305" t="s">
        <v>1211</v>
      </c>
      <c r="BP1097" s="308">
        <v>1628.41</v>
      </c>
      <c r="BQ1097" s="308">
        <v>609.23</v>
      </c>
      <c r="BR1097" s="308">
        <v>12</v>
      </c>
      <c r="BS1097" s="308">
        <v>12</v>
      </c>
      <c r="BT1097" s="305" t="s">
        <v>2090</v>
      </c>
      <c r="BU1097" s="307">
        <v>0.1</v>
      </c>
      <c r="BV1097" s="309">
        <v>0</v>
      </c>
      <c r="BW1097" s="310" t="s">
        <v>1253</v>
      </c>
      <c r="BX1097" s="305"/>
      <c r="BY1097" s="308">
        <v>1628.41</v>
      </c>
      <c r="BZ1097" s="308">
        <v>609.23</v>
      </c>
      <c r="CA1097" s="308">
        <v>20.399999999999999</v>
      </c>
      <c r="CB1097" s="308">
        <v>20.399999999999999</v>
      </c>
      <c r="CC1097" s="307">
        <v>0.55000000000000004</v>
      </c>
      <c r="CD1097" s="305" t="s">
        <v>1213</v>
      </c>
      <c r="CE1097" s="310" t="s">
        <v>1253</v>
      </c>
      <c r="CF1097" s="305"/>
      <c r="CG1097" s="308">
        <v>1628.41</v>
      </c>
      <c r="CH1097" s="308">
        <v>609.23</v>
      </c>
      <c r="CI1097" s="308">
        <v>12</v>
      </c>
      <c r="CJ1097" s="308">
        <v>12</v>
      </c>
      <c r="CK1097" s="307"/>
      <c r="CL1097" s="307"/>
      <c r="CM1097" s="307">
        <v>1</v>
      </c>
      <c r="CN1097" s="311" t="s">
        <v>1213</v>
      </c>
      <c r="CO1097" s="305" t="s">
        <v>1253</v>
      </c>
      <c r="CP1097" s="305"/>
      <c r="CQ1097" s="308">
        <v>1628.41</v>
      </c>
      <c r="CR1097" s="308">
        <v>609.23</v>
      </c>
      <c r="CS1097" s="308">
        <v>12</v>
      </c>
      <c r="CT1097" s="308">
        <v>12</v>
      </c>
      <c r="CW1097" s="312"/>
      <c r="CX1097" s="312"/>
    </row>
    <row r="1098" spans="1:102" s="299" customFormat="1" ht="16" customHeight="1">
      <c r="A1098" s="297" t="s">
        <v>2091</v>
      </c>
      <c r="B1098" s="297" t="s">
        <v>2092</v>
      </c>
      <c r="C1098" s="119" t="s">
        <v>1256</v>
      </c>
      <c r="D1098" s="119"/>
      <c r="E1098" s="119"/>
      <c r="F1098" s="298">
        <v>1098</v>
      </c>
      <c r="G1098" s="119"/>
      <c r="H1098" s="119"/>
      <c r="I1098" s="119" t="s">
        <v>2093</v>
      </c>
      <c r="J1098" s="119" t="s">
        <v>2094</v>
      </c>
      <c r="K1098" s="119" t="s">
        <v>378</v>
      </c>
      <c r="L1098" s="119"/>
      <c r="M1098" s="119" t="s">
        <v>147</v>
      </c>
      <c r="N1098" s="119"/>
      <c r="O1098" s="119"/>
      <c r="P1098" s="119"/>
      <c r="Q1098" s="119"/>
      <c r="R1098" s="119">
        <v>1</v>
      </c>
      <c r="S1098" s="119" t="s">
        <v>120</v>
      </c>
      <c r="T1098" s="119"/>
      <c r="U1098" s="119"/>
      <c r="V1098" s="119"/>
      <c r="W1098" s="119"/>
      <c r="X1098" s="119" t="s">
        <v>2095</v>
      </c>
      <c r="Y1098" s="119" t="s">
        <v>2096</v>
      </c>
      <c r="Z1098" s="119" t="s">
        <v>2097</v>
      </c>
      <c r="AA1098" s="119" t="s">
        <v>2098</v>
      </c>
      <c r="AB1098" s="119" t="s">
        <v>1210</v>
      </c>
      <c r="AD1098" s="300"/>
      <c r="AE1098" s="304"/>
      <c r="AF1098" s="297" t="s">
        <v>538</v>
      </c>
      <c r="AG1098" s="302">
        <v>0</v>
      </c>
      <c r="AH1098" s="297" t="s">
        <v>2091</v>
      </c>
      <c r="AI1098" s="297" t="s">
        <v>2092</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2064</v>
      </c>
      <c r="BI1098" s="312"/>
      <c r="BJ1098" s="305" t="s">
        <v>109</v>
      </c>
      <c r="BK1098" s="305"/>
      <c r="BL1098" s="305">
        <v>1</v>
      </c>
      <c r="BM1098" s="307">
        <v>1</v>
      </c>
      <c r="BN1098" s="307" t="s">
        <v>79</v>
      </c>
      <c r="BO1098" s="305" t="s">
        <v>1211</v>
      </c>
      <c r="BP1098" s="308">
        <v>1636.78</v>
      </c>
      <c r="BQ1098" s="308">
        <v>623.03</v>
      </c>
      <c r="BR1098" s="308">
        <v>12</v>
      </c>
      <c r="BS1098" s="308">
        <v>12</v>
      </c>
      <c r="BT1098" s="305" t="s">
        <v>2099</v>
      </c>
      <c r="BU1098" s="307">
        <v>0.1</v>
      </c>
      <c r="BV1098" s="309">
        <v>0</v>
      </c>
      <c r="BW1098" s="310" t="s">
        <v>1253</v>
      </c>
      <c r="BX1098" s="305"/>
      <c r="BY1098" s="308">
        <v>1636.78</v>
      </c>
      <c r="BZ1098" s="308">
        <v>623.03</v>
      </c>
      <c r="CA1098" s="308">
        <v>20.399999999999999</v>
      </c>
      <c r="CB1098" s="308">
        <v>20.399999999999999</v>
      </c>
      <c r="CC1098" s="307">
        <v>0.55000000000000004</v>
      </c>
      <c r="CD1098" s="305" t="s">
        <v>1213</v>
      </c>
      <c r="CE1098" s="310" t="s">
        <v>1253</v>
      </c>
      <c r="CF1098" s="305"/>
      <c r="CG1098" s="308">
        <v>1636.78</v>
      </c>
      <c r="CH1098" s="308">
        <v>623.03</v>
      </c>
      <c r="CI1098" s="308">
        <v>12</v>
      </c>
      <c r="CJ1098" s="308">
        <v>12</v>
      </c>
      <c r="CK1098" s="307"/>
      <c r="CL1098" s="307"/>
      <c r="CM1098" s="307">
        <v>1</v>
      </c>
      <c r="CN1098" s="311" t="s">
        <v>1213</v>
      </c>
      <c r="CO1098" s="305" t="s">
        <v>1253</v>
      </c>
      <c r="CP1098" s="305"/>
      <c r="CQ1098" s="308">
        <v>1636.78</v>
      </c>
      <c r="CR1098" s="308">
        <v>623.03</v>
      </c>
      <c r="CS1098" s="308">
        <v>12</v>
      </c>
      <c r="CT1098" s="308">
        <v>12</v>
      </c>
      <c r="CW1098" s="312"/>
      <c r="CX1098" s="312"/>
    </row>
    <row r="1099" spans="1:102" s="299" customFormat="1" ht="16" customHeight="1">
      <c r="A1099" s="297" t="s">
        <v>2100</v>
      </c>
      <c r="B1099" s="297" t="s">
        <v>2101</v>
      </c>
      <c r="C1099" s="119" t="s">
        <v>1215</v>
      </c>
      <c r="D1099" s="119"/>
      <c r="E1099" s="119"/>
      <c r="F1099" s="298">
        <v>1099</v>
      </c>
      <c r="G1099" s="119"/>
      <c r="H1099" s="119"/>
      <c r="I1099" s="119" t="s">
        <v>2102</v>
      </c>
      <c r="J1099" s="119" t="s">
        <v>2103</v>
      </c>
      <c r="K1099" s="119" t="s">
        <v>378</v>
      </c>
      <c r="L1099" s="119"/>
      <c r="M1099" s="119" t="s">
        <v>147</v>
      </c>
      <c r="N1099" s="119"/>
      <c r="O1099" s="119"/>
      <c r="P1099" s="119"/>
      <c r="Q1099" s="119"/>
      <c r="R1099" s="119">
        <v>1</v>
      </c>
      <c r="S1099" s="119" t="s">
        <v>120</v>
      </c>
      <c r="T1099" s="119"/>
      <c r="U1099" s="119"/>
      <c r="V1099" s="119"/>
      <c r="W1099" s="119"/>
      <c r="X1099" s="119" t="s">
        <v>2104</v>
      </c>
      <c r="Y1099" s="119" t="s">
        <v>2105</v>
      </c>
      <c r="Z1099" s="119" t="s">
        <v>2106</v>
      </c>
      <c r="AA1099" s="119" t="s">
        <v>2107</v>
      </c>
      <c r="AB1099" s="119" t="s">
        <v>1210</v>
      </c>
      <c r="AD1099" s="300"/>
      <c r="AE1099" s="304"/>
      <c r="AF1099" s="297" t="s">
        <v>539</v>
      </c>
      <c r="AG1099" s="302">
        <v>0</v>
      </c>
      <c r="AH1099" s="297" t="s">
        <v>2100</v>
      </c>
      <c r="AI1099" s="297" t="s">
        <v>2101</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2055</v>
      </c>
      <c r="BI1099" s="312"/>
      <c r="BJ1099" s="305" t="s">
        <v>109</v>
      </c>
      <c r="BK1099" s="305"/>
      <c r="BL1099" s="305">
        <v>1</v>
      </c>
      <c r="BM1099" s="307">
        <v>1</v>
      </c>
      <c r="BN1099" s="307" t="s">
        <v>79</v>
      </c>
      <c r="BO1099" s="305" t="s">
        <v>1211</v>
      </c>
      <c r="BP1099" s="308">
        <v>1564.43</v>
      </c>
      <c r="BQ1099" s="308">
        <v>698.31</v>
      </c>
      <c r="BR1099" s="308">
        <v>35</v>
      </c>
      <c r="BS1099" s="308">
        <v>35</v>
      </c>
      <c r="BT1099" s="305" t="s">
        <v>2108</v>
      </c>
      <c r="BU1099" s="307">
        <v>0.1</v>
      </c>
      <c r="BV1099" s="309">
        <v>0</v>
      </c>
      <c r="BW1099" s="310" t="s">
        <v>1243</v>
      </c>
      <c r="BX1099" s="305"/>
      <c r="BY1099" s="308">
        <v>1564.43</v>
      </c>
      <c r="BZ1099" s="308">
        <v>698.31</v>
      </c>
      <c r="CA1099" s="308">
        <v>59.5</v>
      </c>
      <c r="CB1099" s="308">
        <v>59.5</v>
      </c>
      <c r="CC1099" s="307">
        <v>0.55000000000000004</v>
      </c>
      <c r="CD1099" s="305" t="s">
        <v>1213</v>
      </c>
      <c r="CE1099" s="310" t="s">
        <v>1243</v>
      </c>
      <c r="CF1099" s="305"/>
      <c r="CG1099" s="308">
        <v>1564.43</v>
      </c>
      <c r="CH1099" s="308">
        <v>698.31</v>
      </c>
      <c r="CI1099" s="308">
        <v>35</v>
      </c>
      <c r="CJ1099" s="308">
        <v>35</v>
      </c>
      <c r="CK1099" s="307"/>
      <c r="CL1099" s="307"/>
      <c r="CM1099" s="307">
        <v>1</v>
      </c>
      <c r="CN1099" s="311" t="s">
        <v>1213</v>
      </c>
      <c r="CO1099" s="305" t="s">
        <v>1243</v>
      </c>
      <c r="CP1099" s="305"/>
      <c r="CQ1099" s="308">
        <v>1564.43</v>
      </c>
      <c r="CR1099" s="308">
        <v>698.31</v>
      </c>
      <c r="CS1099" s="308">
        <v>35</v>
      </c>
      <c r="CT1099" s="308">
        <v>35</v>
      </c>
      <c r="CW1099" s="312"/>
      <c r="CX1099" s="312"/>
    </row>
    <row r="1100" spans="1:102" s="299" customFormat="1" ht="16" customHeight="1">
      <c r="A1100" s="297" t="s">
        <v>2109</v>
      </c>
      <c r="B1100" s="297" t="s">
        <v>2110</v>
      </c>
      <c r="C1100" s="119" t="s">
        <v>1215</v>
      </c>
      <c r="D1100" s="119"/>
      <c r="E1100" s="119"/>
      <c r="F1100" s="298">
        <v>1100</v>
      </c>
      <c r="G1100" s="119"/>
      <c r="H1100" s="119"/>
      <c r="I1100" s="119" t="s">
        <v>2111</v>
      </c>
      <c r="J1100" s="119" t="s">
        <v>2112</v>
      </c>
      <c r="K1100" s="119" t="s">
        <v>378</v>
      </c>
      <c r="L1100" s="119"/>
      <c r="M1100" s="119" t="s">
        <v>147</v>
      </c>
      <c r="N1100" s="119"/>
      <c r="O1100" s="119"/>
      <c r="P1100" s="119"/>
      <c r="Q1100" s="119"/>
      <c r="R1100" s="119">
        <v>1</v>
      </c>
      <c r="S1100" s="119" t="s">
        <v>120</v>
      </c>
      <c r="T1100" s="119"/>
      <c r="U1100" s="119"/>
      <c r="V1100" s="119"/>
      <c r="W1100" s="119"/>
      <c r="X1100" s="119" t="s">
        <v>2113</v>
      </c>
      <c r="Y1100" s="119" t="s">
        <v>2114</v>
      </c>
      <c r="Z1100" s="119" t="s">
        <v>2115</v>
      </c>
      <c r="AA1100" s="119" t="s">
        <v>2116</v>
      </c>
      <c r="AB1100" s="119" t="s">
        <v>1210</v>
      </c>
      <c r="AD1100" s="300"/>
      <c r="AE1100" s="304"/>
      <c r="AF1100" s="297" t="s">
        <v>540</v>
      </c>
      <c r="AG1100" s="302">
        <v>0</v>
      </c>
      <c r="AH1100" s="297" t="s">
        <v>2109</v>
      </c>
      <c r="AI1100" s="297" t="s">
        <v>2110</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2100</v>
      </c>
      <c r="BI1100" s="312"/>
      <c r="BJ1100" s="305" t="s">
        <v>109</v>
      </c>
      <c r="BK1100" s="305"/>
      <c r="BL1100" s="305">
        <v>1</v>
      </c>
      <c r="BM1100" s="307">
        <v>1</v>
      </c>
      <c r="BN1100" s="307" t="s">
        <v>79</v>
      </c>
      <c r="BO1100" s="305" t="s">
        <v>1211</v>
      </c>
      <c r="BP1100" s="308">
        <v>1644.86</v>
      </c>
      <c r="BQ1100" s="308">
        <v>637.01</v>
      </c>
      <c r="BR1100" s="308">
        <v>12</v>
      </c>
      <c r="BS1100" s="308">
        <v>12</v>
      </c>
      <c r="BT1100" s="305" t="s">
        <v>2117</v>
      </c>
      <c r="BU1100" s="307">
        <v>0.1</v>
      </c>
      <c r="BV1100" s="309">
        <v>0</v>
      </c>
      <c r="BW1100" s="310" t="s">
        <v>1253</v>
      </c>
      <c r="BX1100" s="305"/>
      <c r="BY1100" s="308">
        <v>1644.86</v>
      </c>
      <c r="BZ1100" s="308">
        <v>637.01</v>
      </c>
      <c r="CA1100" s="308">
        <v>20.399999999999999</v>
      </c>
      <c r="CB1100" s="308">
        <v>20.399999999999999</v>
      </c>
      <c r="CC1100" s="307">
        <v>0.55000000000000004</v>
      </c>
      <c r="CD1100" s="305" t="s">
        <v>1213</v>
      </c>
      <c r="CE1100" s="310" t="s">
        <v>1253</v>
      </c>
      <c r="CF1100" s="305"/>
      <c r="CG1100" s="308">
        <v>1644.86</v>
      </c>
      <c r="CH1100" s="308">
        <v>637.01</v>
      </c>
      <c r="CI1100" s="308">
        <v>12</v>
      </c>
      <c r="CJ1100" s="308">
        <v>12</v>
      </c>
      <c r="CK1100" s="307"/>
      <c r="CL1100" s="307"/>
      <c r="CM1100" s="307">
        <v>1</v>
      </c>
      <c r="CN1100" s="311" t="s">
        <v>1213</v>
      </c>
      <c r="CO1100" s="305" t="s">
        <v>1253</v>
      </c>
      <c r="CP1100" s="305"/>
      <c r="CQ1100" s="308">
        <v>1644.86</v>
      </c>
      <c r="CR1100" s="308">
        <v>637.01</v>
      </c>
      <c r="CS1100" s="308">
        <v>12</v>
      </c>
      <c r="CT1100" s="308">
        <v>12</v>
      </c>
      <c r="CW1100" s="312"/>
      <c r="CX1100" s="312"/>
    </row>
    <row r="1101" spans="1:102" s="299" customFormat="1" ht="16" customHeight="1">
      <c r="A1101" s="297" t="s">
        <v>2118</v>
      </c>
      <c r="B1101" s="297" t="s">
        <v>2119</v>
      </c>
      <c r="C1101" s="119" t="s">
        <v>1256</v>
      </c>
      <c r="D1101" s="119"/>
      <c r="E1101" s="119"/>
      <c r="F1101" s="298">
        <v>1101</v>
      </c>
      <c r="G1101" s="119"/>
      <c r="H1101" s="119"/>
      <c r="I1101" s="119" t="s">
        <v>2120</v>
      </c>
      <c r="J1101" s="119" t="s">
        <v>2121</v>
      </c>
      <c r="K1101" s="119" t="s">
        <v>378</v>
      </c>
      <c r="L1101" s="119"/>
      <c r="M1101" s="119" t="s">
        <v>147</v>
      </c>
      <c r="N1101" s="119"/>
      <c r="O1101" s="119"/>
      <c r="P1101" s="119"/>
      <c r="Q1101" s="119"/>
      <c r="R1101" s="119">
        <v>1</v>
      </c>
      <c r="S1101" s="119" t="s">
        <v>120</v>
      </c>
      <c r="T1101" s="119"/>
      <c r="U1101" s="119"/>
      <c r="V1101" s="119"/>
      <c r="W1101" s="119"/>
      <c r="X1101" s="119" t="s">
        <v>2122</v>
      </c>
      <c r="Y1101" s="119" t="s">
        <v>2123</v>
      </c>
      <c r="Z1101" s="119" t="s">
        <v>2124</v>
      </c>
      <c r="AA1101" s="119" t="s">
        <v>2125</v>
      </c>
      <c r="AB1101" s="119" t="s">
        <v>1210</v>
      </c>
      <c r="AD1101" s="300"/>
      <c r="AE1101" s="304"/>
      <c r="AF1101" s="297" t="s">
        <v>541</v>
      </c>
      <c r="AG1101" s="302">
        <v>0</v>
      </c>
      <c r="AH1101" s="297" t="s">
        <v>2118</v>
      </c>
      <c r="AI1101" s="297" t="s">
        <v>2119</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2100</v>
      </c>
      <c r="BI1101" s="312"/>
      <c r="BJ1101" s="305" t="s">
        <v>109</v>
      </c>
      <c r="BK1101" s="305"/>
      <c r="BL1101" s="305">
        <v>1</v>
      </c>
      <c r="BM1101" s="307">
        <v>1</v>
      </c>
      <c r="BN1101" s="307" t="s">
        <v>79</v>
      </c>
      <c r="BO1101" s="305" t="s">
        <v>1211</v>
      </c>
      <c r="BP1101" s="308">
        <v>1652.62</v>
      </c>
      <c r="BQ1101" s="308">
        <v>651.16999999999996</v>
      </c>
      <c r="BR1101" s="308">
        <v>12</v>
      </c>
      <c r="BS1101" s="308">
        <v>12</v>
      </c>
      <c r="BT1101" s="305" t="s">
        <v>2126</v>
      </c>
      <c r="BU1101" s="307">
        <v>0.1</v>
      </c>
      <c r="BV1101" s="309">
        <v>0</v>
      </c>
      <c r="BW1101" s="310" t="s">
        <v>1253</v>
      </c>
      <c r="BX1101" s="305"/>
      <c r="BY1101" s="308">
        <v>1652.62</v>
      </c>
      <c r="BZ1101" s="308">
        <v>651.16999999999996</v>
      </c>
      <c r="CA1101" s="308">
        <v>20.399999999999999</v>
      </c>
      <c r="CB1101" s="308">
        <v>20.399999999999999</v>
      </c>
      <c r="CC1101" s="307">
        <v>0.55000000000000004</v>
      </c>
      <c r="CD1101" s="305" t="s">
        <v>1213</v>
      </c>
      <c r="CE1101" s="310" t="s">
        <v>1253</v>
      </c>
      <c r="CF1101" s="305"/>
      <c r="CG1101" s="308">
        <v>1652.62</v>
      </c>
      <c r="CH1101" s="308">
        <v>651.16999999999996</v>
      </c>
      <c r="CI1101" s="308">
        <v>12</v>
      </c>
      <c r="CJ1101" s="308">
        <v>12</v>
      </c>
      <c r="CK1101" s="307"/>
      <c r="CL1101" s="307"/>
      <c r="CM1101" s="307">
        <v>1</v>
      </c>
      <c r="CN1101" s="311" t="s">
        <v>1213</v>
      </c>
      <c r="CO1101" s="305" t="s">
        <v>1253</v>
      </c>
      <c r="CP1101" s="305"/>
      <c r="CQ1101" s="308">
        <v>1652.62</v>
      </c>
      <c r="CR1101" s="308">
        <v>651.16999999999996</v>
      </c>
      <c r="CS1101" s="308">
        <v>12</v>
      </c>
      <c r="CT1101" s="308">
        <v>12</v>
      </c>
      <c r="CW1101" s="312"/>
      <c r="CX1101" s="312"/>
    </row>
    <row r="1102" spans="1:102" s="299" customFormat="1" ht="16" customHeight="1">
      <c r="A1102" s="297" t="s">
        <v>2127</v>
      </c>
      <c r="B1102" s="297" t="s">
        <v>2128</v>
      </c>
      <c r="C1102" s="119" t="s">
        <v>1215</v>
      </c>
      <c r="D1102" s="119"/>
      <c r="E1102" s="119"/>
      <c r="F1102" s="298">
        <v>1102</v>
      </c>
      <c r="G1102" s="119"/>
      <c r="H1102" s="119"/>
      <c r="I1102" s="119" t="s">
        <v>2129</v>
      </c>
      <c r="J1102" s="119" t="s">
        <v>2130</v>
      </c>
      <c r="K1102" s="119" t="s">
        <v>378</v>
      </c>
      <c r="L1102" s="119"/>
      <c r="M1102" s="119" t="s">
        <v>147</v>
      </c>
      <c r="N1102" s="119"/>
      <c r="O1102" s="119"/>
      <c r="P1102" s="119"/>
      <c r="Q1102" s="119"/>
      <c r="R1102" s="119">
        <v>1</v>
      </c>
      <c r="S1102" s="119" t="s">
        <v>120</v>
      </c>
      <c r="T1102" s="119"/>
      <c r="U1102" s="119"/>
      <c r="V1102" s="119"/>
      <c r="W1102" s="119"/>
      <c r="X1102" s="119" t="s">
        <v>2131</v>
      </c>
      <c r="Y1102" s="119" t="s">
        <v>2132</v>
      </c>
      <c r="Z1102" s="119" t="s">
        <v>2133</v>
      </c>
      <c r="AA1102" s="119" t="s">
        <v>2134</v>
      </c>
      <c r="AB1102" s="119" t="s">
        <v>1210</v>
      </c>
      <c r="AD1102" s="300"/>
      <c r="AE1102" s="304"/>
      <c r="AF1102" s="297" t="s">
        <v>542</v>
      </c>
      <c r="AG1102" s="302">
        <v>0</v>
      </c>
      <c r="AH1102" s="297" t="s">
        <v>2127</v>
      </c>
      <c r="AI1102" s="297" t="s">
        <v>2128</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2100</v>
      </c>
      <c r="BI1102" s="312"/>
      <c r="BJ1102" s="305" t="s">
        <v>109</v>
      </c>
      <c r="BK1102" s="305"/>
      <c r="BL1102" s="305">
        <v>1</v>
      </c>
      <c r="BM1102" s="307">
        <v>1</v>
      </c>
      <c r="BN1102" s="307" t="s">
        <v>79</v>
      </c>
      <c r="BO1102" s="305" t="s">
        <v>1211</v>
      </c>
      <c r="BP1102" s="308">
        <v>1660.08</v>
      </c>
      <c r="BQ1102" s="308">
        <v>665.49</v>
      </c>
      <c r="BR1102" s="308">
        <v>12</v>
      </c>
      <c r="BS1102" s="308">
        <v>12</v>
      </c>
      <c r="BT1102" s="305" t="s">
        <v>2135</v>
      </c>
      <c r="BU1102" s="307">
        <v>0.1</v>
      </c>
      <c r="BV1102" s="309">
        <v>0</v>
      </c>
      <c r="BW1102" s="310" t="s">
        <v>1253</v>
      </c>
      <c r="BX1102" s="305"/>
      <c r="BY1102" s="308">
        <v>1660.08</v>
      </c>
      <c r="BZ1102" s="308">
        <v>665.49</v>
      </c>
      <c r="CA1102" s="308">
        <v>20.399999999999999</v>
      </c>
      <c r="CB1102" s="308">
        <v>20.399999999999999</v>
      </c>
      <c r="CC1102" s="307">
        <v>0.55000000000000004</v>
      </c>
      <c r="CD1102" s="305" t="s">
        <v>1213</v>
      </c>
      <c r="CE1102" s="310" t="s">
        <v>1253</v>
      </c>
      <c r="CF1102" s="305"/>
      <c r="CG1102" s="308">
        <v>1660.08</v>
      </c>
      <c r="CH1102" s="308">
        <v>665.49</v>
      </c>
      <c r="CI1102" s="308">
        <v>12</v>
      </c>
      <c r="CJ1102" s="308">
        <v>12</v>
      </c>
      <c r="CK1102" s="307"/>
      <c r="CL1102" s="307"/>
      <c r="CM1102" s="307">
        <v>1</v>
      </c>
      <c r="CN1102" s="311" t="s">
        <v>1213</v>
      </c>
      <c r="CO1102" s="305" t="s">
        <v>1253</v>
      </c>
      <c r="CP1102" s="305"/>
      <c r="CQ1102" s="308">
        <v>1660.08</v>
      </c>
      <c r="CR1102" s="308">
        <v>665.49</v>
      </c>
      <c r="CS1102" s="308">
        <v>12</v>
      </c>
      <c r="CT1102" s="308">
        <v>12</v>
      </c>
      <c r="CW1102" s="312"/>
      <c r="CX1102" s="312"/>
    </row>
    <row r="1103" spans="1:102" s="299" customFormat="1" ht="16" customHeight="1">
      <c r="A1103" s="297" t="s">
        <v>2136</v>
      </c>
      <c r="B1103" s="297" t="s">
        <v>2137</v>
      </c>
      <c r="C1103" s="119" t="s">
        <v>1256</v>
      </c>
      <c r="D1103" s="119"/>
      <c r="E1103" s="119"/>
      <c r="F1103" s="298">
        <v>1103</v>
      </c>
      <c r="G1103" s="119"/>
      <c r="H1103" s="119"/>
      <c r="I1103" s="119" t="s">
        <v>2138</v>
      </c>
      <c r="J1103" s="119" t="s">
        <v>2139</v>
      </c>
      <c r="K1103" s="119" t="s">
        <v>378</v>
      </c>
      <c r="L1103" s="119"/>
      <c r="M1103" s="119" t="s">
        <v>147</v>
      </c>
      <c r="N1103" s="119"/>
      <c r="O1103" s="119"/>
      <c r="P1103" s="119"/>
      <c r="Q1103" s="119"/>
      <c r="R1103" s="119">
        <v>1</v>
      </c>
      <c r="S1103" s="119" t="s">
        <v>120</v>
      </c>
      <c r="T1103" s="119"/>
      <c r="U1103" s="119"/>
      <c r="V1103" s="119"/>
      <c r="W1103" s="119"/>
      <c r="X1103" s="119" t="s">
        <v>2140</v>
      </c>
      <c r="Y1103" s="119" t="s">
        <v>2141</v>
      </c>
      <c r="Z1103" s="119" t="s">
        <v>2142</v>
      </c>
      <c r="AA1103" s="119" t="s">
        <v>2143</v>
      </c>
      <c r="AB1103" s="119" t="s">
        <v>1210</v>
      </c>
      <c r="AD1103" s="300"/>
      <c r="AE1103" s="304"/>
      <c r="AF1103" s="297" t="s">
        <v>543</v>
      </c>
      <c r="AG1103" s="302">
        <v>0</v>
      </c>
      <c r="AH1103" s="297" t="s">
        <v>2136</v>
      </c>
      <c r="AI1103" s="297" t="s">
        <v>2137</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2055</v>
      </c>
      <c r="BI1103" s="312"/>
      <c r="BJ1103" s="305" t="s">
        <v>109</v>
      </c>
      <c r="BK1103" s="305"/>
      <c r="BL1103" s="305">
        <v>1</v>
      </c>
      <c r="BM1103" s="307">
        <v>1</v>
      </c>
      <c r="BN1103" s="307" t="s">
        <v>79</v>
      </c>
      <c r="BO1103" s="305" t="s">
        <v>1211</v>
      </c>
      <c r="BP1103" s="308">
        <v>1582.95</v>
      </c>
      <c r="BQ1103" s="308">
        <v>735.87</v>
      </c>
      <c r="BR1103" s="308">
        <v>35</v>
      </c>
      <c r="BS1103" s="308">
        <v>35</v>
      </c>
      <c r="BT1103" s="305" t="s">
        <v>2144</v>
      </c>
      <c r="BU1103" s="307">
        <v>0.1</v>
      </c>
      <c r="BV1103" s="309">
        <v>0</v>
      </c>
      <c r="BW1103" s="310" t="s">
        <v>1243</v>
      </c>
      <c r="BX1103" s="305"/>
      <c r="BY1103" s="308">
        <v>1582.95</v>
      </c>
      <c r="BZ1103" s="308">
        <v>735.87</v>
      </c>
      <c r="CA1103" s="308">
        <v>59.5</v>
      </c>
      <c r="CB1103" s="308">
        <v>59.5</v>
      </c>
      <c r="CC1103" s="307">
        <v>0.55000000000000004</v>
      </c>
      <c r="CD1103" s="305" t="s">
        <v>1213</v>
      </c>
      <c r="CE1103" s="310" t="s">
        <v>1243</v>
      </c>
      <c r="CF1103" s="305"/>
      <c r="CG1103" s="308">
        <v>1582.95</v>
      </c>
      <c r="CH1103" s="308">
        <v>735.87</v>
      </c>
      <c r="CI1103" s="308">
        <v>35</v>
      </c>
      <c r="CJ1103" s="308">
        <v>35</v>
      </c>
      <c r="CK1103" s="307"/>
      <c r="CL1103" s="307"/>
      <c r="CM1103" s="307">
        <v>1</v>
      </c>
      <c r="CN1103" s="311" t="s">
        <v>1213</v>
      </c>
      <c r="CO1103" s="305" t="s">
        <v>1243</v>
      </c>
      <c r="CP1103" s="305"/>
      <c r="CQ1103" s="308">
        <v>1582.95</v>
      </c>
      <c r="CR1103" s="308">
        <v>735.87</v>
      </c>
      <c r="CS1103" s="308">
        <v>35</v>
      </c>
      <c r="CT1103" s="308">
        <v>35</v>
      </c>
      <c r="CW1103" s="312"/>
      <c r="CX1103" s="312"/>
    </row>
    <row r="1104" spans="1:102" s="299" customFormat="1" ht="16" customHeight="1">
      <c r="A1104" s="297" t="s">
        <v>2145</v>
      </c>
      <c r="B1104" s="297" t="s">
        <v>2146</v>
      </c>
      <c r="C1104" s="119" t="s">
        <v>1256</v>
      </c>
      <c r="D1104" s="119"/>
      <c r="E1104" s="119"/>
      <c r="F1104" s="298">
        <v>1104</v>
      </c>
      <c r="G1104" s="119"/>
      <c r="H1104" s="119"/>
      <c r="I1104" s="119" t="s">
        <v>2147</v>
      </c>
      <c r="J1104" s="119" t="s">
        <v>2148</v>
      </c>
      <c r="K1104" s="119" t="s">
        <v>378</v>
      </c>
      <c r="L1104" s="119"/>
      <c r="M1104" s="119" t="s">
        <v>147</v>
      </c>
      <c r="N1104" s="119"/>
      <c r="O1104" s="119"/>
      <c r="P1104" s="119"/>
      <c r="Q1104" s="119"/>
      <c r="R1104" s="119">
        <v>1</v>
      </c>
      <c r="S1104" s="119" t="s">
        <v>120</v>
      </c>
      <c r="T1104" s="119"/>
      <c r="U1104" s="119"/>
      <c r="V1104" s="119"/>
      <c r="W1104" s="119"/>
      <c r="X1104" s="119" t="s">
        <v>2149</v>
      </c>
      <c r="Y1104" s="119" t="s">
        <v>2150</v>
      </c>
      <c r="Z1104" s="119" t="s">
        <v>2151</v>
      </c>
      <c r="AA1104" s="119" t="s">
        <v>2152</v>
      </c>
      <c r="AB1104" s="119" t="s">
        <v>1210</v>
      </c>
      <c r="AD1104" s="300"/>
      <c r="AE1104" s="304"/>
      <c r="AF1104" s="297" t="s">
        <v>544</v>
      </c>
      <c r="AG1104" s="302">
        <v>0</v>
      </c>
      <c r="AH1104" s="297" t="s">
        <v>2145</v>
      </c>
      <c r="AI1104" s="297" t="s">
        <v>2146</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2136</v>
      </c>
      <c r="BI1104" s="312"/>
      <c r="BJ1104" s="305" t="s">
        <v>109</v>
      </c>
      <c r="BK1104" s="305"/>
      <c r="BL1104" s="305">
        <v>1</v>
      </c>
      <c r="BM1104" s="307">
        <v>1</v>
      </c>
      <c r="BN1104" s="307" t="s">
        <v>79</v>
      </c>
      <c r="BO1104" s="305" t="s">
        <v>1211</v>
      </c>
      <c r="BP1104" s="308">
        <v>1667.22</v>
      </c>
      <c r="BQ1104" s="308">
        <v>679.97</v>
      </c>
      <c r="BR1104" s="308">
        <v>12</v>
      </c>
      <c r="BS1104" s="308">
        <v>12</v>
      </c>
      <c r="BT1104" s="305" t="s">
        <v>2153</v>
      </c>
      <c r="BU1104" s="307">
        <v>0.1</v>
      </c>
      <c r="BV1104" s="309">
        <v>0</v>
      </c>
      <c r="BW1104" s="310" t="s">
        <v>1253</v>
      </c>
      <c r="BX1104" s="305"/>
      <c r="BY1104" s="308">
        <v>1667.22</v>
      </c>
      <c r="BZ1104" s="308">
        <v>679.97</v>
      </c>
      <c r="CA1104" s="308">
        <v>20.399999999999999</v>
      </c>
      <c r="CB1104" s="308">
        <v>20.399999999999999</v>
      </c>
      <c r="CC1104" s="307">
        <v>0.55000000000000004</v>
      </c>
      <c r="CD1104" s="305" t="s">
        <v>1213</v>
      </c>
      <c r="CE1104" s="310" t="s">
        <v>1253</v>
      </c>
      <c r="CF1104" s="305"/>
      <c r="CG1104" s="308">
        <v>1667.22</v>
      </c>
      <c r="CH1104" s="308">
        <v>679.97</v>
      </c>
      <c r="CI1104" s="308">
        <v>12</v>
      </c>
      <c r="CJ1104" s="308">
        <v>12</v>
      </c>
      <c r="CK1104" s="307"/>
      <c r="CL1104" s="307"/>
      <c r="CM1104" s="307">
        <v>1</v>
      </c>
      <c r="CN1104" s="311" t="s">
        <v>1213</v>
      </c>
      <c r="CO1104" s="305" t="s">
        <v>1253</v>
      </c>
      <c r="CP1104" s="305"/>
      <c r="CQ1104" s="308">
        <v>1667.22</v>
      </c>
      <c r="CR1104" s="308">
        <v>679.97</v>
      </c>
      <c r="CS1104" s="308">
        <v>12</v>
      </c>
      <c r="CT1104" s="308">
        <v>12</v>
      </c>
      <c r="CW1104" s="312"/>
      <c r="CX1104" s="312"/>
    </row>
    <row r="1105" spans="1:102" s="299" customFormat="1" ht="16" customHeight="1">
      <c r="A1105" s="297" t="s">
        <v>2154</v>
      </c>
      <c r="B1105" s="297" t="s">
        <v>2155</v>
      </c>
      <c r="C1105" s="119" t="s">
        <v>1215</v>
      </c>
      <c r="D1105" s="119"/>
      <c r="E1105" s="119"/>
      <c r="F1105" s="298">
        <v>1105</v>
      </c>
      <c r="G1105" s="119"/>
      <c r="H1105" s="119"/>
      <c r="I1105" s="119" t="s">
        <v>2156</v>
      </c>
      <c r="J1105" s="119" t="s">
        <v>2157</v>
      </c>
      <c r="K1105" s="119" t="s">
        <v>378</v>
      </c>
      <c r="L1105" s="119"/>
      <c r="M1105" s="119" t="s">
        <v>147</v>
      </c>
      <c r="N1105" s="119"/>
      <c r="O1105" s="119"/>
      <c r="P1105" s="119"/>
      <c r="Q1105" s="119"/>
      <c r="R1105" s="119">
        <v>1</v>
      </c>
      <c r="S1105" s="119" t="s">
        <v>120</v>
      </c>
      <c r="T1105" s="119"/>
      <c r="U1105" s="119"/>
      <c r="V1105" s="119"/>
      <c r="W1105" s="119"/>
      <c r="X1105" s="119" t="s">
        <v>2158</v>
      </c>
      <c r="Y1105" s="119" t="s">
        <v>2159</v>
      </c>
      <c r="Z1105" s="119" t="s">
        <v>2160</v>
      </c>
      <c r="AA1105" s="119" t="s">
        <v>2161</v>
      </c>
      <c r="AB1105" s="119" t="s">
        <v>1210</v>
      </c>
      <c r="AD1105" s="300"/>
      <c r="AE1105" s="304"/>
      <c r="AF1105" s="297" t="s">
        <v>545</v>
      </c>
      <c r="AG1105" s="302">
        <v>0</v>
      </c>
      <c r="AH1105" s="297" t="s">
        <v>2154</v>
      </c>
      <c r="AI1105" s="297" t="s">
        <v>2155</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2136</v>
      </c>
      <c r="BI1105" s="312"/>
      <c r="BJ1105" s="305" t="s">
        <v>109</v>
      </c>
      <c r="BK1105" s="305"/>
      <c r="BL1105" s="305">
        <v>1</v>
      </c>
      <c r="BM1105" s="307">
        <v>1</v>
      </c>
      <c r="BN1105" s="307" t="s">
        <v>79</v>
      </c>
      <c r="BO1105" s="305" t="s">
        <v>1211</v>
      </c>
      <c r="BP1105" s="308">
        <v>1674.04</v>
      </c>
      <c r="BQ1105" s="308">
        <v>694.6</v>
      </c>
      <c r="BR1105" s="308">
        <v>12</v>
      </c>
      <c r="BS1105" s="308">
        <v>12</v>
      </c>
      <c r="BT1105" s="305" t="s">
        <v>2162</v>
      </c>
      <c r="BU1105" s="307">
        <v>0.1</v>
      </c>
      <c r="BV1105" s="309">
        <v>0</v>
      </c>
      <c r="BW1105" s="310" t="s">
        <v>1253</v>
      </c>
      <c r="BX1105" s="305"/>
      <c r="BY1105" s="308">
        <v>1674.04</v>
      </c>
      <c r="BZ1105" s="308">
        <v>694.6</v>
      </c>
      <c r="CA1105" s="308">
        <v>20.399999999999999</v>
      </c>
      <c r="CB1105" s="308">
        <v>20.399999999999999</v>
      </c>
      <c r="CC1105" s="307">
        <v>0.55000000000000004</v>
      </c>
      <c r="CD1105" s="305" t="s">
        <v>1213</v>
      </c>
      <c r="CE1105" s="310" t="s">
        <v>1253</v>
      </c>
      <c r="CF1105" s="305"/>
      <c r="CG1105" s="308">
        <v>1674.04</v>
      </c>
      <c r="CH1105" s="308">
        <v>694.6</v>
      </c>
      <c r="CI1105" s="308">
        <v>12</v>
      </c>
      <c r="CJ1105" s="308">
        <v>12</v>
      </c>
      <c r="CK1105" s="307"/>
      <c r="CL1105" s="307"/>
      <c r="CM1105" s="307">
        <v>1</v>
      </c>
      <c r="CN1105" s="311" t="s">
        <v>1213</v>
      </c>
      <c r="CO1105" s="305" t="s">
        <v>1253</v>
      </c>
      <c r="CP1105" s="305"/>
      <c r="CQ1105" s="308">
        <v>1674.04</v>
      </c>
      <c r="CR1105" s="308">
        <v>694.6</v>
      </c>
      <c r="CS1105" s="308">
        <v>12</v>
      </c>
      <c r="CT1105" s="308">
        <v>12</v>
      </c>
      <c r="CW1105" s="312"/>
      <c r="CX1105" s="312"/>
    </row>
    <row r="1106" spans="1:102" s="299" customFormat="1" ht="16" customHeight="1">
      <c r="A1106" s="297" t="s">
        <v>2163</v>
      </c>
      <c r="B1106" s="297" t="s">
        <v>2164</v>
      </c>
      <c r="C1106" s="119" t="s">
        <v>1256</v>
      </c>
      <c r="D1106" s="119"/>
      <c r="E1106" s="119"/>
      <c r="F1106" s="298">
        <v>1106</v>
      </c>
      <c r="G1106" s="119"/>
      <c r="H1106" s="119"/>
      <c r="I1106" s="119" t="s">
        <v>2165</v>
      </c>
      <c r="J1106" s="119" t="s">
        <v>2166</v>
      </c>
      <c r="K1106" s="119" t="s">
        <v>378</v>
      </c>
      <c r="L1106" s="119"/>
      <c r="M1106" s="119" t="s">
        <v>147</v>
      </c>
      <c r="N1106" s="119"/>
      <c r="O1106" s="119"/>
      <c r="P1106" s="119"/>
      <c r="Q1106" s="119"/>
      <c r="R1106" s="119">
        <v>1</v>
      </c>
      <c r="S1106" s="119" t="s">
        <v>120</v>
      </c>
      <c r="T1106" s="119"/>
      <c r="U1106" s="119"/>
      <c r="V1106" s="119"/>
      <c r="W1106" s="119"/>
      <c r="X1106" s="119" t="s">
        <v>2167</v>
      </c>
      <c r="Y1106" s="119" t="s">
        <v>2168</v>
      </c>
      <c r="Z1106" s="119" t="s">
        <v>2169</v>
      </c>
      <c r="AA1106" s="119" t="s">
        <v>2170</v>
      </c>
      <c r="AB1106" s="119" t="s">
        <v>1210</v>
      </c>
      <c r="AD1106" s="300"/>
      <c r="AE1106" s="304"/>
      <c r="AF1106" s="297" t="s">
        <v>546</v>
      </c>
      <c r="AG1106" s="302">
        <v>0</v>
      </c>
      <c r="AH1106" s="297" t="s">
        <v>2163</v>
      </c>
      <c r="AI1106" s="297" t="s">
        <v>2164</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2136</v>
      </c>
      <c r="BI1106" s="312"/>
      <c r="BJ1106" s="305" t="s">
        <v>109</v>
      </c>
      <c r="BK1106" s="305"/>
      <c r="BL1106" s="305">
        <v>1</v>
      </c>
      <c r="BM1106" s="307">
        <v>1</v>
      </c>
      <c r="BN1106" s="307" t="s">
        <v>79</v>
      </c>
      <c r="BO1106" s="305" t="s">
        <v>1211</v>
      </c>
      <c r="BP1106" s="308">
        <v>1680.54</v>
      </c>
      <c r="BQ1106" s="308">
        <v>709.37</v>
      </c>
      <c r="BR1106" s="308">
        <v>12</v>
      </c>
      <c r="BS1106" s="308">
        <v>12</v>
      </c>
      <c r="BT1106" s="305" t="s">
        <v>2171</v>
      </c>
      <c r="BU1106" s="307">
        <v>0.1</v>
      </c>
      <c r="BV1106" s="309">
        <v>0</v>
      </c>
      <c r="BW1106" s="310" t="s">
        <v>1253</v>
      </c>
      <c r="BX1106" s="305"/>
      <c r="BY1106" s="308">
        <v>1680.54</v>
      </c>
      <c r="BZ1106" s="308">
        <v>709.37</v>
      </c>
      <c r="CA1106" s="308">
        <v>20.399999999999999</v>
      </c>
      <c r="CB1106" s="308">
        <v>20.399999999999999</v>
      </c>
      <c r="CC1106" s="307">
        <v>0.55000000000000004</v>
      </c>
      <c r="CD1106" s="305" t="s">
        <v>1213</v>
      </c>
      <c r="CE1106" s="310" t="s">
        <v>1253</v>
      </c>
      <c r="CF1106" s="305"/>
      <c r="CG1106" s="308">
        <v>1680.54</v>
      </c>
      <c r="CH1106" s="308">
        <v>709.37</v>
      </c>
      <c r="CI1106" s="308">
        <v>12</v>
      </c>
      <c r="CJ1106" s="308">
        <v>12</v>
      </c>
      <c r="CK1106" s="307"/>
      <c r="CL1106" s="307"/>
      <c r="CM1106" s="307">
        <v>1</v>
      </c>
      <c r="CN1106" s="311" t="s">
        <v>1213</v>
      </c>
      <c r="CO1106" s="305" t="s">
        <v>1253</v>
      </c>
      <c r="CP1106" s="305"/>
      <c r="CQ1106" s="308">
        <v>1680.54</v>
      </c>
      <c r="CR1106" s="308">
        <v>709.37</v>
      </c>
      <c r="CS1106" s="308">
        <v>12</v>
      </c>
      <c r="CT1106" s="308">
        <v>12</v>
      </c>
      <c r="CW1106" s="312"/>
      <c r="CX1106" s="312"/>
    </row>
    <row r="1107" spans="1:102" s="299" customFormat="1" ht="16" customHeight="1">
      <c r="A1107" s="297" t="s">
        <v>863</v>
      </c>
      <c r="B1107" s="297" t="s">
        <v>2172</v>
      </c>
      <c r="C1107" s="119" t="s">
        <v>1215</v>
      </c>
      <c r="D1107" s="119"/>
      <c r="E1107" s="119"/>
      <c r="F1107" s="298">
        <v>1107</v>
      </c>
      <c r="G1107" s="119"/>
      <c r="H1107" s="119"/>
      <c r="I1107" s="119" t="s">
        <v>2173</v>
      </c>
      <c r="J1107" s="119" t="s">
        <v>2174</v>
      </c>
      <c r="K1107" s="119" t="s">
        <v>378</v>
      </c>
      <c r="L1107" s="119"/>
      <c r="M1107" s="119" t="s">
        <v>147</v>
      </c>
      <c r="N1107" s="119"/>
      <c r="O1107" s="119"/>
      <c r="P1107" s="119"/>
      <c r="Q1107" s="119"/>
      <c r="R1107" s="119">
        <v>1</v>
      </c>
      <c r="S1107" s="119" t="s">
        <v>120</v>
      </c>
      <c r="T1107" s="119"/>
      <c r="U1107" s="119"/>
      <c r="V1107" s="119"/>
      <c r="W1107" s="119"/>
      <c r="X1107" s="119" t="s">
        <v>2175</v>
      </c>
      <c r="Y1107" s="119" t="s">
        <v>2176</v>
      </c>
      <c r="Z1107" s="119" t="s">
        <v>2177</v>
      </c>
      <c r="AA1107" s="119" t="s">
        <v>2178</v>
      </c>
      <c r="AB1107" s="119" t="s">
        <v>1210</v>
      </c>
      <c r="AD1107" s="300"/>
      <c r="AE1107" s="304"/>
      <c r="AF1107" s="297">
        <v>3</v>
      </c>
      <c r="AG1107" s="302">
        <v>0</v>
      </c>
      <c r="AH1107" s="297" t="s">
        <v>863</v>
      </c>
      <c r="AI1107" s="297" t="s">
        <v>2172</v>
      </c>
      <c r="AJ1107" s="302">
        <v>1</v>
      </c>
      <c r="AK1107" s="299">
        <v>3</v>
      </c>
      <c r="AR1107" s="299">
        <v>8</v>
      </c>
      <c r="AX1107" s="303">
        <v>-67.5</v>
      </c>
      <c r="AY1107" s="299">
        <v>260</v>
      </c>
      <c r="AZ1107" s="303">
        <v>-300</v>
      </c>
      <c r="BA1107" s="299">
        <v>0</v>
      </c>
      <c r="BB1107" s="304">
        <v>1260</v>
      </c>
      <c r="BC1107" s="304">
        <v>1000</v>
      </c>
      <c r="BD1107" s="303">
        <v>700</v>
      </c>
      <c r="BE1107" s="303">
        <v>1000</v>
      </c>
      <c r="BH1107" s="297" t="s">
        <v>1203</v>
      </c>
      <c r="BI1107" s="312"/>
      <c r="BJ1107" s="305" t="s">
        <v>109</v>
      </c>
      <c r="BK1107" s="305"/>
      <c r="BL1107" s="305">
        <v>1</v>
      </c>
      <c r="BM1107" s="307">
        <v>1</v>
      </c>
      <c r="BN1107" s="307" t="s">
        <v>79</v>
      </c>
      <c r="BO1107" s="305" t="s">
        <v>1211</v>
      </c>
      <c r="BP1107" s="308">
        <v>1260</v>
      </c>
      <c r="BQ1107" s="308">
        <v>1000</v>
      </c>
      <c r="BR1107" s="308">
        <v>95</v>
      </c>
      <c r="BS1107" s="308">
        <v>95</v>
      </c>
      <c r="BT1107" s="305" t="s">
        <v>2179</v>
      </c>
      <c r="BU1107" s="307">
        <v>0.1</v>
      </c>
      <c r="BV1107" s="309">
        <v>0</v>
      </c>
      <c r="BW1107" s="310" t="s">
        <v>873</v>
      </c>
      <c r="BX1107" s="305"/>
      <c r="BY1107" s="308">
        <v>1260</v>
      </c>
      <c r="BZ1107" s="308">
        <v>1000</v>
      </c>
      <c r="CA1107" s="308">
        <v>161.5</v>
      </c>
      <c r="CB1107" s="308">
        <v>161.5</v>
      </c>
      <c r="CC1107" s="307">
        <v>0.55000000000000004</v>
      </c>
      <c r="CD1107" s="305" t="s">
        <v>1213</v>
      </c>
      <c r="CE1107" s="310" t="s">
        <v>873</v>
      </c>
      <c r="CF1107" s="305"/>
      <c r="CG1107" s="308">
        <v>1260</v>
      </c>
      <c r="CH1107" s="308">
        <v>1000</v>
      </c>
      <c r="CI1107" s="308">
        <v>95</v>
      </c>
      <c r="CJ1107" s="308">
        <v>95</v>
      </c>
      <c r="CK1107" s="307"/>
      <c r="CL1107" s="307"/>
      <c r="CM1107" s="307">
        <v>1</v>
      </c>
      <c r="CN1107" s="311" t="s">
        <v>1213</v>
      </c>
      <c r="CO1107" s="305" t="s">
        <v>873</v>
      </c>
      <c r="CP1107" s="305"/>
      <c r="CQ1107" s="308">
        <v>1260</v>
      </c>
      <c r="CR1107" s="308">
        <v>1000</v>
      </c>
      <c r="CS1107" s="308">
        <v>95</v>
      </c>
      <c r="CT1107" s="308">
        <v>95</v>
      </c>
      <c r="CW1107" s="312"/>
      <c r="CX1107" s="312"/>
    </row>
    <row r="1108" spans="1:102" s="299" customFormat="1" ht="16" customHeight="1">
      <c r="A1108" s="297" t="s">
        <v>2180</v>
      </c>
      <c r="B1108" s="297" t="s">
        <v>2181</v>
      </c>
      <c r="C1108" s="119" t="s">
        <v>1215</v>
      </c>
      <c r="D1108" s="119"/>
      <c r="E1108" s="119"/>
      <c r="F1108" s="298">
        <v>1108</v>
      </c>
      <c r="G1108" s="119"/>
      <c r="H1108" s="119"/>
      <c r="I1108" s="119" t="s">
        <v>2182</v>
      </c>
      <c r="J1108" s="119" t="s">
        <v>2183</v>
      </c>
      <c r="K1108" s="119" t="s">
        <v>378</v>
      </c>
      <c r="L1108" s="119"/>
      <c r="M1108" s="119" t="s">
        <v>147</v>
      </c>
      <c r="N1108" s="119"/>
      <c r="O1108" s="119"/>
      <c r="P1108" s="119"/>
      <c r="Q1108" s="119"/>
      <c r="R1108" s="119">
        <v>1</v>
      </c>
      <c r="S1108" s="119" t="s">
        <v>120</v>
      </c>
      <c r="T1108" s="119"/>
      <c r="U1108" s="119"/>
      <c r="V1108" s="119"/>
      <c r="W1108" s="119"/>
      <c r="X1108" s="119" t="s">
        <v>2184</v>
      </c>
      <c r="Y1108" s="119" t="s">
        <v>2185</v>
      </c>
      <c r="Z1108" s="119" t="s">
        <v>2186</v>
      </c>
      <c r="AA1108" s="119" t="s">
        <v>2187</v>
      </c>
      <c r="AB1108" s="119" t="s">
        <v>1210</v>
      </c>
      <c r="AD1108" s="300"/>
      <c r="AE1108" s="304"/>
      <c r="AF1108" s="297" t="s">
        <v>547</v>
      </c>
      <c r="AG1108" s="302">
        <v>0</v>
      </c>
      <c r="AH1108" s="297" t="s">
        <v>2180</v>
      </c>
      <c r="AI1108" s="297" t="s">
        <v>2181</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2163</v>
      </c>
      <c r="BI1108" s="312"/>
      <c r="BJ1108" s="305" t="s">
        <v>109</v>
      </c>
      <c r="BK1108" s="305"/>
      <c r="BL1108" s="305">
        <v>1</v>
      </c>
      <c r="BM1108" s="307">
        <v>1</v>
      </c>
      <c r="BN1108" s="307" t="s">
        <v>79</v>
      </c>
      <c r="BO1108" s="305" t="s">
        <v>1211</v>
      </c>
      <c r="BP1108" s="308">
        <v>1478.47</v>
      </c>
      <c r="BQ1108" s="308">
        <v>854.86</v>
      </c>
      <c r="BR1108" s="308">
        <v>60</v>
      </c>
      <c r="BS1108" s="308">
        <v>60</v>
      </c>
      <c r="BT1108" s="305" t="s">
        <v>2188</v>
      </c>
      <c r="BU1108" s="307">
        <v>0.1</v>
      </c>
      <c r="BV1108" s="309">
        <v>0</v>
      </c>
      <c r="BW1108" s="310" t="s">
        <v>1233</v>
      </c>
      <c r="BX1108" s="305"/>
      <c r="BY1108" s="308">
        <v>1478.47</v>
      </c>
      <c r="BZ1108" s="308">
        <v>854.86</v>
      </c>
      <c r="CA1108" s="308">
        <v>102</v>
      </c>
      <c r="CB1108" s="308">
        <v>102</v>
      </c>
      <c r="CC1108" s="307">
        <v>0.55000000000000004</v>
      </c>
      <c r="CD1108" s="305" t="s">
        <v>1213</v>
      </c>
      <c r="CE1108" s="310" t="s">
        <v>1233</v>
      </c>
      <c r="CF1108" s="305"/>
      <c r="CG1108" s="308">
        <v>1478.47</v>
      </c>
      <c r="CH1108" s="308">
        <v>854.86</v>
      </c>
      <c r="CI1108" s="308">
        <v>60</v>
      </c>
      <c r="CJ1108" s="308">
        <v>60</v>
      </c>
      <c r="CK1108" s="307"/>
      <c r="CL1108" s="307"/>
      <c r="CM1108" s="307">
        <v>1</v>
      </c>
      <c r="CN1108" s="311" t="s">
        <v>1213</v>
      </c>
      <c r="CO1108" s="305" t="s">
        <v>1233</v>
      </c>
      <c r="CP1108" s="305"/>
      <c r="CQ1108" s="308">
        <v>1478.47</v>
      </c>
      <c r="CR1108" s="308">
        <v>854.86</v>
      </c>
      <c r="CS1108" s="308">
        <v>60</v>
      </c>
      <c r="CT1108" s="308">
        <v>60</v>
      </c>
      <c r="CW1108" s="312"/>
      <c r="CX1108" s="312"/>
    </row>
    <row r="1109" spans="1:102" s="299" customFormat="1" ht="16" customHeight="1">
      <c r="A1109" s="297" t="s">
        <v>2189</v>
      </c>
      <c r="B1109" s="297" t="s">
        <v>2190</v>
      </c>
      <c r="C1109" s="119" t="s">
        <v>1215</v>
      </c>
      <c r="D1109" s="119"/>
      <c r="E1109" s="119"/>
      <c r="F1109" s="298">
        <v>1109</v>
      </c>
      <c r="G1109" s="119"/>
      <c r="H1109" s="119"/>
      <c r="I1109" s="119" t="s">
        <v>2191</v>
      </c>
      <c r="J1109" s="119" t="s">
        <v>2192</v>
      </c>
      <c r="K1109" s="119" t="s">
        <v>378</v>
      </c>
      <c r="L1109" s="119"/>
      <c r="M1109" s="119" t="s">
        <v>147</v>
      </c>
      <c r="N1109" s="119"/>
      <c r="O1109" s="119"/>
      <c r="P1109" s="119"/>
      <c r="Q1109" s="119"/>
      <c r="R1109" s="119">
        <v>1</v>
      </c>
      <c r="S1109" s="119" t="s">
        <v>120</v>
      </c>
      <c r="T1109" s="119"/>
      <c r="U1109" s="119"/>
      <c r="V1109" s="119"/>
      <c r="W1109" s="119"/>
      <c r="X1109" s="119" t="s">
        <v>2193</v>
      </c>
      <c r="Y1109" s="119" t="s">
        <v>2194</v>
      </c>
      <c r="Z1109" s="119" t="s">
        <v>2195</v>
      </c>
      <c r="AA1109" s="119" t="s">
        <v>2196</v>
      </c>
      <c r="AB1109" s="119" t="s">
        <v>1210</v>
      </c>
      <c r="AD1109" s="300"/>
      <c r="AE1109" s="304"/>
      <c r="AF1109" s="297" t="s">
        <v>548</v>
      </c>
      <c r="AG1109" s="302">
        <v>0</v>
      </c>
      <c r="AH1109" s="297" t="s">
        <v>2189</v>
      </c>
      <c r="AI1109" s="297" t="s">
        <v>2190</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2180</v>
      </c>
      <c r="BI1109" s="312"/>
      <c r="BJ1109" s="305" t="s">
        <v>109</v>
      </c>
      <c r="BK1109" s="305"/>
      <c r="BL1109" s="305">
        <v>1</v>
      </c>
      <c r="BM1109" s="307">
        <v>1</v>
      </c>
      <c r="BN1109" s="307" t="s">
        <v>79</v>
      </c>
      <c r="BO1109" s="305" t="s">
        <v>1211</v>
      </c>
      <c r="BP1109" s="308">
        <v>1598.98</v>
      </c>
      <c r="BQ1109" s="308">
        <v>774.56</v>
      </c>
      <c r="BR1109" s="308">
        <v>35</v>
      </c>
      <c r="BS1109" s="308">
        <v>35</v>
      </c>
      <c r="BT1109" s="305" t="s">
        <v>2197</v>
      </c>
      <c r="BU1109" s="307">
        <v>0.1</v>
      </c>
      <c r="BV1109" s="309">
        <v>0</v>
      </c>
      <c r="BW1109" s="310" t="s">
        <v>1243</v>
      </c>
      <c r="BX1109" s="305"/>
      <c r="BY1109" s="308">
        <v>1598.98</v>
      </c>
      <c r="BZ1109" s="308">
        <v>774.56</v>
      </c>
      <c r="CA1109" s="308">
        <v>59.5</v>
      </c>
      <c r="CB1109" s="308">
        <v>59.5</v>
      </c>
      <c r="CC1109" s="307">
        <v>0.55000000000000004</v>
      </c>
      <c r="CD1109" s="305" t="s">
        <v>1213</v>
      </c>
      <c r="CE1109" s="310" t="s">
        <v>1243</v>
      </c>
      <c r="CF1109" s="305"/>
      <c r="CG1109" s="308">
        <v>1598.98</v>
      </c>
      <c r="CH1109" s="308">
        <v>774.56</v>
      </c>
      <c r="CI1109" s="308">
        <v>35</v>
      </c>
      <c r="CJ1109" s="308">
        <v>35</v>
      </c>
      <c r="CK1109" s="307"/>
      <c r="CL1109" s="307"/>
      <c r="CM1109" s="307">
        <v>1</v>
      </c>
      <c r="CN1109" s="311" t="s">
        <v>1213</v>
      </c>
      <c r="CO1109" s="305" t="s">
        <v>1243</v>
      </c>
      <c r="CP1109" s="305"/>
      <c r="CQ1109" s="308">
        <v>1598.98</v>
      </c>
      <c r="CR1109" s="308">
        <v>774.56</v>
      </c>
      <c r="CS1109" s="308">
        <v>35</v>
      </c>
      <c r="CT1109" s="308">
        <v>35</v>
      </c>
      <c r="CW1109" s="312"/>
      <c r="CX1109" s="312"/>
    </row>
    <row r="1110" spans="1:102" s="299" customFormat="1" ht="16" customHeight="1">
      <c r="A1110" s="297" t="s">
        <v>2198</v>
      </c>
      <c r="B1110" s="297" t="s">
        <v>2199</v>
      </c>
      <c r="C1110" s="119" t="s">
        <v>1215</v>
      </c>
      <c r="D1110" s="119"/>
      <c r="E1110" s="119"/>
      <c r="F1110" s="298">
        <v>1110</v>
      </c>
      <c r="G1110" s="119"/>
      <c r="H1110" s="119"/>
      <c r="I1110" s="119" t="s">
        <v>2200</v>
      </c>
      <c r="J1110" s="119" t="s">
        <v>2201</v>
      </c>
      <c r="K1110" s="119" t="s">
        <v>378</v>
      </c>
      <c r="L1110" s="119"/>
      <c r="M1110" s="119" t="s">
        <v>147</v>
      </c>
      <c r="N1110" s="119"/>
      <c r="O1110" s="119"/>
      <c r="P1110" s="119"/>
      <c r="Q1110" s="119"/>
      <c r="R1110" s="119">
        <v>1</v>
      </c>
      <c r="S1110" s="119" t="s">
        <v>120</v>
      </c>
      <c r="T1110" s="119"/>
      <c r="U1110" s="119"/>
      <c r="V1110" s="119"/>
      <c r="W1110" s="119"/>
      <c r="X1110" s="119" t="s">
        <v>2202</v>
      </c>
      <c r="Y1110" s="119" t="s">
        <v>2203</v>
      </c>
      <c r="Z1110" s="119" t="s">
        <v>2204</v>
      </c>
      <c r="AA1110" s="119" t="s">
        <v>2205</v>
      </c>
      <c r="AB1110" s="119" t="s">
        <v>1210</v>
      </c>
      <c r="AD1110" s="300"/>
      <c r="AE1110" s="304"/>
      <c r="AF1110" s="297" t="s">
        <v>549</v>
      </c>
      <c r="AG1110" s="302">
        <v>0</v>
      </c>
      <c r="AH1110" s="297" t="s">
        <v>2198</v>
      </c>
      <c r="AI1110" s="297" t="s">
        <v>2199</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2189</v>
      </c>
      <c r="BI1110" s="312"/>
      <c r="BJ1110" s="305" t="s">
        <v>109</v>
      </c>
      <c r="BK1110" s="305"/>
      <c r="BL1110" s="305">
        <v>1</v>
      </c>
      <c r="BM1110" s="307">
        <v>1</v>
      </c>
      <c r="BN1110" s="307" t="s">
        <v>79</v>
      </c>
      <c r="BO1110" s="305" t="s">
        <v>1211</v>
      </c>
      <c r="BP1110" s="308">
        <v>1686.72</v>
      </c>
      <c r="BQ1110" s="308">
        <v>724.29</v>
      </c>
      <c r="BR1110" s="308">
        <v>12</v>
      </c>
      <c r="BS1110" s="308">
        <v>12</v>
      </c>
      <c r="BT1110" s="305" t="s">
        <v>2206</v>
      </c>
      <c r="BU1110" s="307">
        <v>0.1</v>
      </c>
      <c r="BV1110" s="309">
        <v>0</v>
      </c>
      <c r="BW1110" s="310" t="s">
        <v>1253</v>
      </c>
      <c r="BX1110" s="305"/>
      <c r="BY1110" s="308">
        <v>1686.72</v>
      </c>
      <c r="BZ1110" s="308">
        <v>724.29</v>
      </c>
      <c r="CA1110" s="308">
        <v>20.399999999999999</v>
      </c>
      <c r="CB1110" s="308">
        <v>20.399999999999999</v>
      </c>
      <c r="CC1110" s="307">
        <v>0.55000000000000004</v>
      </c>
      <c r="CD1110" s="305" t="s">
        <v>1213</v>
      </c>
      <c r="CE1110" s="310" t="s">
        <v>1253</v>
      </c>
      <c r="CF1110" s="305"/>
      <c r="CG1110" s="308">
        <v>1686.72</v>
      </c>
      <c r="CH1110" s="308">
        <v>724.29</v>
      </c>
      <c r="CI1110" s="308">
        <v>12</v>
      </c>
      <c r="CJ1110" s="308">
        <v>12</v>
      </c>
      <c r="CK1110" s="307"/>
      <c r="CL1110" s="307"/>
      <c r="CM1110" s="307">
        <v>1</v>
      </c>
      <c r="CN1110" s="311" t="s">
        <v>1213</v>
      </c>
      <c r="CO1110" s="305" t="s">
        <v>1253</v>
      </c>
      <c r="CP1110" s="305"/>
      <c r="CQ1110" s="308">
        <v>1686.72</v>
      </c>
      <c r="CR1110" s="308">
        <v>724.29</v>
      </c>
      <c r="CS1110" s="308">
        <v>12</v>
      </c>
      <c r="CT1110" s="308">
        <v>12</v>
      </c>
      <c r="CW1110" s="312"/>
      <c r="CX1110" s="312"/>
    </row>
    <row r="1111" spans="1:102" s="299" customFormat="1" ht="16" customHeight="1">
      <c r="A1111" s="297" t="s">
        <v>2207</v>
      </c>
      <c r="B1111" s="297" t="s">
        <v>2208</v>
      </c>
      <c r="C1111" s="119" t="s">
        <v>1256</v>
      </c>
      <c r="D1111" s="119"/>
      <c r="E1111" s="119"/>
      <c r="F1111" s="298">
        <v>1111</v>
      </c>
      <c r="G1111" s="119"/>
      <c r="H1111" s="119"/>
      <c r="I1111" s="119" t="s">
        <v>2209</v>
      </c>
      <c r="J1111" s="119" t="s">
        <v>2210</v>
      </c>
      <c r="K1111" s="119" t="s">
        <v>378</v>
      </c>
      <c r="L1111" s="119"/>
      <c r="M1111" s="119" t="s">
        <v>147</v>
      </c>
      <c r="N1111" s="119"/>
      <c r="O1111" s="119"/>
      <c r="P1111" s="119"/>
      <c r="Q1111" s="119"/>
      <c r="R1111" s="119">
        <v>1</v>
      </c>
      <c r="S1111" s="119" t="s">
        <v>120</v>
      </c>
      <c r="T1111" s="119"/>
      <c r="U1111" s="119"/>
      <c r="V1111" s="119"/>
      <c r="W1111" s="119"/>
      <c r="X1111" s="119" t="s">
        <v>2211</v>
      </c>
      <c r="Y1111" s="119" t="s">
        <v>2212</v>
      </c>
      <c r="Z1111" s="119" t="s">
        <v>2213</v>
      </c>
      <c r="AA1111" s="119" t="s">
        <v>2214</v>
      </c>
      <c r="AB1111" s="119" t="s">
        <v>1210</v>
      </c>
      <c r="AD1111" s="300"/>
      <c r="AE1111" s="304"/>
      <c r="AF1111" s="297" t="s">
        <v>550</v>
      </c>
      <c r="AG1111" s="302">
        <v>0</v>
      </c>
      <c r="AH1111" s="297" t="s">
        <v>2207</v>
      </c>
      <c r="AI1111" s="297" t="s">
        <v>2208</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2189</v>
      </c>
      <c r="BI1111" s="312"/>
      <c r="BJ1111" s="305" t="s">
        <v>109</v>
      </c>
      <c r="BK1111" s="305"/>
      <c r="BL1111" s="305">
        <v>1</v>
      </c>
      <c r="BM1111" s="307">
        <v>1</v>
      </c>
      <c r="BN1111" s="307" t="s">
        <v>79</v>
      </c>
      <c r="BO1111" s="305" t="s">
        <v>1211</v>
      </c>
      <c r="BP1111" s="308">
        <v>1692.57</v>
      </c>
      <c r="BQ1111" s="308">
        <v>739.33</v>
      </c>
      <c r="BR1111" s="308">
        <v>12</v>
      </c>
      <c r="BS1111" s="308">
        <v>12</v>
      </c>
      <c r="BT1111" s="305" t="s">
        <v>2215</v>
      </c>
      <c r="BU1111" s="307">
        <v>0.1</v>
      </c>
      <c r="BV1111" s="309">
        <v>0</v>
      </c>
      <c r="BW1111" s="310" t="s">
        <v>1253</v>
      </c>
      <c r="BX1111" s="305"/>
      <c r="BY1111" s="308">
        <v>1692.57</v>
      </c>
      <c r="BZ1111" s="308">
        <v>739.33</v>
      </c>
      <c r="CA1111" s="308">
        <v>20.399999999999999</v>
      </c>
      <c r="CB1111" s="308">
        <v>20.399999999999999</v>
      </c>
      <c r="CC1111" s="307">
        <v>0.55000000000000004</v>
      </c>
      <c r="CD1111" s="305" t="s">
        <v>1213</v>
      </c>
      <c r="CE1111" s="310" t="s">
        <v>1253</v>
      </c>
      <c r="CF1111" s="305"/>
      <c r="CG1111" s="308">
        <v>1692.57</v>
      </c>
      <c r="CH1111" s="308">
        <v>739.33</v>
      </c>
      <c r="CI1111" s="308">
        <v>12</v>
      </c>
      <c r="CJ1111" s="308">
        <v>12</v>
      </c>
      <c r="CK1111" s="307"/>
      <c r="CL1111" s="307"/>
      <c r="CM1111" s="307">
        <v>1</v>
      </c>
      <c r="CN1111" s="311" t="s">
        <v>1213</v>
      </c>
      <c r="CO1111" s="305" t="s">
        <v>1253</v>
      </c>
      <c r="CP1111" s="305"/>
      <c r="CQ1111" s="308">
        <v>1692.57</v>
      </c>
      <c r="CR1111" s="308">
        <v>739.33</v>
      </c>
      <c r="CS1111" s="308">
        <v>12</v>
      </c>
      <c r="CT1111" s="308">
        <v>12</v>
      </c>
      <c r="CW1111" s="312"/>
      <c r="CX1111" s="312"/>
    </row>
    <row r="1112" spans="1:102" s="299" customFormat="1" ht="16" customHeight="1">
      <c r="A1112" s="297" t="s">
        <v>2216</v>
      </c>
      <c r="B1112" s="297" t="s">
        <v>2217</v>
      </c>
      <c r="C1112" s="119" t="s">
        <v>1215</v>
      </c>
      <c r="D1112" s="119"/>
      <c r="E1112" s="119"/>
      <c r="F1112" s="298">
        <v>1112</v>
      </c>
      <c r="G1112" s="119"/>
      <c r="H1112" s="119"/>
      <c r="I1112" s="119" t="s">
        <v>2218</v>
      </c>
      <c r="J1112" s="119" t="s">
        <v>2219</v>
      </c>
      <c r="K1112" s="119" t="s">
        <v>378</v>
      </c>
      <c r="L1112" s="119"/>
      <c r="M1112" s="119" t="s">
        <v>147</v>
      </c>
      <c r="N1112" s="119"/>
      <c r="O1112" s="119"/>
      <c r="P1112" s="119"/>
      <c r="Q1112" s="119"/>
      <c r="R1112" s="119">
        <v>1</v>
      </c>
      <c r="S1112" s="119" t="s">
        <v>120</v>
      </c>
      <c r="T1112" s="119"/>
      <c r="U1112" s="119"/>
      <c r="V1112" s="119"/>
      <c r="W1112" s="119"/>
      <c r="X1112" s="119" t="s">
        <v>2220</v>
      </c>
      <c r="Y1112" s="119" t="s">
        <v>2221</v>
      </c>
      <c r="Z1112" s="119" t="s">
        <v>2222</v>
      </c>
      <c r="AA1112" s="119" t="s">
        <v>2223</v>
      </c>
      <c r="AB1112" s="119" t="s">
        <v>1210</v>
      </c>
      <c r="AD1112" s="300"/>
      <c r="AE1112" s="304"/>
      <c r="AF1112" s="297" t="s">
        <v>551</v>
      </c>
      <c r="AG1112" s="302">
        <v>0</v>
      </c>
      <c r="AH1112" s="297" t="s">
        <v>2216</v>
      </c>
      <c r="AI1112" s="297" t="s">
        <v>2217</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2189</v>
      </c>
      <c r="BI1112" s="312"/>
      <c r="BJ1112" s="305" t="s">
        <v>109</v>
      </c>
      <c r="BK1112" s="305"/>
      <c r="BL1112" s="305">
        <v>1</v>
      </c>
      <c r="BM1112" s="307">
        <v>1</v>
      </c>
      <c r="BN1112" s="307" t="s">
        <v>79</v>
      </c>
      <c r="BO1112" s="305" t="s">
        <v>1211</v>
      </c>
      <c r="BP1112" s="308">
        <v>1698.09</v>
      </c>
      <c r="BQ1112" s="308">
        <v>754.51</v>
      </c>
      <c r="BR1112" s="308">
        <v>12</v>
      </c>
      <c r="BS1112" s="308">
        <v>12</v>
      </c>
      <c r="BT1112" s="305" t="s">
        <v>2224</v>
      </c>
      <c r="BU1112" s="307">
        <v>0.1</v>
      </c>
      <c r="BV1112" s="309">
        <v>0</v>
      </c>
      <c r="BW1112" s="310" t="s">
        <v>1253</v>
      </c>
      <c r="BX1112" s="305"/>
      <c r="BY1112" s="308">
        <v>1698.09</v>
      </c>
      <c r="BZ1112" s="308">
        <v>754.51</v>
      </c>
      <c r="CA1112" s="308">
        <v>20.399999999999999</v>
      </c>
      <c r="CB1112" s="308">
        <v>20.399999999999999</v>
      </c>
      <c r="CC1112" s="307">
        <v>0.55000000000000004</v>
      </c>
      <c r="CD1112" s="305" t="s">
        <v>1213</v>
      </c>
      <c r="CE1112" s="310" t="s">
        <v>1253</v>
      </c>
      <c r="CF1112" s="305"/>
      <c r="CG1112" s="308">
        <v>1698.09</v>
      </c>
      <c r="CH1112" s="308">
        <v>754.51</v>
      </c>
      <c r="CI1112" s="308">
        <v>12</v>
      </c>
      <c r="CJ1112" s="308">
        <v>12</v>
      </c>
      <c r="CK1112" s="307"/>
      <c r="CL1112" s="307"/>
      <c r="CM1112" s="307">
        <v>1</v>
      </c>
      <c r="CN1112" s="311" t="s">
        <v>1213</v>
      </c>
      <c r="CO1112" s="305" t="s">
        <v>1253</v>
      </c>
      <c r="CP1112" s="305"/>
      <c r="CQ1112" s="308">
        <v>1698.09</v>
      </c>
      <c r="CR1112" s="308">
        <v>754.51</v>
      </c>
      <c r="CS1112" s="308">
        <v>12</v>
      </c>
      <c r="CT1112" s="308">
        <v>12</v>
      </c>
      <c r="CW1112" s="312"/>
      <c r="CX1112" s="312"/>
    </row>
    <row r="1113" spans="1:102" s="299" customFormat="1" ht="16" customHeight="1">
      <c r="A1113" s="297" t="s">
        <v>2225</v>
      </c>
      <c r="B1113" s="297" t="s">
        <v>2226</v>
      </c>
      <c r="C1113" s="119" t="s">
        <v>1256</v>
      </c>
      <c r="D1113" s="119"/>
      <c r="E1113" s="119"/>
      <c r="F1113" s="298">
        <v>1113</v>
      </c>
      <c r="G1113" s="119"/>
      <c r="H1113" s="119"/>
      <c r="I1113" s="119" t="s">
        <v>2227</v>
      </c>
      <c r="J1113" s="119" t="s">
        <v>2228</v>
      </c>
      <c r="K1113" s="119" t="s">
        <v>378</v>
      </c>
      <c r="L1113" s="119"/>
      <c r="M1113" s="119" t="s">
        <v>147</v>
      </c>
      <c r="N1113" s="119"/>
      <c r="O1113" s="119"/>
      <c r="P1113" s="119"/>
      <c r="Q1113" s="119"/>
      <c r="R1113" s="119">
        <v>1</v>
      </c>
      <c r="S1113" s="119" t="s">
        <v>120</v>
      </c>
      <c r="T1113" s="119"/>
      <c r="U1113" s="119"/>
      <c r="V1113" s="119"/>
      <c r="W1113" s="119"/>
      <c r="X1113" s="119" t="s">
        <v>2229</v>
      </c>
      <c r="Y1113" s="119" t="s">
        <v>2230</v>
      </c>
      <c r="Z1113" s="119" t="s">
        <v>2231</v>
      </c>
      <c r="AA1113" s="119" t="s">
        <v>2232</v>
      </c>
      <c r="AB1113" s="119" t="s">
        <v>1210</v>
      </c>
      <c r="AD1113" s="300"/>
      <c r="AE1113" s="304"/>
      <c r="AF1113" s="297" t="s">
        <v>552</v>
      </c>
      <c r="AG1113" s="302">
        <v>0</v>
      </c>
      <c r="AH1113" s="297" t="s">
        <v>2225</v>
      </c>
      <c r="AI1113" s="297" t="s">
        <v>2226</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2180</v>
      </c>
      <c r="BI1113" s="312"/>
      <c r="BJ1113" s="305" t="s">
        <v>109</v>
      </c>
      <c r="BK1113" s="305"/>
      <c r="BL1113" s="305">
        <v>1</v>
      </c>
      <c r="BM1113" s="307">
        <v>1</v>
      </c>
      <c r="BN1113" s="307" t="s">
        <v>79</v>
      </c>
      <c r="BO1113" s="305" t="s">
        <v>1211</v>
      </c>
      <c r="BP1113" s="308">
        <v>1612.44</v>
      </c>
      <c r="BQ1113" s="308">
        <v>814.22</v>
      </c>
      <c r="BR1113" s="308">
        <v>35</v>
      </c>
      <c r="BS1113" s="308">
        <v>35</v>
      </c>
      <c r="BT1113" s="305" t="s">
        <v>2233</v>
      </c>
      <c r="BU1113" s="307">
        <v>0.1</v>
      </c>
      <c r="BV1113" s="309">
        <v>0</v>
      </c>
      <c r="BW1113" s="310" t="s">
        <v>1243</v>
      </c>
      <c r="BX1113" s="305"/>
      <c r="BY1113" s="308">
        <v>1612.44</v>
      </c>
      <c r="BZ1113" s="308">
        <v>814.22</v>
      </c>
      <c r="CA1113" s="308">
        <v>59.5</v>
      </c>
      <c r="CB1113" s="308">
        <v>59.5</v>
      </c>
      <c r="CC1113" s="307">
        <v>0.55000000000000004</v>
      </c>
      <c r="CD1113" s="305" t="s">
        <v>1213</v>
      </c>
      <c r="CE1113" s="310" t="s">
        <v>1243</v>
      </c>
      <c r="CF1113" s="305"/>
      <c r="CG1113" s="308">
        <v>1612.44</v>
      </c>
      <c r="CH1113" s="308">
        <v>814.22</v>
      </c>
      <c r="CI1113" s="308">
        <v>35</v>
      </c>
      <c r="CJ1113" s="308">
        <v>35</v>
      </c>
      <c r="CK1113" s="307"/>
      <c r="CL1113" s="307"/>
      <c r="CM1113" s="307">
        <v>1</v>
      </c>
      <c r="CN1113" s="311" t="s">
        <v>1213</v>
      </c>
      <c r="CO1113" s="305" t="s">
        <v>1243</v>
      </c>
      <c r="CP1113" s="305"/>
      <c r="CQ1113" s="308">
        <v>1612.44</v>
      </c>
      <c r="CR1113" s="308">
        <v>814.22</v>
      </c>
      <c r="CS1113" s="308">
        <v>35</v>
      </c>
      <c r="CT1113" s="308">
        <v>35</v>
      </c>
      <c r="CW1113" s="312"/>
      <c r="CX1113" s="312"/>
    </row>
    <row r="1114" spans="1:102" s="299" customFormat="1" ht="16" customHeight="1">
      <c r="A1114" s="297" t="s">
        <v>2234</v>
      </c>
      <c r="B1114" s="297" t="s">
        <v>2235</v>
      </c>
      <c r="C1114" s="119" t="s">
        <v>1256</v>
      </c>
      <c r="D1114" s="119"/>
      <c r="E1114" s="119"/>
      <c r="F1114" s="298">
        <v>1114</v>
      </c>
      <c r="G1114" s="119"/>
      <c r="H1114" s="119"/>
      <c r="I1114" s="119" t="s">
        <v>2236</v>
      </c>
      <c r="J1114" s="119" t="s">
        <v>2237</v>
      </c>
      <c r="K1114" s="119" t="s">
        <v>378</v>
      </c>
      <c r="L1114" s="119"/>
      <c r="M1114" s="119" t="s">
        <v>147</v>
      </c>
      <c r="N1114" s="119"/>
      <c r="O1114" s="119"/>
      <c r="P1114" s="119"/>
      <c r="Q1114" s="119"/>
      <c r="R1114" s="119">
        <v>1</v>
      </c>
      <c r="S1114" s="119" t="s">
        <v>120</v>
      </c>
      <c r="T1114" s="119"/>
      <c r="U1114" s="119"/>
      <c r="V1114" s="119"/>
      <c r="W1114" s="119"/>
      <c r="X1114" s="119" t="s">
        <v>2238</v>
      </c>
      <c r="Y1114" s="119" t="s">
        <v>2239</v>
      </c>
      <c r="Z1114" s="119" t="s">
        <v>2240</v>
      </c>
      <c r="AA1114" s="119" t="s">
        <v>2241</v>
      </c>
      <c r="AB1114" s="119" t="s">
        <v>1210</v>
      </c>
      <c r="AD1114" s="300"/>
      <c r="AE1114" s="304"/>
      <c r="AF1114" s="297" t="s">
        <v>553</v>
      </c>
      <c r="AG1114" s="302">
        <v>0</v>
      </c>
      <c r="AH1114" s="297" t="s">
        <v>2234</v>
      </c>
      <c r="AI1114" s="297" t="s">
        <v>2235</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2225</v>
      </c>
      <c r="BI1114" s="312"/>
      <c r="BJ1114" s="305" t="s">
        <v>109</v>
      </c>
      <c r="BK1114" s="305"/>
      <c r="BL1114" s="305">
        <v>1</v>
      </c>
      <c r="BM1114" s="307">
        <v>1</v>
      </c>
      <c r="BN1114" s="307" t="s">
        <v>79</v>
      </c>
      <c r="BO1114" s="305" t="s">
        <v>1211</v>
      </c>
      <c r="BP1114" s="308">
        <v>1703.28</v>
      </c>
      <c r="BQ1114" s="308">
        <v>769.79</v>
      </c>
      <c r="BR1114" s="308">
        <v>12</v>
      </c>
      <c r="BS1114" s="308">
        <v>12</v>
      </c>
      <c r="BT1114" s="305" t="s">
        <v>2242</v>
      </c>
      <c r="BU1114" s="307">
        <v>0.1</v>
      </c>
      <c r="BV1114" s="309">
        <v>0</v>
      </c>
      <c r="BW1114" s="310" t="s">
        <v>1253</v>
      </c>
      <c r="BX1114" s="305"/>
      <c r="BY1114" s="308">
        <v>1703.28</v>
      </c>
      <c r="BZ1114" s="308">
        <v>769.79</v>
      </c>
      <c r="CA1114" s="308">
        <v>20.399999999999999</v>
      </c>
      <c r="CB1114" s="308">
        <v>20.399999999999999</v>
      </c>
      <c r="CC1114" s="307">
        <v>0.55000000000000004</v>
      </c>
      <c r="CD1114" s="305" t="s">
        <v>1213</v>
      </c>
      <c r="CE1114" s="310" t="s">
        <v>1253</v>
      </c>
      <c r="CF1114" s="305"/>
      <c r="CG1114" s="308">
        <v>1703.28</v>
      </c>
      <c r="CH1114" s="308">
        <v>769.79</v>
      </c>
      <c r="CI1114" s="308">
        <v>12</v>
      </c>
      <c r="CJ1114" s="308">
        <v>12</v>
      </c>
      <c r="CK1114" s="307"/>
      <c r="CL1114" s="307"/>
      <c r="CM1114" s="307">
        <v>1</v>
      </c>
      <c r="CN1114" s="311" t="s">
        <v>1213</v>
      </c>
      <c r="CO1114" s="305" t="s">
        <v>1253</v>
      </c>
      <c r="CP1114" s="305"/>
      <c r="CQ1114" s="308">
        <v>1703.28</v>
      </c>
      <c r="CR1114" s="308">
        <v>769.79</v>
      </c>
      <c r="CS1114" s="308">
        <v>12</v>
      </c>
      <c r="CT1114" s="308">
        <v>12</v>
      </c>
      <c r="CW1114" s="312"/>
      <c r="CX1114" s="312"/>
    </row>
    <row r="1115" spans="1:102" s="299" customFormat="1" ht="16" customHeight="1">
      <c r="A1115" s="297" t="s">
        <v>2243</v>
      </c>
      <c r="B1115" s="297" t="s">
        <v>2244</v>
      </c>
      <c r="C1115" s="119" t="s">
        <v>1215</v>
      </c>
      <c r="D1115" s="119"/>
      <c r="E1115" s="119"/>
      <c r="F1115" s="298">
        <v>1115</v>
      </c>
      <c r="G1115" s="119"/>
      <c r="H1115" s="119"/>
      <c r="I1115" s="119" t="s">
        <v>2245</v>
      </c>
      <c r="J1115" s="119" t="s">
        <v>2246</v>
      </c>
      <c r="K1115" s="119" t="s">
        <v>378</v>
      </c>
      <c r="L1115" s="119"/>
      <c r="M1115" s="119" t="s">
        <v>147</v>
      </c>
      <c r="N1115" s="119"/>
      <c r="O1115" s="119"/>
      <c r="P1115" s="119"/>
      <c r="Q1115" s="119"/>
      <c r="R1115" s="119">
        <v>1</v>
      </c>
      <c r="S1115" s="119" t="s">
        <v>120</v>
      </c>
      <c r="T1115" s="119"/>
      <c r="U1115" s="119"/>
      <c r="V1115" s="119"/>
      <c r="W1115" s="119"/>
      <c r="X1115" s="119" t="s">
        <v>2247</v>
      </c>
      <c r="Y1115" s="119" t="s">
        <v>2248</v>
      </c>
      <c r="Z1115" s="119" t="s">
        <v>2249</v>
      </c>
      <c r="AA1115" s="119" t="s">
        <v>2250</v>
      </c>
      <c r="AB1115" s="119" t="s">
        <v>1210</v>
      </c>
      <c r="AD1115" s="300"/>
      <c r="AE1115" s="304"/>
      <c r="AF1115" s="297" t="s">
        <v>554</v>
      </c>
      <c r="AG1115" s="302">
        <v>0</v>
      </c>
      <c r="AH1115" s="297" t="s">
        <v>2243</v>
      </c>
      <c r="AI1115" s="297" t="s">
        <v>2244</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2225</v>
      </c>
      <c r="BI1115" s="312"/>
      <c r="BJ1115" s="305" t="s">
        <v>109</v>
      </c>
      <c r="BK1115" s="305"/>
      <c r="BL1115" s="305">
        <v>1</v>
      </c>
      <c r="BM1115" s="307">
        <v>1</v>
      </c>
      <c r="BN1115" s="307" t="s">
        <v>79</v>
      </c>
      <c r="BO1115" s="305" t="s">
        <v>1211</v>
      </c>
      <c r="BP1115" s="308">
        <v>1708.14</v>
      </c>
      <c r="BQ1115" s="308">
        <v>785.19</v>
      </c>
      <c r="BR1115" s="308">
        <v>12</v>
      </c>
      <c r="BS1115" s="308">
        <v>12</v>
      </c>
      <c r="BT1115" s="305" t="s">
        <v>2251</v>
      </c>
      <c r="BU1115" s="307">
        <v>0.1</v>
      </c>
      <c r="BV1115" s="309">
        <v>0</v>
      </c>
      <c r="BW1115" s="310" t="s">
        <v>1253</v>
      </c>
      <c r="BX1115" s="305"/>
      <c r="BY1115" s="308">
        <v>1708.14</v>
      </c>
      <c r="BZ1115" s="308">
        <v>785.19</v>
      </c>
      <c r="CA1115" s="308">
        <v>20.399999999999999</v>
      </c>
      <c r="CB1115" s="308">
        <v>20.399999999999999</v>
      </c>
      <c r="CC1115" s="307">
        <v>0.55000000000000004</v>
      </c>
      <c r="CD1115" s="305" t="s">
        <v>1213</v>
      </c>
      <c r="CE1115" s="310" t="s">
        <v>1253</v>
      </c>
      <c r="CF1115" s="305"/>
      <c r="CG1115" s="308">
        <v>1708.14</v>
      </c>
      <c r="CH1115" s="308">
        <v>785.19</v>
      </c>
      <c r="CI1115" s="308">
        <v>12</v>
      </c>
      <c r="CJ1115" s="308">
        <v>12</v>
      </c>
      <c r="CK1115" s="307"/>
      <c r="CL1115" s="307"/>
      <c r="CM1115" s="307">
        <v>1</v>
      </c>
      <c r="CN1115" s="311" t="s">
        <v>1213</v>
      </c>
      <c r="CO1115" s="305" t="s">
        <v>1253</v>
      </c>
      <c r="CP1115" s="305"/>
      <c r="CQ1115" s="308">
        <v>1708.14</v>
      </c>
      <c r="CR1115" s="308">
        <v>785.19</v>
      </c>
      <c r="CS1115" s="308">
        <v>12</v>
      </c>
      <c r="CT1115" s="308">
        <v>12</v>
      </c>
      <c r="CW1115" s="312"/>
      <c r="CX1115" s="312"/>
    </row>
    <row r="1116" spans="1:102" s="299" customFormat="1" ht="16" customHeight="1">
      <c r="A1116" s="297" t="s">
        <v>2252</v>
      </c>
      <c r="B1116" s="297" t="s">
        <v>2253</v>
      </c>
      <c r="C1116" s="119" t="s">
        <v>1256</v>
      </c>
      <c r="D1116" s="119"/>
      <c r="E1116" s="119"/>
      <c r="F1116" s="298">
        <v>1116</v>
      </c>
      <c r="G1116" s="119"/>
      <c r="H1116" s="119"/>
      <c r="I1116" s="119" t="s">
        <v>2254</v>
      </c>
      <c r="J1116" s="119" t="s">
        <v>2255</v>
      </c>
      <c r="K1116" s="119" t="s">
        <v>378</v>
      </c>
      <c r="L1116" s="119"/>
      <c r="M1116" s="119" t="s">
        <v>147</v>
      </c>
      <c r="N1116" s="119"/>
      <c r="O1116" s="119"/>
      <c r="P1116" s="119"/>
      <c r="Q1116" s="119"/>
      <c r="R1116" s="119">
        <v>1</v>
      </c>
      <c r="S1116" s="119" t="s">
        <v>120</v>
      </c>
      <c r="T1116" s="119"/>
      <c r="U1116" s="119"/>
      <c r="V1116" s="119"/>
      <c r="W1116" s="119"/>
      <c r="X1116" s="119" t="s">
        <v>2256</v>
      </c>
      <c r="Y1116" s="119" t="s">
        <v>2257</v>
      </c>
      <c r="Z1116" s="119" t="s">
        <v>2258</v>
      </c>
      <c r="AA1116" s="119" t="s">
        <v>2259</v>
      </c>
      <c r="AB1116" s="119" t="s">
        <v>1210</v>
      </c>
      <c r="AD1116" s="300"/>
      <c r="AE1116" s="304"/>
      <c r="AF1116" s="297" t="s">
        <v>555</v>
      </c>
      <c r="AG1116" s="302">
        <v>0</v>
      </c>
      <c r="AH1116" s="297" t="s">
        <v>2252</v>
      </c>
      <c r="AI1116" s="297" t="s">
        <v>2253</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2225</v>
      </c>
      <c r="BI1116" s="312"/>
      <c r="BJ1116" s="305" t="s">
        <v>109</v>
      </c>
      <c r="BK1116" s="305"/>
      <c r="BL1116" s="305">
        <v>1</v>
      </c>
      <c r="BM1116" s="307">
        <v>1</v>
      </c>
      <c r="BN1116" s="307" t="s">
        <v>79</v>
      </c>
      <c r="BO1116" s="305" t="s">
        <v>1211</v>
      </c>
      <c r="BP1116" s="308">
        <v>1712.65</v>
      </c>
      <c r="BQ1116" s="308">
        <v>800.69</v>
      </c>
      <c r="BR1116" s="308">
        <v>12</v>
      </c>
      <c r="BS1116" s="308">
        <v>12</v>
      </c>
      <c r="BT1116" s="305" t="s">
        <v>2260</v>
      </c>
      <c r="BU1116" s="307">
        <v>0.1</v>
      </c>
      <c r="BV1116" s="309">
        <v>0</v>
      </c>
      <c r="BW1116" s="310" t="s">
        <v>1253</v>
      </c>
      <c r="BX1116" s="305"/>
      <c r="BY1116" s="308">
        <v>1712.65</v>
      </c>
      <c r="BZ1116" s="308">
        <v>800.69</v>
      </c>
      <c r="CA1116" s="308">
        <v>20.399999999999999</v>
      </c>
      <c r="CB1116" s="308">
        <v>20.399999999999999</v>
      </c>
      <c r="CC1116" s="307">
        <v>0.55000000000000004</v>
      </c>
      <c r="CD1116" s="305" t="s">
        <v>1213</v>
      </c>
      <c r="CE1116" s="310" t="s">
        <v>1253</v>
      </c>
      <c r="CF1116" s="305"/>
      <c r="CG1116" s="308">
        <v>1712.65</v>
      </c>
      <c r="CH1116" s="308">
        <v>800.69</v>
      </c>
      <c r="CI1116" s="308">
        <v>12</v>
      </c>
      <c r="CJ1116" s="308">
        <v>12</v>
      </c>
      <c r="CK1116" s="307"/>
      <c r="CL1116" s="307"/>
      <c r="CM1116" s="307">
        <v>1</v>
      </c>
      <c r="CN1116" s="311" t="s">
        <v>1213</v>
      </c>
      <c r="CO1116" s="305" t="s">
        <v>1253</v>
      </c>
      <c r="CP1116" s="305"/>
      <c r="CQ1116" s="308">
        <v>1712.65</v>
      </c>
      <c r="CR1116" s="308">
        <v>800.69</v>
      </c>
      <c r="CS1116" s="308">
        <v>12</v>
      </c>
      <c r="CT1116" s="308">
        <v>12</v>
      </c>
      <c r="CW1116" s="312"/>
      <c r="CX1116" s="312"/>
    </row>
    <row r="1117" spans="1:102" s="299" customFormat="1" ht="16" customHeight="1">
      <c r="A1117" s="297" t="s">
        <v>2261</v>
      </c>
      <c r="B1117" s="297" t="s">
        <v>2262</v>
      </c>
      <c r="C1117" s="119" t="s">
        <v>1215</v>
      </c>
      <c r="D1117" s="119"/>
      <c r="E1117" s="119"/>
      <c r="F1117" s="298">
        <v>1117</v>
      </c>
      <c r="G1117" s="119"/>
      <c r="H1117" s="119"/>
      <c r="I1117" s="119" t="s">
        <v>2263</v>
      </c>
      <c r="J1117" s="119" t="s">
        <v>2264</v>
      </c>
      <c r="K1117" s="119" t="s">
        <v>378</v>
      </c>
      <c r="L1117" s="119"/>
      <c r="M1117" s="119" t="s">
        <v>147</v>
      </c>
      <c r="N1117" s="119"/>
      <c r="O1117" s="119"/>
      <c r="P1117" s="119"/>
      <c r="Q1117" s="119"/>
      <c r="R1117" s="119">
        <v>1</v>
      </c>
      <c r="S1117" s="119" t="s">
        <v>120</v>
      </c>
      <c r="T1117" s="119"/>
      <c r="U1117" s="119"/>
      <c r="V1117" s="119"/>
      <c r="W1117" s="119"/>
      <c r="X1117" s="119" t="s">
        <v>2265</v>
      </c>
      <c r="Y1117" s="119" t="s">
        <v>2266</v>
      </c>
      <c r="Z1117" s="119" t="s">
        <v>2267</v>
      </c>
      <c r="AA1117" s="119" t="s">
        <v>2268</v>
      </c>
      <c r="AB1117" s="119" t="s">
        <v>1210</v>
      </c>
      <c r="AD1117" s="300"/>
      <c r="AE1117" s="304"/>
      <c r="AF1117" s="297" t="s">
        <v>556</v>
      </c>
      <c r="AG1117" s="302">
        <v>0</v>
      </c>
      <c r="AH1117" s="297" t="s">
        <v>2261</v>
      </c>
      <c r="AI1117" s="297" t="s">
        <v>2262</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2180</v>
      </c>
      <c r="BI1117" s="312"/>
      <c r="BJ1117" s="305" t="s">
        <v>109</v>
      </c>
      <c r="BK1117" s="305"/>
      <c r="BL1117" s="305">
        <v>1</v>
      </c>
      <c r="BM1117" s="307">
        <v>1</v>
      </c>
      <c r="BN1117" s="307" t="s">
        <v>79</v>
      </c>
      <c r="BO1117" s="305" t="s">
        <v>1211</v>
      </c>
      <c r="BP1117" s="308">
        <v>1623.28</v>
      </c>
      <c r="BQ1117" s="308">
        <v>854.67</v>
      </c>
      <c r="BR1117" s="308">
        <v>35</v>
      </c>
      <c r="BS1117" s="308">
        <v>35</v>
      </c>
      <c r="BT1117" s="305" t="s">
        <v>2269</v>
      </c>
      <c r="BU1117" s="307">
        <v>0.1</v>
      </c>
      <c r="BV1117" s="309">
        <v>0</v>
      </c>
      <c r="BW1117" s="310" t="s">
        <v>1243</v>
      </c>
      <c r="BX1117" s="305"/>
      <c r="BY1117" s="308">
        <v>1623.28</v>
      </c>
      <c r="BZ1117" s="308">
        <v>854.67</v>
      </c>
      <c r="CA1117" s="308">
        <v>59.5</v>
      </c>
      <c r="CB1117" s="308">
        <v>59.5</v>
      </c>
      <c r="CC1117" s="307">
        <v>0.55000000000000004</v>
      </c>
      <c r="CD1117" s="305" t="s">
        <v>1213</v>
      </c>
      <c r="CE1117" s="310" t="s">
        <v>1243</v>
      </c>
      <c r="CF1117" s="305"/>
      <c r="CG1117" s="308">
        <v>1623.28</v>
      </c>
      <c r="CH1117" s="308">
        <v>854.67</v>
      </c>
      <c r="CI1117" s="308">
        <v>35</v>
      </c>
      <c r="CJ1117" s="308">
        <v>35</v>
      </c>
      <c r="CK1117" s="307"/>
      <c r="CL1117" s="307"/>
      <c r="CM1117" s="307">
        <v>1</v>
      </c>
      <c r="CN1117" s="311" t="s">
        <v>1213</v>
      </c>
      <c r="CO1117" s="305" t="s">
        <v>1243</v>
      </c>
      <c r="CP1117" s="305"/>
      <c r="CQ1117" s="308">
        <v>1623.28</v>
      </c>
      <c r="CR1117" s="308">
        <v>854.67</v>
      </c>
      <c r="CS1117" s="308">
        <v>35</v>
      </c>
      <c r="CT1117" s="308">
        <v>35</v>
      </c>
      <c r="CW1117" s="312"/>
      <c r="CX1117" s="312"/>
    </row>
    <row r="1118" spans="1:102" s="299" customFormat="1" ht="16" customHeight="1">
      <c r="A1118" s="297" t="s">
        <v>2270</v>
      </c>
      <c r="B1118" s="297" t="s">
        <v>2271</v>
      </c>
      <c r="C1118" s="119" t="s">
        <v>1215</v>
      </c>
      <c r="D1118" s="119"/>
      <c r="E1118" s="119"/>
      <c r="F1118" s="298">
        <v>1118</v>
      </c>
      <c r="G1118" s="119"/>
      <c r="H1118" s="119"/>
      <c r="I1118" s="119" t="s">
        <v>2272</v>
      </c>
      <c r="J1118" s="119" t="s">
        <v>2273</v>
      </c>
      <c r="K1118" s="119" t="s">
        <v>378</v>
      </c>
      <c r="L1118" s="119"/>
      <c r="M1118" s="119" t="s">
        <v>147</v>
      </c>
      <c r="N1118" s="119"/>
      <c r="O1118" s="119"/>
      <c r="P1118" s="119"/>
      <c r="Q1118" s="119"/>
      <c r="R1118" s="119">
        <v>1</v>
      </c>
      <c r="S1118" s="119" t="s">
        <v>120</v>
      </c>
      <c r="T1118" s="119"/>
      <c r="U1118" s="119"/>
      <c r="V1118" s="119"/>
      <c r="W1118" s="119"/>
      <c r="X1118" s="119" t="s">
        <v>2274</v>
      </c>
      <c r="Y1118" s="119" t="s">
        <v>2275</v>
      </c>
      <c r="Z1118" s="119" t="s">
        <v>2276</v>
      </c>
      <c r="AA1118" s="119" t="s">
        <v>2277</v>
      </c>
      <c r="AB1118" s="119" t="s">
        <v>1210</v>
      </c>
      <c r="AD1118" s="300"/>
      <c r="AE1118" s="304"/>
      <c r="AF1118" s="297" t="s">
        <v>557</v>
      </c>
      <c r="AG1118" s="302">
        <v>0</v>
      </c>
      <c r="AH1118" s="297" t="s">
        <v>2270</v>
      </c>
      <c r="AI1118" s="297" t="s">
        <v>2271</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2261</v>
      </c>
      <c r="BI1118" s="312"/>
      <c r="BJ1118" s="305" t="s">
        <v>109</v>
      </c>
      <c r="BK1118" s="305"/>
      <c r="BL1118" s="305">
        <v>1</v>
      </c>
      <c r="BM1118" s="307">
        <v>1</v>
      </c>
      <c r="BN1118" s="307" t="s">
        <v>79</v>
      </c>
      <c r="BO1118" s="305" t="s">
        <v>1211</v>
      </c>
      <c r="BP1118" s="308">
        <v>1716.83</v>
      </c>
      <c r="BQ1118" s="308">
        <v>816.28</v>
      </c>
      <c r="BR1118" s="308">
        <v>12</v>
      </c>
      <c r="BS1118" s="308">
        <v>12</v>
      </c>
      <c r="BT1118" s="305" t="s">
        <v>2278</v>
      </c>
      <c r="BU1118" s="307">
        <v>0.1</v>
      </c>
      <c r="BV1118" s="309">
        <v>0</v>
      </c>
      <c r="BW1118" s="310" t="s">
        <v>1253</v>
      </c>
      <c r="BX1118" s="305"/>
      <c r="BY1118" s="308">
        <v>1716.83</v>
      </c>
      <c r="BZ1118" s="308">
        <v>816.28</v>
      </c>
      <c r="CA1118" s="308">
        <v>20.399999999999999</v>
      </c>
      <c r="CB1118" s="308">
        <v>20.399999999999999</v>
      </c>
      <c r="CC1118" s="307">
        <v>0.55000000000000004</v>
      </c>
      <c r="CD1118" s="305" t="s">
        <v>1213</v>
      </c>
      <c r="CE1118" s="310" t="s">
        <v>1253</v>
      </c>
      <c r="CF1118" s="305"/>
      <c r="CG1118" s="308">
        <v>1716.83</v>
      </c>
      <c r="CH1118" s="308">
        <v>816.28</v>
      </c>
      <c r="CI1118" s="308">
        <v>12</v>
      </c>
      <c r="CJ1118" s="308">
        <v>12</v>
      </c>
      <c r="CK1118" s="307"/>
      <c r="CL1118" s="307"/>
      <c r="CM1118" s="307">
        <v>1</v>
      </c>
      <c r="CN1118" s="311" t="s">
        <v>1213</v>
      </c>
      <c r="CO1118" s="305" t="s">
        <v>1253</v>
      </c>
      <c r="CP1118" s="305"/>
      <c r="CQ1118" s="308">
        <v>1716.83</v>
      </c>
      <c r="CR1118" s="308">
        <v>816.28</v>
      </c>
      <c r="CS1118" s="308">
        <v>12</v>
      </c>
      <c r="CT1118" s="308">
        <v>12</v>
      </c>
      <c r="CW1118" s="312"/>
      <c r="CX1118" s="312"/>
    </row>
    <row r="1119" spans="1:102" s="299" customFormat="1" ht="16" customHeight="1">
      <c r="A1119" s="297" t="s">
        <v>2279</v>
      </c>
      <c r="B1119" s="297" t="s">
        <v>2280</v>
      </c>
      <c r="C1119" s="119" t="s">
        <v>1256</v>
      </c>
      <c r="D1119" s="119"/>
      <c r="E1119" s="119"/>
      <c r="F1119" s="298">
        <v>1119</v>
      </c>
      <c r="G1119" s="119"/>
      <c r="H1119" s="119"/>
      <c r="I1119" s="119" t="s">
        <v>2281</v>
      </c>
      <c r="J1119" s="119" t="s">
        <v>2282</v>
      </c>
      <c r="K1119" s="119" t="s">
        <v>378</v>
      </c>
      <c r="L1119" s="119"/>
      <c r="M1119" s="119" t="s">
        <v>147</v>
      </c>
      <c r="N1119" s="119"/>
      <c r="O1119" s="119"/>
      <c r="P1119" s="119"/>
      <c r="Q1119" s="119"/>
      <c r="R1119" s="119">
        <v>1</v>
      </c>
      <c r="S1119" s="119" t="s">
        <v>120</v>
      </c>
      <c r="T1119" s="119"/>
      <c r="U1119" s="119"/>
      <c r="V1119" s="119"/>
      <c r="W1119" s="119"/>
      <c r="X1119" s="119" t="s">
        <v>2283</v>
      </c>
      <c r="Y1119" s="119" t="s">
        <v>2284</v>
      </c>
      <c r="Z1119" s="119" t="s">
        <v>2285</v>
      </c>
      <c r="AA1119" s="119" t="s">
        <v>2286</v>
      </c>
      <c r="AB1119" s="119" t="s">
        <v>1210</v>
      </c>
      <c r="AD1119" s="300"/>
      <c r="AE1119" s="304"/>
      <c r="AF1119" s="297" t="s">
        <v>558</v>
      </c>
      <c r="AG1119" s="302">
        <v>0</v>
      </c>
      <c r="AH1119" s="297" t="s">
        <v>2279</v>
      </c>
      <c r="AI1119" s="297" t="s">
        <v>2280</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2261</v>
      </c>
      <c r="BI1119" s="312"/>
      <c r="BJ1119" s="305" t="s">
        <v>109</v>
      </c>
      <c r="BK1119" s="305"/>
      <c r="BL1119" s="305">
        <v>1</v>
      </c>
      <c r="BM1119" s="307">
        <v>1</v>
      </c>
      <c r="BN1119" s="307" t="s">
        <v>79</v>
      </c>
      <c r="BO1119" s="305" t="s">
        <v>1211</v>
      </c>
      <c r="BP1119" s="308">
        <v>1720.67</v>
      </c>
      <c r="BQ1119" s="308">
        <v>831.96</v>
      </c>
      <c r="BR1119" s="308">
        <v>12</v>
      </c>
      <c r="BS1119" s="308">
        <v>12</v>
      </c>
      <c r="BT1119" s="305" t="s">
        <v>2287</v>
      </c>
      <c r="BU1119" s="307">
        <v>0.1</v>
      </c>
      <c r="BV1119" s="309">
        <v>0</v>
      </c>
      <c r="BW1119" s="310" t="s">
        <v>1253</v>
      </c>
      <c r="BX1119" s="305"/>
      <c r="BY1119" s="308">
        <v>1720.67</v>
      </c>
      <c r="BZ1119" s="308">
        <v>831.96</v>
      </c>
      <c r="CA1119" s="308">
        <v>20.399999999999999</v>
      </c>
      <c r="CB1119" s="308">
        <v>20.399999999999999</v>
      </c>
      <c r="CC1119" s="307">
        <v>0.55000000000000004</v>
      </c>
      <c r="CD1119" s="305" t="s">
        <v>1213</v>
      </c>
      <c r="CE1119" s="310" t="s">
        <v>1253</v>
      </c>
      <c r="CF1119" s="305"/>
      <c r="CG1119" s="308">
        <v>1720.67</v>
      </c>
      <c r="CH1119" s="308">
        <v>831.96</v>
      </c>
      <c r="CI1119" s="308">
        <v>12</v>
      </c>
      <c r="CJ1119" s="308">
        <v>12</v>
      </c>
      <c r="CK1119" s="307"/>
      <c r="CL1119" s="307"/>
      <c r="CM1119" s="307">
        <v>1</v>
      </c>
      <c r="CN1119" s="311" t="s">
        <v>1213</v>
      </c>
      <c r="CO1119" s="305" t="s">
        <v>1253</v>
      </c>
      <c r="CP1119" s="305"/>
      <c r="CQ1119" s="308">
        <v>1720.67</v>
      </c>
      <c r="CR1119" s="308">
        <v>831.96</v>
      </c>
      <c r="CS1119" s="308">
        <v>12</v>
      </c>
      <c r="CT1119" s="308">
        <v>12</v>
      </c>
      <c r="CW1119" s="312"/>
      <c r="CX1119" s="312"/>
    </row>
    <row r="1120" spans="1:102" s="299" customFormat="1" ht="16" customHeight="1">
      <c r="A1120" s="297" t="s">
        <v>2288</v>
      </c>
      <c r="B1120" s="297" t="s">
        <v>2289</v>
      </c>
      <c r="C1120" s="119" t="s">
        <v>1215</v>
      </c>
      <c r="D1120" s="119"/>
      <c r="E1120" s="119"/>
      <c r="F1120" s="298">
        <v>1120</v>
      </c>
      <c r="G1120" s="119"/>
      <c r="H1120" s="119"/>
      <c r="I1120" s="119" t="s">
        <v>2290</v>
      </c>
      <c r="J1120" s="119" t="s">
        <v>2291</v>
      </c>
      <c r="K1120" s="119" t="s">
        <v>378</v>
      </c>
      <c r="L1120" s="119"/>
      <c r="M1120" s="119" t="s">
        <v>147</v>
      </c>
      <c r="N1120" s="119"/>
      <c r="O1120" s="119"/>
      <c r="P1120" s="119"/>
      <c r="Q1120" s="119"/>
      <c r="R1120" s="119">
        <v>1</v>
      </c>
      <c r="S1120" s="119" t="s">
        <v>120</v>
      </c>
      <c r="T1120" s="119"/>
      <c r="U1120" s="119"/>
      <c r="V1120" s="119"/>
      <c r="W1120" s="119"/>
      <c r="X1120" s="119" t="s">
        <v>2292</v>
      </c>
      <c r="Y1120" s="119" t="s">
        <v>2293</v>
      </c>
      <c r="Z1120" s="119" t="s">
        <v>2294</v>
      </c>
      <c r="AA1120" s="119" t="s">
        <v>2295</v>
      </c>
      <c r="AB1120" s="119" t="s">
        <v>1210</v>
      </c>
      <c r="AD1120" s="300"/>
      <c r="AE1120" s="304"/>
      <c r="AF1120" s="297" t="s">
        <v>559</v>
      </c>
      <c r="AG1120" s="302">
        <v>0</v>
      </c>
      <c r="AH1120" s="297" t="s">
        <v>2288</v>
      </c>
      <c r="AI1120" s="297" t="s">
        <v>2289</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2261</v>
      </c>
      <c r="BI1120" s="312"/>
      <c r="BJ1120" s="305" t="s">
        <v>109</v>
      </c>
      <c r="BK1120" s="305"/>
      <c r="BL1120" s="305">
        <v>1</v>
      </c>
      <c r="BM1120" s="307">
        <v>1</v>
      </c>
      <c r="BN1120" s="307" t="s">
        <v>79</v>
      </c>
      <c r="BO1120" s="305" t="s">
        <v>1211</v>
      </c>
      <c r="BP1120" s="308">
        <v>1724.16</v>
      </c>
      <c r="BQ1120" s="308">
        <v>847.72</v>
      </c>
      <c r="BR1120" s="308">
        <v>12</v>
      </c>
      <c r="BS1120" s="308">
        <v>12</v>
      </c>
      <c r="BT1120" s="305" t="s">
        <v>2296</v>
      </c>
      <c r="BU1120" s="307">
        <v>0.1</v>
      </c>
      <c r="BV1120" s="309">
        <v>0</v>
      </c>
      <c r="BW1120" s="310" t="s">
        <v>1253</v>
      </c>
      <c r="BX1120" s="305"/>
      <c r="BY1120" s="308">
        <v>1724.16</v>
      </c>
      <c r="BZ1120" s="308">
        <v>847.72</v>
      </c>
      <c r="CA1120" s="308">
        <v>20.399999999999999</v>
      </c>
      <c r="CB1120" s="308">
        <v>20.399999999999999</v>
      </c>
      <c r="CC1120" s="307">
        <v>0.55000000000000004</v>
      </c>
      <c r="CD1120" s="305" t="s">
        <v>1213</v>
      </c>
      <c r="CE1120" s="310" t="s">
        <v>1253</v>
      </c>
      <c r="CF1120" s="305"/>
      <c r="CG1120" s="308">
        <v>1724.16</v>
      </c>
      <c r="CH1120" s="308">
        <v>847.72</v>
      </c>
      <c r="CI1120" s="308">
        <v>12</v>
      </c>
      <c r="CJ1120" s="308">
        <v>12</v>
      </c>
      <c r="CK1120" s="307"/>
      <c r="CL1120" s="307"/>
      <c r="CM1120" s="307">
        <v>1</v>
      </c>
      <c r="CN1120" s="311" t="s">
        <v>1213</v>
      </c>
      <c r="CO1120" s="305" t="s">
        <v>1253</v>
      </c>
      <c r="CP1120" s="305"/>
      <c r="CQ1120" s="308">
        <v>1724.16</v>
      </c>
      <c r="CR1120" s="308">
        <v>847.72</v>
      </c>
      <c r="CS1120" s="308">
        <v>12</v>
      </c>
      <c r="CT1120" s="308">
        <v>12</v>
      </c>
      <c r="CW1120" s="312"/>
      <c r="CX1120" s="312"/>
    </row>
    <row r="1121" spans="1:102" s="299" customFormat="1" ht="16" customHeight="1">
      <c r="A1121" s="297" t="s">
        <v>2297</v>
      </c>
      <c r="B1121" s="297" t="s">
        <v>2298</v>
      </c>
      <c r="C1121" s="119" t="s">
        <v>1256</v>
      </c>
      <c r="D1121" s="119"/>
      <c r="E1121" s="119"/>
      <c r="F1121" s="298">
        <v>1121</v>
      </c>
      <c r="G1121" s="119"/>
      <c r="H1121" s="119"/>
      <c r="I1121" s="119" t="s">
        <v>2299</v>
      </c>
      <c r="J1121" s="119" t="s">
        <v>2300</v>
      </c>
      <c r="K1121" s="119" t="s">
        <v>378</v>
      </c>
      <c r="L1121" s="119"/>
      <c r="M1121" s="119" t="s">
        <v>147</v>
      </c>
      <c r="N1121" s="119"/>
      <c r="O1121" s="119"/>
      <c r="P1121" s="119"/>
      <c r="Q1121" s="119"/>
      <c r="R1121" s="119">
        <v>1</v>
      </c>
      <c r="S1121" s="119" t="s">
        <v>120</v>
      </c>
      <c r="T1121" s="119"/>
      <c r="U1121" s="119"/>
      <c r="V1121" s="119"/>
      <c r="W1121" s="119"/>
      <c r="X1121" s="119" t="s">
        <v>2301</v>
      </c>
      <c r="Y1121" s="119" t="s">
        <v>2302</v>
      </c>
      <c r="Z1121" s="119" t="s">
        <v>2303</v>
      </c>
      <c r="AA1121" s="119" t="s">
        <v>2304</v>
      </c>
      <c r="AB1121" s="119" t="s">
        <v>1210</v>
      </c>
      <c r="AD1121" s="300"/>
      <c r="AE1121" s="304"/>
      <c r="AF1121" s="297" t="s">
        <v>560</v>
      </c>
      <c r="AG1121" s="302">
        <v>0</v>
      </c>
      <c r="AH1121" s="297" t="s">
        <v>2297</v>
      </c>
      <c r="AI1121" s="297" t="s">
        <v>2298</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2163</v>
      </c>
      <c r="BI1121" s="312"/>
      <c r="BJ1121" s="305" t="s">
        <v>109</v>
      </c>
      <c r="BK1121" s="305"/>
      <c r="BL1121" s="305">
        <v>1</v>
      </c>
      <c r="BM1121" s="307">
        <v>1</v>
      </c>
      <c r="BN1121" s="307" t="s">
        <v>79</v>
      </c>
      <c r="BO1121" s="305" t="s">
        <v>1211</v>
      </c>
      <c r="BP1121" s="308">
        <v>1497.59</v>
      </c>
      <c r="BQ1121" s="308">
        <v>950.99</v>
      </c>
      <c r="BR1121" s="308">
        <v>60</v>
      </c>
      <c r="BS1121" s="308">
        <v>60</v>
      </c>
      <c r="BT1121" s="305" t="s">
        <v>2305</v>
      </c>
      <c r="BU1121" s="307">
        <v>0.1</v>
      </c>
      <c r="BV1121" s="309">
        <v>0</v>
      </c>
      <c r="BW1121" s="310" t="s">
        <v>1233</v>
      </c>
      <c r="BX1121" s="305"/>
      <c r="BY1121" s="308">
        <v>1497.59</v>
      </c>
      <c r="BZ1121" s="308">
        <v>950.99</v>
      </c>
      <c r="CA1121" s="308">
        <v>102</v>
      </c>
      <c r="CB1121" s="308">
        <v>102</v>
      </c>
      <c r="CC1121" s="307">
        <v>0.55000000000000004</v>
      </c>
      <c r="CD1121" s="305" t="s">
        <v>1213</v>
      </c>
      <c r="CE1121" s="310" t="s">
        <v>1233</v>
      </c>
      <c r="CF1121" s="305"/>
      <c r="CG1121" s="308">
        <v>1497.59</v>
      </c>
      <c r="CH1121" s="308">
        <v>950.99</v>
      </c>
      <c r="CI1121" s="308">
        <v>60</v>
      </c>
      <c r="CJ1121" s="308">
        <v>60</v>
      </c>
      <c r="CK1121" s="307"/>
      <c r="CL1121" s="307"/>
      <c r="CM1121" s="307">
        <v>1</v>
      </c>
      <c r="CN1121" s="311" t="s">
        <v>1213</v>
      </c>
      <c r="CO1121" s="305" t="s">
        <v>1233</v>
      </c>
      <c r="CP1121" s="305"/>
      <c r="CQ1121" s="308">
        <v>1497.59</v>
      </c>
      <c r="CR1121" s="308">
        <v>950.99</v>
      </c>
      <c r="CS1121" s="308">
        <v>60</v>
      </c>
      <c r="CT1121" s="308">
        <v>60</v>
      </c>
      <c r="CW1121" s="312"/>
      <c r="CX1121" s="312"/>
    </row>
    <row r="1122" spans="1:102" s="299" customFormat="1" ht="16" customHeight="1">
      <c r="A1122" s="297" t="s">
        <v>2306</v>
      </c>
      <c r="B1122" s="297" t="s">
        <v>2307</v>
      </c>
      <c r="C1122" s="119" t="s">
        <v>1256</v>
      </c>
      <c r="D1122" s="119"/>
      <c r="E1122" s="119"/>
      <c r="F1122" s="298">
        <v>1122</v>
      </c>
      <c r="G1122" s="119"/>
      <c r="H1122" s="119"/>
      <c r="I1122" s="119" t="s">
        <v>2308</v>
      </c>
      <c r="J1122" s="119" t="s">
        <v>2309</v>
      </c>
      <c r="K1122" s="119" t="s">
        <v>378</v>
      </c>
      <c r="L1122" s="119"/>
      <c r="M1122" s="119" t="s">
        <v>147</v>
      </c>
      <c r="N1122" s="119"/>
      <c r="O1122" s="119"/>
      <c r="P1122" s="119"/>
      <c r="Q1122" s="119"/>
      <c r="R1122" s="119">
        <v>1</v>
      </c>
      <c r="S1122" s="119" t="s">
        <v>120</v>
      </c>
      <c r="T1122" s="119"/>
      <c r="U1122" s="119"/>
      <c r="V1122" s="119"/>
      <c r="W1122" s="119"/>
      <c r="X1122" s="119" t="s">
        <v>2310</v>
      </c>
      <c r="Y1122" s="119" t="s">
        <v>2311</v>
      </c>
      <c r="Z1122" s="119" t="s">
        <v>2312</v>
      </c>
      <c r="AA1122" s="119" t="s">
        <v>2313</v>
      </c>
      <c r="AB1122" s="119" t="s">
        <v>1210</v>
      </c>
      <c r="AD1122" s="300"/>
      <c r="AE1122" s="304"/>
      <c r="AF1122" s="297" t="s">
        <v>561</v>
      </c>
      <c r="AG1122" s="302">
        <v>0</v>
      </c>
      <c r="AH1122" s="297" t="s">
        <v>2306</v>
      </c>
      <c r="AI1122" s="297" t="s">
        <v>2307</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2297</v>
      </c>
      <c r="BI1122" s="312"/>
      <c r="BJ1122" s="305" t="s">
        <v>109</v>
      </c>
      <c r="BK1122" s="305"/>
      <c r="BL1122" s="305">
        <v>1</v>
      </c>
      <c r="BM1122" s="307">
        <v>1</v>
      </c>
      <c r="BN1122" s="307" t="s">
        <v>79</v>
      </c>
      <c r="BO1122" s="305" t="s">
        <v>1211</v>
      </c>
      <c r="BP1122" s="308">
        <v>1631.45</v>
      </c>
      <c r="BQ1122" s="308">
        <v>895.75</v>
      </c>
      <c r="BR1122" s="308">
        <v>35</v>
      </c>
      <c r="BS1122" s="308">
        <v>35</v>
      </c>
      <c r="BT1122" s="305" t="s">
        <v>2314</v>
      </c>
      <c r="BU1122" s="307">
        <v>0.1</v>
      </c>
      <c r="BV1122" s="309">
        <v>0</v>
      </c>
      <c r="BW1122" s="310" t="s">
        <v>1243</v>
      </c>
      <c r="BX1122" s="305"/>
      <c r="BY1122" s="308">
        <v>1631.45</v>
      </c>
      <c r="BZ1122" s="308">
        <v>895.75</v>
      </c>
      <c r="CA1122" s="308">
        <v>59.5</v>
      </c>
      <c r="CB1122" s="308">
        <v>59.5</v>
      </c>
      <c r="CC1122" s="307">
        <v>0.55000000000000004</v>
      </c>
      <c r="CD1122" s="305" t="s">
        <v>1213</v>
      </c>
      <c r="CE1122" s="310" t="s">
        <v>1243</v>
      </c>
      <c r="CF1122" s="305"/>
      <c r="CG1122" s="308">
        <v>1631.45</v>
      </c>
      <c r="CH1122" s="308">
        <v>895.75</v>
      </c>
      <c r="CI1122" s="308">
        <v>35</v>
      </c>
      <c r="CJ1122" s="308">
        <v>35</v>
      </c>
      <c r="CK1122" s="307"/>
      <c r="CL1122" s="307"/>
      <c r="CM1122" s="307">
        <v>1</v>
      </c>
      <c r="CN1122" s="311" t="s">
        <v>1213</v>
      </c>
      <c r="CO1122" s="305" t="s">
        <v>1243</v>
      </c>
      <c r="CP1122" s="305"/>
      <c r="CQ1122" s="308">
        <v>1631.45</v>
      </c>
      <c r="CR1122" s="308">
        <v>895.75</v>
      </c>
      <c r="CS1122" s="308">
        <v>35</v>
      </c>
      <c r="CT1122" s="308">
        <v>35</v>
      </c>
      <c r="CW1122" s="312"/>
      <c r="CX1122" s="312"/>
    </row>
    <row r="1123" spans="1:102" s="299" customFormat="1" ht="16" customHeight="1">
      <c r="A1123" s="297" t="s">
        <v>2315</v>
      </c>
      <c r="B1123" s="297" t="s">
        <v>2316</v>
      </c>
      <c r="C1123" s="119" t="s">
        <v>1256</v>
      </c>
      <c r="D1123" s="119"/>
      <c r="E1123" s="119"/>
      <c r="F1123" s="298">
        <v>1123</v>
      </c>
      <c r="G1123" s="119"/>
      <c r="H1123" s="119"/>
      <c r="I1123" s="119" t="s">
        <v>2317</v>
      </c>
      <c r="J1123" s="119" t="s">
        <v>2318</v>
      </c>
      <c r="K1123" s="119" t="s">
        <v>378</v>
      </c>
      <c r="L1123" s="119"/>
      <c r="M1123" s="119" t="s">
        <v>147</v>
      </c>
      <c r="N1123" s="119"/>
      <c r="O1123" s="119"/>
      <c r="P1123" s="119"/>
      <c r="Q1123" s="119"/>
      <c r="R1123" s="119">
        <v>1</v>
      </c>
      <c r="S1123" s="119" t="s">
        <v>120</v>
      </c>
      <c r="T1123" s="119"/>
      <c r="U1123" s="119"/>
      <c r="V1123" s="119"/>
      <c r="W1123" s="119"/>
      <c r="X1123" s="119" t="s">
        <v>2319</v>
      </c>
      <c r="Y1123" s="119" t="s">
        <v>2320</v>
      </c>
      <c r="Z1123" s="119" t="s">
        <v>2321</v>
      </c>
      <c r="AA1123" s="119" t="s">
        <v>2322</v>
      </c>
      <c r="AB1123" s="119" t="s">
        <v>1210</v>
      </c>
      <c r="AD1123" s="300"/>
      <c r="AE1123" s="304"/>
      <c r="AF1123" s="297" t="s">
        <v>562</v>
      </c>
      <c r="AG1123" s="302">
        <v>0</v>
      </c>
      <c r="AH1123" s="297" t="s">
        <v>2315</v>
      </c>
      <c r="AI1123" s="297" t="s">
        <v>2316</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2306</v>
      </c>
      <c r="BI1123" s="312"/>
      <c r="BJ1123" s="305" t="s">
        <v>109</v>
      </c>
      <c r="BK1123" s="305"/>
      <c r="BL1123" s="305">
        <v>1</v>
      </c>
      <c r="BM1123" s="307">
        <v>1</v>
      </c>
      <c r="BN1123" s="307" t="s">
        <v>79</v>
      </c>
      <c r="BO1123" s="305" t="s">
        <v>1211</v>
      </c>
      <c r="BP1123" s="308">
        <v>1727.31</v>
      </c>
      <c r="BQ1123" s="308">
        <v>863.56</v>
      </c>
      <c r="BR1123" s="308">
        <v>12</v>
      </c>
      <c r="BS1123" s="308">
        <v>12</v>
      </c>
      <c r="BT1123" s="305" t="s">
        <v>2323</v>
      </c>
      <c r="BU1123" s="307">
        <v>0.1</v>
      </c>
      <c r="BV1123" s="309">
        <v>0</v>
      </c>
      <c r="BW1123" s="310" t="s">
        <v>1253</v>
      </c>
      <c r="BX1123" s="305"/>
      <c r="BY1123" s="308">
        <v>1727.31</v>
      </c>
      <c r="BZ1123" s="308">
        <v>863.56</v>
      </c>
      <c r="CA1123" s="308">
        <v>20.399999999999999</v>
      </c>
      <c r="CB1123" s="308">
        <v>20.399999999999999</v>
      </c>
      <c r="CC1123" s="307">
        <v>0.55000000000000004</v>
      </c>
      <c r="CD1123" s="305" t="s">
        <v>1213</v>
      </c>
      <c r="CE1123" s="310" t="s">
        <v>1253</v>
      </c>
      <c r="CF1123" s="305"/>
      <c r="CG1123" s="308">
        <v>1727.31</v>
      </c>
      <c r="CH1123" s="308">
        <v>863.56</v>
      </c>
      <c r="CI1123" s="308">
        <v>12</v>
      </c>
      <c r="CJ1123" s="308">
        <v>12</v>
      </c>
      <c r="CK1123" s="307"/>
      <c r="CL1123" s="307"/>
      <c r="CM1123" s="307">
        <v>1</v>
      </c>
      <c r="CN1123" s="311" t="s">
        <v>1213</v>
      </c>
      <c r="CO1123" s="305" t="s">
        <v>1253</v>
      </c>
      <c r="CP1123" s="305"/>
      <c r="CQ1123" s="308">
        <v>1727.31</v>
      </c>
      <c r="CR1123" s="308">
        <v>863.56</v>
      </c>
      <c r="CS1123" s="308">
        <v>12</v>
      </c>
      <c r="CT1123" s="308">
        <v>12</v>
      </c>
      <c r="CW1123" s="312"/>
      <c r="CX1123" s="312"/>
    </row>
    <row r="1124" spans="1:102" s="299" customFormat="1" ht="16" customHeight="1">
      <c r="A1124" s="297" t="s">
        <v>2324</v>
      </c>
      <c r="B1124" s="297" t="s">
        <v>2325</v>
      </c>
      <c r="C1124" s="119" t="s">
        <v>1215</v>
      </c>
      <c r="D1124" s="119"/>
      <c r="E1124" s="119"/>
      <c r="F1124" s="298">
        <v>1124</v>
      </c>
      <c r="G1124" s="119"/>
      <c r="H1124" s="119"/>
      <c r="I1124" s="119" t="s">
        <v>2326</v>
      </c>
      <c r="J1124" s="119" t="s">
        <v>2327</v>
      </c>
      <c r="K1124" s="119" t="s">
        <v>378</v>
      </c>
      <c r="L1124" s="119"/>
      <c r="M1124" s="119" t="s">
        <v>147</v>
      </c>
      <c r="N1124" s="119"/>
      <c r="O1124" s="119"/>
      <c r="P1124" s="119"/>
      <c r="Q1124" s="119"/>
      <c r="R1124" s="119">
        <v>1</v>
      </c>
      <c r="S1124" s="119" t="s">
        <v>120</v>
      </c>
      <c r="T1124" s="119"/>
      <c r="U1124" s="119"/>
      <c r="V1124" s="119"/>
      <c r="W1124" s="119"/>
      <c r="X1124" s="119" t="s">
        <v>2328</v>
      </c>
      <c r="Y1124" s="119" t="s">
        <v>2329</v>
      </c>
      <c r="Z1124" s="119" t="s">
        <v>2330</v>
      </c>
      <c r="AA1124" s="119" t="s">
        <v>2331</v>
      </c>
      <c r="AB1124" s="119" t="s">
        <v>1210</v>
      </c>
      <c r="AD1124" s="300"/>
      <c r="AE1124" s="304"/>
      <c r="AF1124" s="297" t="s">
        <v>563</v>
      </c>
      <c r="AG1124" s="302">
        <v>0</v>
      </c>
      <c r="AH1124" s="297" t="s">
        <v>2324</v>
      </c>
      <c r="AI1124" s="297" t="s">
        <v>2325</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2306</v>
      </c>
      <c r="BI1124" s="312"/>
      <c r="BJ1124" s="305" t="s">
        <v>109</v>
      </c>
      <c r="BK1124" s="305"/>
      <c r="BL1124" s="305">
        <v>1</v>
      </c>
      <c r="BM1124" s="307">
        <v>1</v>
      </c>
      <c r="BN1124" s="307" t="s">
        <v>79</v>
      </c>
      <c r="BO1124" s="305" t="s">
        <v>1211</v>
      </c>
      <c r="BP1124" s="308">
        <v>1730.12</v>
      </c>
      <c r="BQ1124" s="308">
        <v>879.46</v>
      </c>
      <c r="BR1124" s="308">
        <v>12</v>
      </c>
      <c r="BS1124" s="308">
        <v>12</v>
      </c>
      <c r="BT1124" s="305" t="s">
        <v>2332</v>
      </c>
      <c r="BU1124" s="307">
        <v>0.1</v>
      </c>
      <c r="BV1124" s="309">
        <v>0</v>
      </c>
      <c r="BW1124" s="310" t="s">
        <v>1253</v>
      </c>
      <c r="BX1124" s="305"/>
      <c r="BY1124" s="308">
        <v>1730.12</v>
      </c>
      <c r="BZ1124" s="308">
        <v>879.46</v>
      </c>
      <c r="CA1124" s="308">
        <v>20.399999999999999</v>
      </c>
      <c r="CB1124" s="308">
        <v>20.399999999999999</v>
      </c>
      <c r="CC1124" s="307">
        <v>0.55000000000000004</v>
      </c>
      <c r="CD1124" s="305" t="s">
        <v>1213</v>
      </c>
      <c r="CE1124" s="310" t="s">
        <v>1253</v>
      </c>
      <c r="CF1124" s="305"/>
      <c r="CG1124" s="308">
        <v>1730.12</v>
      </c>
      <c r="CH1124" s="308">
        <v>879.46</v>
      </c>
      <c r="CI1124" s="308">
        <v>12</v>
      </c>
      <c r="CJ1124" s="308">
        <v>12</v>
      </c>
      <c r="CK1124" s="307"/>
      <c r="CL1124" s="307"/>
      <c r="CM1124" s="307">
        <v>1</v>
      </c>
      <c r="CN1124" s="311" t="s">
        <v>1213</v>
      </c>
      <c r="CO1124" s="305" t="s">
        <v>1253</v>
      </c>
      <c r="CP1124" s="305"/>
      <c r="CQ1124" s="308">
        <v>1730.12</v>
      </c>
      <c r="CR1124" s="308">
        <v>879.46</v>
      </c>
      <c r="CS1124" s="308">
        <v>12</v>
      </c>
      <c r="CT1124" s="308">
        <v>12</v>
      </c>
      <c r="CW1124" s="312"/>
      <c r="CX1124" s="312"/>
    </row>
    <row r="1125" spans="1:102" s="299" customFormat="1" ht="16" customHeight="1">
      <c r="A1125" s="297" t="s">
        <v>2333</v>
      </c>
      <c r="B1125" s="297" t="s">
        <v>2334</v>
      </c>
      <c r="C1125" s="119" t="s">
        <v>1256</v>
      </c>
      <c r="D1125" s="119"/>
      <c r="E1125" s="119"/>
      <c r="F1125" s="298">
        <v>1125</v>
      </c>
      <c r="G1125" s="119"/>
      <c r="H1125" s="119"/>
      <c r="I1125" s="119" t="s">
        <v>2335</v>
      </c>
      <c r="J1125" s="119" t="s">
        <v>2336</v>
      </c>
      <c r="K1125" s="119" t="s">
        <v>378</v>
      </c>
      <c r="L1125" s="119"/>
      <c r="M1125" s="119" t="s">
        <v>147</v>
      </c>
      <c r="N1125" s="119"/>
      <c r="O1125" s="119"/>
      <c r="P1125" s="119"/>
      <c r="Q1125" s="119"/>
      <c r="R1125" s="119">
        <v>1</v>
      </c>
      <c r="S1125" s="119" t="s">
        <v>120</v>
      </c>
      <c r="T1125" s="119"/>
      <c r="U1125" s="119"/>
      <c r="V1125" s="119"/>
      <c r="W1125" s="119"/>
      <c r="X1125" s="119" t="s">
        <v>2337</v>
      </c>
      <c r="Y1125" s="119" t="s">
        <v>2338</v>
      </c>
      <c r="Z1125" s="119" t="s">
        <v>2339</v>
      </c>
      <c r="AA1125" s="119" t="s">
        <v>2340</v>
      </c>
      <c r="AB1125" s="119" t="s">
        <v>1210</v>
      </c>
      <c r="AD1125" s="300"/>
      <c r="AE1125" s="304"/>
      <c r="AF1125" s="297" t="s">
        <v>564</v>
      </c>
      <c r="AG1125" s="302">
        <v>0</v>
      </c>
      <c r="AH1125" s="297" t="s">
        <v>2333</v>
      </c>
      <c r="AI1125" s="297" t="s">
        <v>2334</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2306</v>
      </c>
      <c r="BI1125" s="312"/>
      <c r="BJ1125" s="305" t="s">
        <v>109</v>
      </c>
      <c r="BK1125" s="305"/>
      <c r="BL1125" s="305">
        <v>1</v>
      </c>
      <c r="BM1125" s="307">
        <v>1</v>
      </c>
      <c r="BN1125" s="307" t="s">
        <v>79</v>
      </c>
      <c r="BO1125" s="305" t="s">
        <v>1211</v>
      </c>
      <c r="BP1125" s="308">
        <v>1732.57</v>
      </c>
      <c r="BQ1125" s="308">
        <v>895.41</v>
      </c>
      <c r="BR1125" s="308">
        <v>12</v>
      </c>
      <c r="BS1125" s="308">
        <v>12</v>
      </c>
      <c r="BT1125" s="305" t="s">
        <v>2341</v>
      </c>
      <c r="BU1125" s="307">
        <v>0.1</v>
      </c>
      <c r="BV1125" s="309">
        <v>0</v>
      </c>
      <c r="BW1125" s="310" t="s">
        <v>1253</v>
      </c>
      <c r="BX1125" s="305"/>
      <c r="BY1125" s="308">
        <v>1732.57</v>
      </c>
      <c r="BZ1125" s="308">
        <v>895.41</v>
      </c>
      <c r="CA1125" s="308">
        <v>20.399999999999999</v>
      </c>
      <c r="CB1125" s="308">
        <v>20.399999999999999</v>
      </c>
      <c r="CC1125" s="307">
        <v>0.55000000000000004</v>
      </c>
      <c r="CD1125" s="305" t="s">
        <v>1213</v>
      </c>
      <c r="CE1125" s="310" t="s">
        <v>1253</v>
      </c>
      <c r="CF1125" s="305"/>
      <c r="CG1125" s="308">
        <v>1732.57</v>
      </c>
      <c r="CH1125" s="308">
        <v>895.41</v>
      </c>
      <c r="CI1125" s="308">
        <v>12</v>
      </c>
      <c r="CJ1125" s="308">
        <v>12</v>
      </c>
      <c r="CK1125" s="307"/>
      <c r="CL1125" s="307"/>
      <c r="CM1125" s="307">
        <v>1</v>
      </c>
      <c r="CN1125" s="311" t="s">
        <v>1213</v>
      </c>
      <c r="CO1125" s="305" t="s">
        <v>1253</v>
      </c>
      <c r="CP1125" s="305"/>
      <c r="CQ1125" s="308">
        <v>1732.57</v>
      </c>
      <c r="CR1125" s="308">
        <v>895.41</v>
      </c>
      <c r="CS1125" s="308">
        <v>12</v>
      </c>
      <c r="CT1125" s="308">
        <v>12</v>
      </c>
      <c r="CW1125" s="312"/>
      <c r="CX1125" s="312"/>
    </row>
    <row r="1126" spans="1:102" s="299" customFormat="1" ht="16" customHeight="1">
      <c r="A1126" s="297" t="s">
        <v>2342</v>
      </c>
      <c r="B1126" s="297" t="s">
        <v>2343</v>
      </c>
      <c r="C1126" s="119" t="s">
        <v>1215</v>
      </c>
      <c r="D1126" s="119"/>
      <c r="E1126" s="119"/>
      <c r="F1126" s="298">
        <v>1126</v>
      </c>
      <c r="G1126" s="119"/>
      <c r="H1126" s="119"/>
      <c r="I1126" s="119" t="s">
        <v>2344</v>
      </c>
      <c r="J1126" s="119" t="s">
        <v>2345</v>
      </c>
      <c r="K1126" s="119" t="s">
        <v>378</v>
      </c>
      <c r="L1126" s="119"/>
      <c r="M1126" s="119" t="s">
        <v>147</v>
      </c>
      <c r="N1126" s="119"/>
      <c r="O1126" s="119"/>
      <c r="P1126" s="119"/>
      <c r="Q1126" s="119"/>
      <c r="R1126" s="119">
        <v>1</v>
      </c>
      <c r="S1126" s="119" t="s">
        <v>120</v>
      </c>
      <c r="T1126" s="119"/>
      <c r="U1126" s="119"/>
      <c r="V1126" s="119"/>
      <c r="W1126" s="119"/>
      <c r="X1126" s="119" t="s">
        <v>2346</v>
      </c>
      <c r="Y1126" s="119" t="s">
        <v>2347</v>
      </c>
      <c r="Z1126" s="119" t="s">
        <v>2348</v>
      </c>
      <c r="AA1126" s="119" t="s">
        <v>2349</v>
      </c>
      <c r="AB1126" s="119" t="s">
        <v>1210</v>
      </c>
      <c r="AD1126" s="300"/>
      <c r="AE1126" s="304"/>
      <c r="AF1126" s="297" t="s">
        <v>565</v>
      </c>
      <c r="AG1126" s="302">
        <v>0</v>
      </c>
      <c r="AH1126" s="297" t="s">
        <v>2342</v>
      </c>
      <c r="AI1126" s="297" t="s">
        <v>2343</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2297</v>
      </c>
      <c r="BI1126" s="312"/>
      <c r="BJ1126" s="305" t="s">
        <v>109</v>
      </c>
      <c r="BK1126" s="305"/>
      <c r="BL1126" s="305">
        <v>1</v>
      </c>
      <c r="BM1126" s="307">
        <v>1</v>
      </c>
      <c r="BN1126" s="307" t="s">
        <v>79</v>
      </c>
      <c r="BO1126" s="305" t="s">
        <v>1211</v>
      </c>
      <c r="BP1126" s="308">
        <v>1636.92</v>
      </c>
      <c r="BQ1126" s="308">
        <v>937.27</v>
      </c>
      <c r="BR1126" s="308">
        <v>35</v>
      </c>
      <c r="BS1126" s="308">
        <v>35</v>
      </c>
      <c r="BT1126" s="305" t="s">
        <v>2350</v>
      </c>
      <c r="BU1126" s="307">
        <v>0.1</v>
      </c>
      <c r="BV1126" s="309">
        <v>0</v>
      </c>
      <c r="BW1126" s="310" t="s">
        <v>1243</v>
      </c>
      <c r="BX1126" s="305"/>
      <c r="BY1126" s="308">
        <v>1636.92</v>
      </c>
      <c r="BZ1126" s="308">
        <v>937.27</v>
      </c>
      <c r="CA1126" s="308">
        <v>59.5</v>
      </c>
      <c r="CB1126" s="308">
        <v>59.5</v>
      </c>
      <c r="CC1126" s="307">
        <v>0.55000000000000004</v>
      </c>
      <c r="CD1126" s="305" t="s">
        <v>1213</v>
      </c>
      <c r="CE1126" s="310" t="s">
        <v>1243</v>
      </c>
      <c r="CF1126" s="305"/>
      <c r="CG1126" s="308">
        <v>1636.92</v>
      </c>
      <c r="CH1126" s="308">
        <v>937.27</v>
      </c>
      <c r="CI1126" s="308">
        <v>35</v>
      </c>
      <c r="CJ1126" s="308">
        <v>35</v>
      </c>
      <c r="CK1126" s="307"/>
      <c r="CL1126" s="307"/>
      <c r="CM1126" s="307">
        <v>1</v>
      </c>
      <c r="CN1126" s="311" t="s">
        <v>1213</v>
      </c>
      <c r="CO1126" s="305" t="s">
        <v>1243</v>
      </c>
      <c r="CP1126" s="305"/>
      <c r="CQ1126" s="308">
        <v>1636.92</v>
      </c>
      <c r="CR1126" s="308">
        <v>937.27</v>
      </c>
      <c r="CS1126" s="308">
        <v>35</v>
      </c>
      <c r="CT1126" s="308">
        <v>35</v>
      </c>
      <c r="CW1126" s="312"/>
      <c r="CX1126" s="312"/>
    </row>
    <row r="1127" spans="1:102" s="299" customFormat="1" ht="16" customHeight="1">
      <c r="A1127" s="297" t="s">
        <v>2351</v>
      </c>
      <c r="B1127" s="297" t="s">
        <v>2352</v>
      </c>
      <c r="C1127" s="119" t="s">
        <v>1215</v>
      </c>
      <c r="D1127" s="119"/>
      <c r="E1127" s="119"/>
      <c r="F1127" s="298">
        <v>1127</v>
      </c>
      <c r="G1127" s="119"/>
      <c r="H1127" s="119"/>
      <c r="I1127" s="119" t="s">
        <v>2353</v>
      </c>
      <c r="J1127" s="119" t="s">
        <v>2354</v>
      </c>
      <c r="K1127" s="119" t="s">
        <v>378</v>
      </c>
      <c r="L1127" s="119"/>
      <c r="M1127" s="119" t="s">
        <v>147</v>
      </c>
      <c r="N1127" s="119"/>
      <c r="O1127" s="119"/>
      <c r="P1127" s="119"/>
      <c r="Q1127" s="119"/>
      <c r="R1127" s="119">
        <v>1</v>
      </c>
      <c r="S1127" s="119" t="s">
        <v>120</v>
      </c>
      <c r="T1127" s="119"/>
      <c r="U1127" s="119"/>
      <c r="V1127" s="119"/>
      <c r="W1127" s="119"/>
      <c r="X1127" s="119" t="s">
        <v>2355</v>
      </c>
      <c r="Y1127" s="119" t="s">
        <v>2356</v>
      </c>
      <c r="Z1127" s="119" t="s">
        <v>2357</v>
      </c>
      <c r="AA1127" s="119" t="s">
        <v>2358</v>
      </c>
      <c r="AB1127" s="119" t="s">
        <v>1210</v>
      </c>
      <c r="AD1127" s="300"/>
      <c r="AE1127" s="304"/>
      <c r="AF1127" s="297" t="s">
        <v>566</v>
      </c>
      <c r="AG1127" s="302">
        <v>0</v>
      </c>
      <c r="AH1127" s="297" t="s">
        <v>2351</v>
      </c>
      <c r="AI1127" s="297" t="s">
        <v>2352</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2342</v>
      </c>
      <c r="BI1127" s="312"/>
      <c r="BJ1127" s="305" t="s">
        <v>109</v>
      </c>
      <c r="BK1127" s="305"/>
      <c r="BL1127" s="305">
        <v>1</v>
      </c>
      <c r="BM1127" s="307">
        <v>1</v>
      </c>
      <c r="BN1127" s="307" t="s">
        <v>79</v>
      </c>
      <c r="BO1127" s="305" t="s">
        <v>1211</v>
      </c>
      <c r="BP1127" s="308">
        <v>1734.68</v>
      </c>
      <c r="BQ1127" s="308">
        <v>911.42</v>
      </c>
      <c r="BR1127" s="308">
        <v>12</v>
      </c>
      <c r="BS1127" s="308">
        <v>12</v>
      </c>
      <c r="BT1127" s="305" t="s">
        <v>2359</v>
      </c>
      <c r="BU1127" s="307">
        <v>0.1</v>
      </c>
      <c r="BV1127" s="309">
        <v>0</v>
      </c>
      <c r="BW1127" s="310" t="s">
        <v>1253</v>
      </c>
      <c r="BX1127" s="305"/>
      <c r="BY1127" s="308">
        <v>1734.68</v>
      </c>
      <c r="BZ1127" s="308">
        <v>911.42</v>
      </c>
      <c r="CA1127" s="308">
        <v>20.399999999999999</v>
      </c>
      <c r="CB1127" s="308">
        <v>20.399999999999999</v>
      </c>
      <c r="CC1127" s="307">
        <v>0.55000000000000004</v>
      </c>
      <c r="CD1127" s="305" t="s">
        <v>1213</v>
      </c>
      <c r="CE1127" s="310" t="s">
        <v>1253</v>
      </c>
      <c r="CF1127" s="305"/>
      <c r="CG1127" s="308">
        <v>1734.68</v>
      </c>
      <c r="CH1127" s="308">
        <v>911.42</v>
      </c>
      <c r="CI1127" s="308">
        <v>12</v>
      </c>
      <c r="CJ1127" s="308">
        <v>12</v>
      </c>
      <c r="CK1127" s="307"/>
      <c r="CL1127" s="307"/>
      <c r="CM1127" s="307">
        <v>1</v>
      </c>
      <c r="CN1127" s="311" t="s">
        <v>1213</v>
      </c>
      <c r="CO1127" s="305" t="s">
        <v>1253</v>
      </c>
      <c r="CP1127" s="305"/>
      <c r="CQ1127" s="308">
        <v>1734.68</v>
      </c>
      <c r="CR1127" s="308">
        <v>911.42</v>
      </c>
      <c r="CS1127" s="308">
        <v>12</v>
      </c>
      <c r="CT1127" s="308">
        <v>12</v>
      </c>
      <c r="CW1127" s="312"/>
      <c r="CX1127" s="312"/>
    </row>
    <row r="1128" spans="1:102" s="299" customFormat="1" ht="16" customHeight="1">
      <c r="A1128" s="297" t="s">
        <v>2360</v>
      </c>
      <c r="B1128" s="297" t="s">
        <v>2361</v>
      </c>
      <c r="C1128" s="119" t="s">
        <v>1256</v>
      </c>
      <c r="D1128" s="119"/>
      <c r="E1128" s="119"/>
      <c r="F1128" s="298">
        <v>1128</v>
      </c>
      <c r="G1128" s="119"/>
      <c r="H1128" s="119"/>
      <c r="I1128" s="119" t="s">
        <v>2362</v>
      </c>
      <c r="J1128" s="119" t="s">
        <v>2363</v>
      </c>
      <c r="K1128" s="119" t="s">
        <v>378</v>
      </c>
      <c r="L1128" s="119"/>
      <c r="M1128" s="119" t="s">
        <v>147</v>
      </c>
      <c r="N1128" s="119"/>
      <c r="O1128" s="119"/>
      <c r="P1128" s="119"/>
      <c r="Q1128" s="119"/>
      <c r="R1128" s="119">
        <v>1</v>
      </c>
      <c r="S1128" s="119" t="s">
        <v>120</v>
      </c>
      <c r="T1128" s="119"/>
      <c r="U1128" s="119"/>
      <c r="V1128" s="119"/>
      <c r="W1128" s="119"/>
      <c r="X1128" s="119" t="s">
        <v>2364</v>
      </c>
      <c r="Y1128" s="119" t="s">
        <v>2365</v>
      </c>
      <c r="Z1128" s="119" t="s">
        <v>2366</v>
      </c>
      <c r="AA1128" s="119" t="s">
        <v>2367</v>
      </c>
      <c r="AB1128" s="119" t="s">
        <v>1210</v>
      </c>
      <c r="AD1128" s="300"/>
      <c r="AE1128" s="304"/>
      <c r="AF1128" s="297" t="s">
        <v>567</v>
      </c>
      <c r="AG1128" s="302">
        <v>0</v>
      </c>
      <c r="AH1128" s="297" t="s">
        <v>2360</v>
      </c>
      <c r="AI1128" s="297" t="s">
        <v>2361</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2342</v>
      </c>
      <c r="BI1128" s="312"/>
      <c r="BJ1128" s="305" t="s">
        <v>109</v>
      </c>
      <c r="BK1128" s="305"/>
      <c r="BL1128" s="305">
        <v>1</v>
      </c>
      <c r="BM1128" s="307">
        <v>1</v>
      </c>
      <c r="BN1128" s="307" t="s">
        <v>79</v>
      </c>
      <c r="BO1128" s="305" t="s">
        <v>1211</v>
      </c>
      <c r="BP1128" s="308">
        <v>1736.44</v>
      </c>
      <c r="BQ1128" s="308">
        <v>927.47</v>
      </c>
      <c r="BR1128" s="308">
        <v>12</v>
      </c>
      <c r="BS1128" s="308">
        <v>12</v>
      </c>
      <c r="BT1128" s="305" t="s">
        <v>2368</v>
      </c>
      <c r="BU1128" s="307">
        <v>0.1</v>
      </c>
      <c r="BV1128" s="309">
        <v>0</v>
      </c>
      <c r="BW1128" s="310" t="s">
        <v>1253</v>
      </c>
      <c r="BX1128" s="305"/>
      <c r="BY1128" s="308">
        <v>1736.44</v>
      </c>
      <c r="BZ1128" s="308">
        <v>927.47</v>
      </c>
      <c r="CA1128" s="308">
        <v>20.399999999999999</v>
      </c>
      <c r="CB1128" s="308">
        <v>20.399999999999999</v>
      </c>
      <c r="CC1128" s="307">
        <v>0.55000000000000004</v>
      </c>
      <c r="CD1128" s="305" t="s">
        <v>1213</v>
      </c>
      <c r="CE1128" s="310" t="s">
        <v>1253</v>
      </c>
      <c r="CF1128" s="305"/>
      <c r="CG1128" s="308">
        <v>1736.44</v>
      </c>
      <c r="CH1128" s="308">
        <v>927.47</v>
      </c>
      <c r="CI1128" s="308">
        <v>12</v>
      </c>
      <c r="CJ1128" s="308">
        <v>12</v>
      </c>
      <c r="CK1128" s="307"/>
      <c r="CL1128" s="307"/>
      <c r="CM1128" s="307">
        <v>1</v>
      </c>
      <c r="CN1128" s="311" t="s">
        <v>1213</v>
      </c>
      <c r="CO1128" s="305" t="s">
        <v>1253</v>
      </c>
      <c r="CP1128" s="305"/>
      <c r="CQ1128" s="308">
        <v>1736.44</v>
      </c>
      <c r="CR1128" s="308">
        <v>927.47</v>
      </c>
      <c r="CS1128" s="308">
        <v>12</v>
      </c>
      <c r="CT1128" s="308">
        <v>12</v>
      </c>
      <c r="CW1128" s="312"/>
      <c r="CX1128" s="312"/>
    </row>
    <row r="1129" spans="1:102" s="299" customFormat="1" ht="16" customHeight="1">
      <c r="A1129" s="297" t="s">
        <v>2369</v>
      </c>
      <c r="B1129" s="297" t="s">
        <v>2370</v>
      </c>
      <c r="C1129" s="119" t="s">
        <v>1215</v>
      </c>
      <c r="D1129" s="119"/>
      <c r="E1129" s="119"/>
      <c r="F1129" s="298">
        <v>1129</v>
      </c>
      <c r="G1129" s="119"/>
      <c r="H1129" s="119"/>
      <c r="I1129" s="119" t="s">
        <v>2371</v>
      </c>
      <c r="J1129" s="119" t="s">
        <v>2372</v>
      </c>
      <c r="K1129" s="119" t="s">
        <v>378</v>
      </c>
      <c r="L1129" s="119"/>
      <c r="M1129" s="119" t="s">
        <v>147</v>
      </c>
      <c r="N1129" s="119"/>
      <c r="O1129" s="119"/>
      <c r="P1129" s="119"/>
      <c r="Q1129" s="119"/>
      <c r="R1129" s="119">
        <v>1</v>
      </c>
      <c r="S1129" s="119" t="s">
        <v>120</v>
      </c>
      <c r="T1129" s="119"/>
      <c r="U1129" s="119"/>
      <c r="V1129" s="119"/>
      <c r="W1129" s="119"/>
      <c r="X1129" s="119" t="s">
        <v>2373</v>
      </c>
      <c r="Y1129" s="119" t="s">
        <v>2374</v>
      </c>
      <c r="Z1129" s="119" t="s">
        <v>2375</v>
      </c>
      <c r="AA1129" s="119" t="s">
        <v>2376</v>
      </c>
      <c r="AB1129" s="119" t="s">
        <v>1210</v>
      </c>
      <c r="AD1129" s="300"/>
      <c r="AE1129" s="304"/>
      <c r="AF1129" s="297" t="s">
        <v>568</v>
      </c>
      <c r="AG1129" s="302">
        <v>0</v>
      </c>
      <c r="AH1129" s="297" t="s">
        <v>2369</v>
      </c>
      <c r="AI1129" s="297" t="s">
        <v>2370</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2342</v>
      </c>
      <c r="BI1129" s="312"/>
      <c r="BJ1129" s="305" t="s">
        <v>109</v>
      </c>
      <c r="BK1129" s="305"/>
      <c r="BL1129" s="305">
        <v>1</v>
      </c>
      <c r="BM1129" s="307">
        <v>1</v>
      </c>
      <c r="BN1129" s="307" t="s">
        <v>79</v>
      </c>
      <c r="BO1129" s="305" t="s">
        <v>1211</v>
      </c>
      <c r="BP1129" s="308">
        <v>1737.84</v>
      </c>
      <c r="BQ1129" s="308">
        <v>943.55</v>
      </c>
      <c r="BR1129" s="308">
        <v>12</v>
      </c>
      <c r="BS1129" s="308">
        <v>12</v>
      </c>
      <c r="BT1129" s="305" t="s">
        <v>2377</v>
      </c>
      <c r="BU1129" s="307">
        <v>0.1</v>
      </c>
      <c r="BV1129" s="309">
        <v>0</v>
      </c>
      <c r="BW1129" s="310" t="s">
        <v>1253</v>
      </c>
      <c r="BX1129" s="305"/>
      <c r="BY1129" s="308">
        <v>1737.84</v>
      </c>
      <c r="BZ1129" s="308">
        <v>943.55</v>
      </c>
      <c r="CA1129" s="308">
        <v>20.399999999999999</v>
      </c>
      <c r="CB1129" s="308">
        <v>20.399999999999999</v>
      </c>
      <c r="CC1129" s="307">
        <v>0.55000000000000004</v>
      </c>
      <c r="CD1129" s="305" t="s">
        <v>1213</v>
      </c>
      <c r="CE1129" s="310" t="s">
        <v>1253</v>
      </c>
      <c r="CF1129" s="305"/>
      <c r="CG1129" s="308">
        <v>1737.84</v>
      </c>
      <c r="CH1129" s="308">
        <v>943.55</v>
      </c>
      <c r="CI1129" s="308">
        <v>12</v>
      </c>
      <c r="CJ1129" s="308">
        <v>12</v>
      </c>
      <c r="CK1129" s="307"/>
      <c r="CL1129" s="307"/>
      <c r="CM1129" s="307">
        <v>1</v>
      </c>
      <c r="CN1129" s="311" t="s">
        <v>1213</v>
      </c>
      <c r="CO1129" s="305" t="s">
        <v>1253</v>
      </c>
      <c r="CP1129" s="305"/>
      <c r="CQ1129" s="308">
        <v>1737.84</v>
      </c>
      <c r="CR1129" s="308">
        <v>943.55</v>
      </c>
      <c r="CS1129" s="308">
        <v>12</v>
      </c>
      <c r="CT1129" s="308">
        <v>12</v>
      </c>
      <c r="CW1129" s="312"/>
      <c r="CX1129" s="312"/>
    </row>
    <row r="1130" spans="1:102" s="299" customFormat="1" ht="16" customHeight="1">
      <c r="A1130" s="297" t="s">
        <v>2378</v>
      </c>
      <c r="B1130" s="297" t="s">
        <v>2379</v>
      </c>
      <c r="C1130" s="119" t="s">
        <v>1256</v>
      </c>
      <c r="D1130" s="119"/>
      <c r="E1130" s="119"/>
      <c r="F1130" s="298">
        <v>1130</v>
      </c>
      <c r="G1130" s="119"/>
      <c r="H1130" s="119"/>
      <c r="I1130" s="119" t="s">
        <v>2380</v>
      </c>
      <c r="J1130" s="119" t="s">
        <v>2381</v>
      </c>
      <c r="K1130" s="119" t="s">
        <v>378</v>
      </c>
      <c r="L1130" s="119"/>
      <c r="M1130" s="119" t="s">
        <v>147</v>
      </c>
      <c r="N1130" s="119"/>
      <c r="O1130" s="119"/>
      <c r="P1130" s="119"/>
      <c r="Q1130" s="119"/>
      <c r="R1130" s="119">
        <v>1</v>
      </c>
      <c r="S1130" s="119" t="s">
        <v>120</v>
      </c>
      <c r="T1130" s="119"/>
      <c r="U1130" s="119"/>
      <c r="V1130" s="119"/>
      <c r="W1130" s="119"/>
      <c r="X1130" s="119" t="s">
        <v>2382</v>
      </c>
      <c r="Y1130" s="119" t="s">
        <v>2383</v>
      </c>
      <c r="Z1130" s="119" t="s">
        <v>2384</v>
      </c>
      <c r="AA1130" s="119" t="s">
        <v>2385</v>
      </c>
      <c r="AB1130" s="119" t="s">
        <v>1210</v>
      </c>
      <c r="AD1130" s="300"/>
      <c r="AE1130" s="304"/>
      <c r="AF1130" s="297" t="s">
        <v>569</v>
      </c>
      <c r="AG1130" s="302">
        <v>0</v>
      </c>
      <c r="AH1130" s="297" t="s">
        <v>2378</v>
      </c>
      <c r="AI1130" s="297" t="s">
        <v>2379</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2297</v>
      </c>
      <c r="BI1130" s="312"/>
      <c r="BJ1130" s="305" t="s">
        <v>109</v>
      </c>
      <c r="BK1130" s="305"/>
      <c r="BL1130" s="305">
        <v>1</v>
      </c>
      <c r="BM1130" s="307">
        <v>1</v>
      </c>
      <c r="BN1130" s="307" t="s">
        <v>79</v>
      </c>
      <c r="BO1130" s="305" t="s">
        <v>1211</v>
      </c>
      <c r="BP1130" s="308">
        <v>1639.66</v>
      </c>
      <c r="BQ1130" s="308">
        <v>979.06</v>
      </c>
      <c r="BR1130" s="308">
        <v>35</v>
      </c>
      <c r="BS1130" s="308">
        <v>35</v>
      </c>
      <c r="BT1130" s="305" t="s">
        <v>2386</v>
      </c>
      <c r="BU1130" s="307">
        <v>0.1</v>
      </c>
      <c r="BV1130" s="309">
        <v>0</v>
      </c>
      <c r="BW1130" s="310" t="s">
        <v>1243</v>
      </c>
      <c r="BX1130" s="305"/>
      <c r="BY1130" s="308">
        <v>1639.66</v>
      </c>
      <c r="BZ1130" s="308">
        <v>979.06</v>
      </c>
      <c r="CA1130" s="308">
        <v>59.5</v>
      </c>
      <c r="CB1130" s="308">
        <v>59.5</v>
      </c>
      <c r="CC1130" s="307">
        <v>0.55000000000000004</v>
      </c>
      <c r="CD1130" s="305" t="s">
        <v>1213</v>
      </c>
      <c r="CE1130" s="310" t="s">
        <v>1243</v>
      </c>
      <c r="CF1130" s="305"/>
      <c r="CG1130" s="308">
        <v>1639.66</v>
      </c>
      <c r="CH1130" s="308">
        <v>979.06</v>
      </c>
      <c r="CI1130" s="308">
        <v>35</v>
      </c>
      <c r="CJ1130" s="308">
        <v>35</v>
      </c>
      <c r="CK1130" s="307"/>
      <c r="CL1130" s="307"/>
      <c r="CM1130" s="307">
        <v>1</v>
      </c>
      <c r="CN1130" s="311" t="s">
        <v>1213</v>
      </c>
      <c r="CO1130" s="305" t="s">
        <v>1243</v>
      </c>
      <c r="CP1130" s="305"/>
      <c r="CQ1130" s="308">
        <v>1639.66</v>
      </c>
      <c r="CR1130" s="308">
        <v>979.06</v>
      </c>
      <c r="CS1130" s="308">
        <v>35</v>
      </c>
      <c r="CT1130" s="308">
        <v>35</v>
      </c>
      <c r="CW1130" s="312"/>
      <c r="CX1130" s="312"/>
    </row>
    <row r="1131" spans="1:102" s="299" customFormat="1" ht="16" customHeight="1">
      <c r="A1131" s="297" t="s">
        <v>2387</v>
      </c>
      <c r="B1131" s="297" t="s">
        <v>2388</v>
      </c>
      <c r="C1131" s="119" t="s">
        <v>1256</v>
      </c>
      <c r="D1131" s="119"/>
      <c r="E1131" s="119"/>
      <c r="F1131" s="298">
        <v>1131</v>
      </c>
      <c r="G1131" s="119"/>
      <c r="H1131" s="119"/>
      <c r="I1131" s="119" t="s">
        <v>2389</v>
      </c>
      <c r="J1131" s="119" t="s">
        <v>2390</v>
      </c>
      <c r="K1131" s="119" t="s">
        <v>378</v>
      </c>
      <c r="L1131" s="119"/>
      <c r="M1131" s="119" t="s">
        <v>147</v>
      </c>
      <c r="N1131" s="119"/>
      <c r="O1131" s="119"/>
      <c r="P1131" s="119"/>
      <c r="Q1131" s="119"/>
      <c r="R1131" s="119">
        <v>1</v>
      </c>
      <c r="S1131" s="119" t="s">
        <v>120</v>
      </c>
      <c r="T1131" s="119"/>
      <c r="U1131" s="119"/>
      <c r="V1131" s="119"/>
      <c r="W1131" s="119"/>
      <c r="X1131" s="119" t="s">
        <v>2391</v>
      </c>
      <c r="Y1131" s="119" t="s">
        <v>2392</v>
      </c>
      <c r="Z1131" s="119" t="s">
        <v>2393</v>
      </c>
      <c r="AA1131" s="119" t="s">
        <v>2394</v>
      </c>
      <c r="AB1131" s="119" t="s">
        <v>1210</v>
      </c>
      <c r="AD1131" s="300"/>
      <c r="AE1131" s="304"/>
      <c r="AF1131" s="297" t="s">
        <v>570</v>
      </c>
      <c r="AG1131" s="302">
        <v>0</v>
      </c>
      <c r="AH1131" s="297" t="s">
        <v>2387</v>
      </c>
      <c r="AI1131" s="297" t="s">
        <v>2388</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2378</v>
      </c>
      <c r="BI1131" s="312"/>
      <c r="BJ1131" s="305" t="s">
        <v>109</v>
      </c>
      <c r="BK1131" s="305"/>
      <c r="BL1131" s="305">
        <v>1</v>
      </c>
      <c r="BM1131" s="307">
        <v>1</v>
      </c>
      <c r="BN1131" s="307" t="s">
        <v>79</v>
      </c>
      <c r="BO1131" s="305" t="s">
        <v>1211</v>
      </c>
      <c r="BP1131" s="308">
        <v>1738.9</v>
      </c>
      <c r="BQ1131" s="308">
        <v>959.66</v>
      </c>
      <c r="BR1131" s="308">
        <v>12</v>
      </c>
      <c r="BS1131" s="308">
        <v>12</v>
      </c>
      <c r="BT1131" s="305" t="s">
        <v>2395</v>
      </c>
      <c r="BU1131" s="307">
        <v>0.1</v>
      </c>
      <c r="BV1131" s="309">
        <v>0</v>
      </c>
      <c r="BW1131" s="310" t="s">
        <v>1253</v>
      </c>
      <c r="BX1131" s="305"/>
      <c r="BY1131" s="308">
        <v>1738.9</v>
      </c>
      <c r="BZ1131" s="308">
        <v>959.66</v>
      </c>
      <c r="CA1131" s="308">
        <v>20.399999999999999</v>
      </c>
      <c r="CB1131" s="308">
        <v>20.399999999999999</v>
      </c>
      <c r="CC1131" s="307">
        <v>0.55000000000000004</v>
      </c>
      <c r="CD1131" s="305" t="s">
        <v>1213</v>
      </c>
      <c r="CE1131" s="310" t="s">
        <v>1253</v>
      </c>
      <c r="CF1131" s="305"/>
      <c r="CG1131" s="308">
        <v>1738.9</v>
      </c>
      <c r="CH1131" s="308">
        <v>959.66</v>
      </c>
      <c r="CI1131" s="308">
        <v>12</v>
      </c>
      <c r="CJ1131" s="308">
        <v>12</v>
      </c>
      <c r="CK1131" s="307"/>
      <c r="CL1131" s="307"/>
      <c r="CM1131" s="307">
        <v>1</v>
      </c>
      <c r="CN1131" s="311" t="s">
        <v>1213</v>
      </c>
      <c r="CO1131" s="305" t="s">
        <v>1253</v>
      </c>
      <c r="CP1131" s="305"/>
      <c r="CQ1131" s="308">
        <v>1738.9</v>
      </c>
      <c r="CR1131" s="308">
        <v>959.66</v>
      </c>
      <c r="CS1131" s="308">
        <v>12</v>
      </c>
      <c r="CT1131" s="308">
        <v>12</v>
      </c>
      <c r="CW1131" s="312"/>
      <c r="CX1131" s="312"/>
    </row>
    <row r="1132" spans="1:102" s="299" customFormat="1" ht="16" customHeight="1">
      <c r="A1132" s="297" t="s">
        <v>2396</v>
      </c>
      <c r="B1132" s="297" t="s">
        <v>2397</v>
      </c>
      <c r="C1132" s="119" t="s">
        <v>1215</v>
      </c>
      <c r="D1132" s="119"/>
      <c r="E1132" s="119"/>
      <c r="F1132" s="298">
        <v>1132</v>
      </c>
      <c r="G1132" s="119"/>
      <c r="H1132" s="119"/>
      <c r="I1132" s="119" t="s">
        <v>2398</v>
      </c>
      <c r="J1132" s="119" t="s">
        <v>2399</v>
      </c>
      <c r="K1132" s="119" t="s">
        <v>378</v>
      </c>
      <c r="L1132" s="119"/>
      <c r="M1132" s="119" t="s">
        <v>147</v>
      </c>
      <c r="N1132" s="119"/>
      <c r="O1132" s="119"/>
      <c r="P1132" s="119"/>
      <c r="Q1132" s="119"/>
      <c r="R1132" s="119">
        <v>1</v>
      </c>
      <c r="S1132" s="119" t="s">
        <v>120</v>
      </c>
      <c r="T1132" s="119"/>
      <c r="U1132" s="119"/>
      <c r="V1132" s="119"/>
      <c r="W1132" s="119"/>
      <c r="X1132" s="119" t="s">
        <v>2400</v>
      </c>
      <c r="Y1132" s="119" t="s">
        <v>2401</v>
      </c>
      <c r="Z1132" s="119" t="s">
        <v>2402</v>
      </c>
      <c r="AA1132" s="119" t="s">
        <v>2403</v>
      </c>
      <c r="AB1132" s="119" t="s">
        <v>1210</v>
      </c>
      <c r="AD1132" s="300"/>
      <c r="AE1132" s="304"/>
      <c r="AF1132" s="297" t="s">
        <v>571</v>
      </c>
      <c r="AG1132" s="302">
        <v>0</v>
      </c>
      <c r="AH1132" s="297" t="s">
        <v>2396</v>
      </c>
      <c r="AI1132" s="297" t="s">
        <v>2397</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2378</v>
      </c>
      <c r="BI1132" s="312"/>
      <c r="BJ1132" s="305" t="s">
        <v>109</v>
      </c>
      <c r="BK1132" s="305"/>
      <c r="BL1132" s="305">
        <v>1</v>
      </c>
      <c r="BM1132" s="307">
        <v>1</v>
      </c>
      <c r="BN1132" s="307" t="s">
        <v>79</v>
      </c>
      <c r="BO1132" s="305" t="s">
        <v>1211</v>
      </c>
      <c r="BP1132" s="308">
        <v>1739.6</v>
      </c>
      <c r="BQ1132" s="308">
        <v>975.79</v>
      </c>
      <c r="BR1132" s="308">
        <v>12</v>
      </c>
      <c r="BS1132" s="308">
        <v>12</v>
      </c>
      <c r="BT1132" s="305" t="s">
        <v>2404</v>
      </c>
      <c r="BU1132" s="307">
        <v>0.1</v>
      </c>
      <c r="BV1132" s="309">
        <v>0</v>
      </c>
      <c r="BW1132" s="310" t="s">
        <v>1253</v>
      </c>
      <c r="BX1132" s="305"/>
      <c r="BY1132" s="308">
        <v>1739.6</v>
      </c>
      <c r="BZ1132" s="308">
        <v>975.79</v>
      </c>
      <c r="CA1132" s="308">
        <v>20.399999999999999</v>
      </c>
      <c r="CB1132" s="308">
        <v>20.399999999999999</v>
      </c>
      <c r="CC1132" s="307">
        <v>0.55000000000000004</v>
      </c>
      <c r="CD1132" s="305" t="s">
        <v>1213</v>
      </c>
      <c r="CE1132" s="310" t="s">
        <v>1253</v>
      </c>
      <c r="CF1132" s="305"/>
      <c r="CG1132" s="308">
        <v>1739.6</v>
      </c>
      <c r="CH1132" s="308">
        <v>975.79</v>
      </c>
      <c r="CI1132" s="308">
        <v>12</v>
      </c>
      <c r="CJ1132" s="308">
        <v>12</v>
      </c>
      <c r="CK1132" s="307"/>
      <c r="CL1132" s="307"/>
      <c r="CM1132" s="307">
        <v>1</v>
      </c>
      <c r="CN1132" s="311" t="s">
        <v>1213</v>
      </c>
      <c r="CO1132" s="305" t="s">
        <v>1253</v>
      </c>
      <c r="CP1132" s="305"/>
      <c r="CQ1132" s="308">
        <v>1739.6</v>
      </c>
      <c r="CR1132" s="308">
        <v>975.79</v>
      </c>
      <c r="CS1132" s="308">
        <v>12</v>
      </c>
      <c r="CT1132" s="308">
        <v>12</v>
      </c>
      <c r="CW1132" s="312"/>
      <c r="CX1132" s="312"/>
    </row>
    <row r="1133" spans="1:102" s="299" customFormat="1" ht="16" customHeight="1">
      <c r="A1133" s="297" t="s">
        <v>2405</v>
      </c>
      <c r="B1133" s="297" t="s">
        <v>2406</v>
      </c>
      <c r="C1133" s="119" t="s">
        <v>1256</v>
      </c>
      <c r="D1133" s="119"/>
      <c r="E1133" s="119"/>
      <c r="F1133" s="298">
        <v>1133</v>
      </c>
      <c r="G1133" s="119"/>
      <c r="H1133" s="119"/>
      <c r="I1133" s="119" t="s">
        <v>2407</v>
      </c>
      <c r="J1133" s="119" t="s">
        <v>2408</v>
      </c>
      <c r="K1133" s="119" t="s">
        <v>378</v>
      </c>
      <c r="L1133" s="119"/>
      <c r="M1133" s="119" t="s">
        <v>147</v>
      </c>
      <c r="N1133" s="119"/>
      <c r="O1133" s="119"/>
      <c r="P1133" s="119"/>
      <c r="Q1133" s="119"/>
      <c r="R1133" s="119">
        <v>1</v>
      </c>
      <c r="S1133" s="119" t="s">
        <v>120</v>
      </c>
      <c r="T1133" s="119"/>
      <c r="U1133" s="119"/>
      <c r="V1133" s="119"/>
      <c r="W1133" s="119"/>
      <c r="X1133" s="119" t="s">
        <v>2409</v>
      </c>
      <c r="Y1133" s="119" t="s">
        <v>2410</v>
      </c>
      <c r="Z1133" s="119" t="s">
        <v>2411</v>
      </c>
      <c r="AA1133" s="119" t="s">
        <v>2412</v>
      </c>
      <c r="AB1133" s="119" t="s">
        <v>1210</v>
      </c>
      <c r="AD1133" s="300"/>
      <c r="AE1133" s="304"/>
      <c r="AF1133" s="297" t="s">
        <v>572</v>
      </c>
      <c r="AG1133" s="302">
        <v>0</v>
      </c>
      <c r="AH1133" s="297" t="s">
        <v>2405</v>
      </c>
      <c r="AI1133" s="297" t="s">
        <v>2406</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2378</v>
      </c>
      <c r="BI1133" s="312"/>
      <c r="BJ1133" s="305" t="s">
        <v>109</v>
      </c>
      <c r="BK1133" s="305"/>
      <c r="BL1133" s="305">
        <v>1</v>
      </c>
      <c r="BM1133" s="307">
        <v>1</v>
      </c>
      <c r="BN1133" s="307" t="s">
        <v>79</v>
      </c>
      <c r="BO1133" s="305" t="s">
        <v>1211</v>
      </c>
      <c r="BP1133" s="308">
        <v>1739.96</v>
      </c>
      <c r="BQ1133" s="308">
        <v>991.93</v>
      </c>
      <c r="BR1133" s="308">
        <v>12</v>
      </c>
      <c r="BS1133" s="308">
        <v>12</v>
      </c>
      <c r="BT1133" s="305" t="s">
        <v>2413</v>
      </c>
      <c r="BU1133" s="307">
        <v>0.1</v>
      </c>
      <c r="BV1133" s="309">
        <v>0</v>
      </c>
      <c r="BW1133" s="310" t="s">
        <v>1253</v>
      </c>
      <c r="BX1133" s="305"/>
      <c r="BY1133" s="308">
        <v>1739.96</v>
      </c>
      <c r="BZ1133" s="308">
        <v>991.93</v>
      </c>
      <c r="CA1133" s="308">
        <v>20.399999999999999</v>
      </c>
      <c r="CB1133" s="308">
        <v>20.399999999999999</v>
      </c>
      <c r="CC1133" s="307">
        <v>0.55000000000000004</v>
      </c>
      <c r="CD1133" s="305" t="s">
        <v>1213</v>
      </c>
      <c r="CE1133" s="310" t="s">
        <v>1253</v>
      </c>
      <c r="CF1133" s="305"/>
      <c r="CG1133" s="308">
        <v>1739.96</v>
      </c>
      <c r="CH1133" s="308">
        <v>991.93</v>
      </c>
      <c r="CI1133" s="308">
        <v>12</v>
      </c>
      <c r="CJ1133" s="308">
        <v>12</v>
      </c>
      <c r="CK1133" s="307"/>
      <c r="CL1133" s="307"/>
      <c r="CM1133" s="307">
        <v>1</v>
      </c>
      <c r="CN1133" s="311" t="s">
        <v>1213</v>
      </c>
      <c r="CO1133" s="305" t="s">
        <v>1253</v>
      </c>
      <c r="CP1133" s="305"/>
      <c r="CQ1133" s="308">
        <v>1739.96</v>
      </c>
      <c r="CR1133" s="308">
        <v>991.93</v>
      </c>
      <c r="CS1133" s="308">
        <v>12</v>
      </c>
      <c r="CT1133" s="308">
        <v>12</v>
      </c>
      <c r="CW1133" s="312"/>
      <c r="CX1133" s="312"/>
    </row>
    <row r="1134" spans="1:102" s="299" customFormat="1" ht="16" customHeight="1">
      <c r="A1134" s="297" t="s">
        <v>2414</v>
      </c>
      <c r="B1134" s="297" t="s">
        <v>2415</v>
      </c>
      <c r="C1134" s="119" t="s">
        <v>1215</v>
      </c>
      <c r="D1134" s="119"/>
      <c r="E1134" s="119"/>
      <c r="F1134" s="298">
        <v>1134</v>
      </c>
      <c r="G1134" s="119"/>
      <c r="H1134" s="119"/>
      <c r="I1134" s="119" t="s">
        <v>2416</v>
      </c>
      <c r="J1134" s="119" t="s">
        <v>2417</v>
      </c>
      <c r="K1134" s="119" t="s">
        <v>378</v>
      </c>
      <c r="L1134" s="119"/>
      <c r="M1134" s="119" t="s">
        <v>147</v>
      </c>
      <c r="N1134" s="119"/>
      <c r="O1134" s="119"/>
      <c r="P1134" s="119"/>
      <c r="Q1134" s="119"/>
      <c r="R1134" s="119">
        <v>1</v>
      </c>
      <c r="S1134" s="119" t="s">
        <v>120</v>
      </c>
      <c r="T1134" s="119"/>
      <c r="U1134" s="119"/>
      <c r="V1134" s="119"/>
      <c r="W1134" s="119"/>
      <c r="X1134" s="119" t="s">
        <v>2418</v>
      </c>
      <c r="Y1134" s="119" t="s">
        <v>2419</v>
      </c>
      <c r="Z1134" s="119" t="s">
        <v>2420</v>
      </c>
      <c r="AA1134" s="119" t="s">
        <v>2421</v>
      </c>
      <c r="AB1134" s="119" t="s">
        <v>1210</v>
      </c>
      <c r="AD1134" s="300"/>
      <c r="AE1134" s="304"/>
      <c r="AF1134" s="297" t="s">
        <v>573</v>
      </c>
      <c r="AG1134" s="302">
        <v>0</v>
      </c>
      <c r="AH1134" s="297" t="s">
        <v>2414</v>
      </c>
      <c r="AI1134" s="297" t="s">
        <v>2415</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2163</v>
      </c>
      <c r="BI1134" s="312"/>
      <c r="BJ1134" s="305" t="s">
        <v>109</v>
      </c>
      <c r="BK1134" s="305"/>
      <c r="BL1134" s="305">
        <v>1</v>
      </c>
      <c r="BM1134" s="307">
        <v>1</v>
      </c>
      <c r="BN1134" s="307" t="s">
        <v>79</v>
      </c>
      <c r="BO1134" s="305" t="s">
        <v>1211</v>
      </c>
      <c r="BP1134" s="308">
        <v>1497.59</v>
      </c>
      <c r="BQ1134" s="308">
        <v>1049.01</v>
      </c>
      <c r="BR1134" s="308">
        <v>60</v>
      </c>
      <c r="BS1134" s="308">
        <v>60</v>
      </c>
      <c r="BT1134" s="305" t="s">
        <v>2422</v>
      </c>
      <c r="BU1134" s="307">
        <v>0.1</v>
      </c>
      <c r="BV1134" s="309">
        <v>0</v>
      </c>
      <c r="BW1134" s="310" t="s">
        <v>1233</v>
      </c>
      <c r="BX1134" s="305"/>
      <c r="BY1134" s="308">
        <v>1497.59</v>
      </c>
      <c r="BZ1134" s="308">
        <v>1049.01</v>
      </c>
      <c r="CA1134" s="308">
        <v>102</v>
      </c>
      <c r="CB1134" s="308">
        <v>102</v>
      </c>
      <c r="CC1134" s="307">
        <v>0.55000000000000004</v>
      </c>
      <c r="CD1134" s="305" t="s">
        <v>1213</v>
      </c>
      <c r="CE1134" s="310" t="s">
        <v>1233</v>
      </c>
      <c r="CF1134" s="305"/>
      <c r="CG1134" s="308">
        <v>1497.59</v>
      </c>
      <c r="CH1134" s="308">
        <v>1049.01</v>
      </c>
      <c r="CI1134" s="308">
        <v>60</v>
      </c>
      <c r="CJ1134" s="308">
        <v>60</v>
      </c>
      <c r="CK1134" s="307"/>
      <c r="CL1134" s="307"/>
      <c r="CM1134" s="307">
        <v>1</v>
      </c>
      <c r="CN1134" s="311" t="s">
        <v>1213</v>
      </c>
      <c r="CO1134" s="305" t="s">
        <v>1233</v>
      </c>
      <c r="CP1134" s="305"/>
      <c r="CQ1134" s="308">
        <v>1497.59</v>
      </c>
      <c r="CR1134" s="308">
        <v>1049.01</v>
      </c>
      <c r="CS1134" s="308">
        <v>60</v>
      </c>
      <c r="CT1134" s="308">
        <v>60</v>
      </c>
      <c r="CW1134" s="312"/>
      <c r="CX1134" s="312"/>
    </row>
    <row r="1135" spans="1:102" s="299" customFormat="1" ht="16" customHeight="1">
      <c r="A1135" s="297" t="s">
        <v>2423</v>
      </c>
      <c r="B1135" s="297" t="s">
        <v>2424</v>
      </c>
      <c r="C1135" s="119" t="s">
        <v>1215</v>
      </c>
      <c r="D1135" s="119"/>
      <c r="E1135" s="119"/>
      <c r="F1135" s="298">
        <v>1135</v>
      </c>
      <c r="G1135" s="119"/>
      <c r="H1135" s="119"/>
      <c r="I1135" s="119" t="s">
        <v>2425</v>
      </c>
      <c r="J1135" s="119" t="s">
        <v>2426</v>
      </c>
      <c r="K1135" s="119" t="s">
        <v>378</v>
      </c>
      <c r="L1135" s="119"/>
      <c r="M1135" s="119" t="s">
        <v>147</v>
      </c>
      <c r="N1135" s="119"/>
      <c r="O1135" s="119"/>
      <c r="P1135" s="119"/>
      <c r="Q1135" s="119"/>
      <c r="R1135" s="119">
        <v>1</v>
      </c>
      <c r="S1135" s="119" t="s">
        <v>120</v>
      </c>
      <c r="T1135" s="119"/>
      <c r="U1135" s="119"/>
      <c r="V1135" s="119"/>
      <c r="W1135" s="119"/>
      <c r="X1135" s="119" t="s">
        <v>2427</v>
      </c>
      <c r="Y1135" s="119" t="s">
        <v>2428</v>
      </c>
      <c r="Z1135" s="119" t="s">
        <v>2429</v>
      </c>
      <c r="AA1135" s="119" t="s">
        <v>2430</v>
      </c>
      <c r="AB1135" s="119" t="s">
        <v>1210</v>
      </c>
      <c r="AD1135" s="300"/>
      <c r="AE1135" s="304"/>
      <c r="AF1135" s="297" t="s">
        <v>574</v>
      </c>
      <c r="AG1135" s="302">
        <v>0</v>
      </c>
      <c r="AH1135" s="297" t="s">
        <v>2423</v>
      </c>
      <c r="AI1135" s="297" t="s">
        <v>2424</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2414</v>
      </c>
      <c r="BI1135" s="312"/>
      <c r="BJ1135" s="305" t="s">
        <v>109</v>
      </c>
      <c r="BK1135" s="305"/>
      <c r="BL1135" s="305">
        <v>1</v>
      </c>
      <c r="BM1135" s="307">
        <v>1</v>
      </c>
      <c r="BN1135" s="307" t="s">
        <v>79</v>
      </c>
      <c r="BO1135" s="305" t="s">
        <v>1211</v>
      </c>
      <c r="BP1135" s="308">
        <v>1639.66</v>
      </c>
      <c r="BQ1135" s="308">
        <v>1020.94</v>
      </c>
      <c r="BR1135" s="308">
        <v>35</v>
      </c>
      <c r="BS1135" s="308">
        <v>35</v>
      </c>
      <c r="BT1135" s="305" t="s">
        <v>2431</v>
      </c>
      <c r="BU1135" s="307">
        <v>0.1</v>
      </c>
      <c r="BV1135" s="309">
        <v>0</v>
      </c>
      <c r="BW1135" s="310" t="s">
        <v>1243</v>
      </c>
      <c r="BX1135" s="305"/>
      <c r="BY1135" s="308">
        <v>1639.66</v>
      </c>
      <c r="BZ1135" s="308">
        <v>1020.94</v>
      </c>
      <c r="CA1135" s="308">
        <v>59.5</v>
      </c>
      <c r="CB1135" s="308">
        <v>59.5</v>
      </c>
      <c r="CC1135" s="307">
        <v>0.55000000000000004</v>
      </c>
      <c r="CD1135" s="305" t="s">
        <v>1213</v>
      </c>
      <c r="CE1135" s="310" t="s">
        <v>1243</v>
      </c>
      <c r="CF1135" s="305"/>
      <c r="CG1135" s="308">
        <v>1639.66</v>
      </c>
      <c r="CH1135" s="308">
        <v>1020.94</v>
      </c>
      <c r="CI1135" s="308">
        <v>35</v>
      </c>
      <c r="CJ1135" s="308">
        <v>35</v>
      </c>
      <c r="CK1135" s="307"/>
      <c r="CL1135" s="307"/>
      <c r="CM1135" s="307">
        <v>1</v>
      </c>
      <c r="CN1135" s="311" t="s">
        <v>1213</v>
      </c>
      <c r="CO1135" s="305" t="s">
        <v>1243</v>
      </c>
      <c r="CP1135" s="305"/>
      <c r="CQ1135" s="308">
        <v>1639.66</v>
      </c>
      <c r="CR1135" s="308">
        <v>1020.94</v>
      </c>
      <c r="CS1135" s="308">
        <v>35</v>
      </c>
      <c r="CT1135" s="308">
        <v>35</v>
      </c>
      <c r="CW1135" s="312"/>
      <c r="CX1135" s="312"/>
    </row>
    <row r="1136" spans="1:102" s="299" customFormat="1" ht="16" customHeight="1">
      <c r="A1136" s="297" t="s">
        <v>2432</v>
      </c>
      <c r="B1136" s="297" t="s">
        <v>2433</v>
      </c>
      <c r="C1136" s="119" t="s">
        <v>1215</v>
      </c>
      <c r="D1136" s="119"/>
      <c r="E1136" s="119"/>
      <c r="F1136" s="298">
        <v>1136</v>
      </c>
      <c r="G1136" s="119"/>
      <c r="H1136" s="119"/>
      <c r="I1136" s="119" t="s">
        <v>2434</v>
      </c>
      <c r="J1136" s="119" t="s">
        <v>2435</v>
      </c>
      <c r="K1136" s="119" t="s">
        <v>378</v>
      </c>
      <c r="L1136" s="119"/>
      <c r="M1136" s="119" t="s">
        <v>147</v>
      </c>
      <c r="N1136" s="119"/>
      <c r="O1136" s="119"/>
      <c r="P1136" s="119"/>
      <c r="Q1136" s="119"/>
      <c r="R1136" s="119">
        <v>1</v>
      </c>
      <c r="S1136" s="119" t="s">
        <v>120</v>
      </c>
      <c r="T1136" s="119"/>
      <c r="U1136" s="119"/>
      <c r="V1136" s="119"/>
      <c r="W1136" s="119"/>
      <c r="X1136" s="119" t="s">
        <v>2436</v>
      </c>
      <c r="Y1136" s="119" t="s">
        <v>2437</v>
      </c>
      <c r="Z1136" s="119" t="s">
        <v>2438</v>
      </c>
      <c r="AA1136" s="119" t="s">
        <v>2439</v>
      </c>
      <c r="AB1136" s="119" t="s">
        <v>1210</v>
      </c>
      <c r="AD1136" s="300"/>
      <c r="AE1136" s="304"/>
      <c r="AF1136" s="297" t="s">
        <v>575</v>
      </c>
      <c r="AG1136" s="302">
        <v>0</v>
      </c>
      <c r="AH1136" s="297" t="s">
        <v>2432</v>
      </c>
      <c r="AI1136" s="297" t="s">
        <v>2433</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2423</v>
      </c>
      <c r="BI1136" s="312"/>
      <c r="BJ1136" s="305" t="s">
        <v>109</v>
      </c>
      <c r="BK1136" s="305"/>
      <c r="BL1136" s="305">
        <v>1</v>
      </c>
      <c r="BM1136" s="307">
        <v>1</v>
      </c>
      <c r="BN1136" s="307" t="s">
        <v>79</v>
      </c>
      <c r="BO1136" s="305" t="s">
        <v>1211</v>
      </c>
      <c r="BP1136" s="308">
        <v>1739.96</v>
      </c>
      <c r="BQ1136" s="308">
        <v>1008.07</v>
      </c>
      <c r="BR1136" s="308">
        <v>12</v>
      </c>
      <c r="BS1136" s="308">
        <v>12</v>
      </c>
      <c r="BT1136" s="305" t="s">
        <v>2440</v>
      </c>
      <c r="BU1136" s="307">
        <v>0.1</v>
      </c>
      <c r="BV1136" s="309">
        <v>0</v>
      </c>
      <c r="BW1136" s="310" t="s">
        <v>1253</v>
      </c>
      <c r="BX1136" s="305"/>
      <c r="BY1136" s="308">
        <v>1739.96</v>
      </c>
      <c r="BZ1136" s="308">
        <v>1008.07</v>
      </c>
      <c r="CA1136" s="308">
        <v>20.399999999999999</v>
      </c>
      <c r="CB1136" s="308">
        <v>20.399999999999999</v>
      </c>
      <c r="CC1136" s="307">
        <v>0.55000000000000004</v>
      </c>
      <c r="CD1136" s="305" t="s">
        <v>1213</v>
      </c>
      <c r="CE1136" s="310" t="s">
        <v>1253</v>
      </c>
      <c r="CF1136" s="305"/>
      <c r="CG1136" s="308">
        <v>1739.96</v>
      </c>
      <c r="CH1136" s="308">
        <v>1008.07</v>
      </c>
      <c r="CI1136" s="308">
        <v>12</v>
      </c>
      <c r="CJ1136" s="308">
        <v>12</v>
      </c>
      <c r="CK1136" s="307"/>
      <c r="CL1136" s="307"/>
      <c r="CM1136" s="307">
        <v>1</v>
      </c>
      <c r="CN1136" s="311" t="s">
        <v>1213</v>
      </c>
      <c r="CO1136" s="305" t="s">
        <v>1253</v>
      </c>
      <c r="CP1136" s="305"/>
      <c r="CQ1136" s="308">
        <v>1739.96</v>
      </c>
      <c r="CR1136" s="308">
        <v>1008.07</v>
      </c>
      <c r="CS1136" s="308">
        <v>12</v>
      </c>
      <c r="CT1136" s="308">
        <v>12</v>
      </c>
      <c r="CW1136" s="312"/>
      <c r="CX1136" s="312"/>
    </row>
    <row r="1137" spans="1:102" s="299" customFormat="1" ht="16" customHeight="1">
      <c r="A1137" s="297" t="s">
        <v>2441</v>
      </c>
      <c r="B1137" s="297" t="s">
        <v>2442</v>
      </c>
      <c r="C1137" s="119" t="s">
        <v>1256</v>
      </c>
      <c r="D1137" s="119"/>
      <c r="E1137" s="119"/>
      <c r="F1137" s="298">
        <v>1137</v>
      </c>
      <c r="G1137" s="119"/>
      <c r="H1137" s="119"/>
      <c r="I1137" s="119" t="s">
        <v>2443</v>
      </c>
      <c r="J1137" s="119" t="s">
        <v>2444</v>
      </c>
      <c r="K1137" s="119" t="s">
        <v>378</v>
      </c>
      <c r="L1137" s="119"/>
      <c r="M1137" s="119" t="s">
        <v>147</v>
      </c>
      <c r="N1137" s="119"/>
      <c r="O1137" s="119"/>
      <c r="P1137" s="119"/>
      <c r="Q1137" s="119"/>
      <c r="R1137" s="119">
        <v>1</v>
      </c>
      <c r="S1137" s="119" t="s">
        <v>120</v>
      </c>
      <c r="T1137" s="119"/>
      <c r="U1137" s="119"/>
      <c r="V1137" s="119"/>
      <c r="W1137" s="119"/>
      <c r="X1137" s="119" t="s">
        <v>2445</v>
      </c>
      <c r="Y1137" s="119" t="s">
        <v>2446</v>
      </c>
      <c r="Z1137" s="119" t="s">
        <v>2447</v>
      </c>
      <c r="AA1137" s="119" t="s">
        <v>2448</v>
      </c>
      <c r="AB1137" s="119" t="s">
        <v>1210</v>
      </c>
      <c r="AD1137" s="300"/>
      <c r="AE1137" s="304"/>
      <c r="AF1137" s="297" t="s">
        <v>576</v>
      </c>
      <c r="AG1137" s="302">
        <v>0</v>
      </c>
      <c r="AH1137" s="297" t="s">
        <v>2441</v>
      </c>
      <c r="AI1137" s="297" t="s">
        <v>2442</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2423</v>
      </c>
      <c r="BI1137" s="312"/>
      <c r="BJ1137" s="305" t="s">
        <v>109</v>
      </c>
      <c r="BK1137" s="305"/>
      <c r="BL1137" s="305">
        <v>1</v>
      </c>
      <c r="BM1137" s="307">
        <v>1</v>
      </c>
      <c r="BN1137" s="307" t="s">
        <v>79</v>
      </c>
      <c r="BO1137" s="305" t="s">
        <v>1211</v>
      </c>
      <c r="BP1137" s="308">
        <v>1739.6</v>
      </c>
      <c r="BQ1137" s="308">
        <v>1024.21</v>
      </c>
      <c r="BR1137" s="308">
        <v>12</v>
      </c>
      <c r="BS1137" s="308">
        <v>12</v>
      </c>
      <c r="BT1137" s="305" t="s">
        <v>2449</v>
      </c>
      <c r="BU1137" s="307">
        <v>0.1</v>
      </c>
      <c r="BV1137" s="309">
        <v>0</v>
      </c>
      <c r="BW1137" s="310" t="s">
        <v>1253</v>
      </c>
      <c r="BX1137" s="305"/>
      <c r="BY1137" s="308">
        <v>1739.6</v>
      </c>
      <c r="BZ1137" s="308">
        <v>1024.21</v>
      </c>
      <c r="CA1137" s="308">
        <v>20.399999999999999</v>
      </c>
      <c r="CB1137" s="308">
        <v>20.399999999999999</v>
      </c>
      <c r="CC1137" s="307">
        <v>0.55000000000000004</v>
      </c>
      <c r="CD1137" s="305" t="s">
        <v>1213</v>
      </c>
      <c r="CE1137" s="310" t="s">
        <v>1253</v>
      </c>
      <c r="CF1137" s="305"/>
      <c r="CG1137" s="308">
        <v>1739.6</v>
      </c>
      <c r="CH1137" s="308">
        <v>1024.21</v>
      </c>
      <c r="CI1137" s="308">
        <v>12</v>
      </c>
      <c r="CJ1137" s="308">
        <v>12</v>
      </c>
      <c r="CK1137" s="307"/>
      <c r="CL1137" s="307"/>
      <c r="CM1137" s="307">
        <v>1</v>
      </c>
      <c r="CN1137" s="311" t="s">
        <v>1213</v>
      </c>
      <c r="CO1137" s="305" t="s">
        <v>1253</v>
      </c>
      <c r="CP1137" s="305"/>
      <c r="CQ1137" s="308">
        <v>1739.6</v>
      </c>
      <c r="CR1137" s="308">
        <v>1024.21</v>
      </c>
      <c r="CS1137" s="308">
        <v>12</v>
      </c>
      <c r="CT1137" s="308">
        <v>12</v>
      </c>
      <c r="CW1137" s="312"/>
      <c r="CX1137" s="312"/>
    </row>
    <row r="1138" spans="1:102" s="299" customFormat="1" ht="16" customHeight="1">
      <c r="A1138" s="297" t="s">
        <v>2450</v>
      </c>
      <c r="B1138" s="297" t="s">
        <v>2451</v>
      </c>
      <c r="C1138" s="119" t="s">
        <v>1215</v>
      </c>
      <c r="D1138" s="119"/>
      <c r="E1138" s="119"/>
      <c r="F1138" s="298">
        <v>1138</v>
      </c>
      <c r="G1138" s="119"/>
      <c r="H1138" s="119"/>
      <c r="I1138" s="119" t="s">
        <v>2452</v>
      </c>
      <c r="J1138" s="119" t="s">
        <v>2453</v>
      </c>
      <c r="K1138" s="119" t="s">
        <v>378</v>
      </c>
      <c r="L1138" s="119"/>
      <c r="M1138" s="119" t="s">
        <v>147</v>
      </c>
      <c r="N1138" s="119"/>
      <c r="O1138" s="119"/>
      <c r="P1138" s="119"/>
      <c r="Q1138" s="119"/>
      <c r="R1138" s="119">
        <v>1</v>
      </c>
      <c r="S1138" s="119" t="s">
        <v>120</v>
      </c>
      <c r="T1138" s="119"/>
      <c r="U1138" s="119"/>
      <c r="V1138" s="119"/>
      <c r="W1138" s="119"/>
      <c r="X1138" s="119" t="s">
        <v>2454</v>
      </c>
      <c r="Y1138" s="119" t="s">
        <v>2455</v>
      </c>
      <c r="Z1138" s="119" t="s">
        <v>2456</v>
      </c>
      <c r="AA1138" s="119" t="s">
        <v>2457</v>
      </c>
      <c r="AB1138" s="119" t="s">
        <v>1210</v>
      </c>
      <c r="AD1138" s="300"/>
      <c r="AE1138" s="304"/>
      <c r="AF1138" s="297" t="s">
        <v>577</v>
      </c>
      <c r="AG1138" s="302">
        <v>0</v>
      </c>
      <c r="AH1138" s="297" t="s">
        <v>2450</v>
      </c>
      <c r="AI1138" s="297" t="s">
        <v>2451</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2423</v>
      </c>
      <c r="BI1138" s="312"/>
      <c r="BJ1138" s="305" t="s">
        <v>109</v>
      </c>
      <c r="BK1138" s="305"/>
      <c r="BL1138" s="305">
        <v>1</v>
      </c>
      <c r="BM1138" s="307">
        <v>1</v>
      </c>
      <c r="BN1138" s="307" t="s">
        <v>79</v>
      </c>
      <c r="BO1138" s="305" t="s">
        <v>1211</v>
      </c>
      <c r="BP1138" s="308">
        <v>1738.9</v>
      </c>
      <c r="BQ1138" s="308">
        <v>1040.3399999999999</v>
      </c>
      <c r="BR1138" s="308">
        <v>12</v>
      </c>
      <c r="BS1138" s="308">
        <v>12</v>
      </c>
      <c r="BT1138" s="305" t="s">
        <v>2458</v>
      </c>
      <c r="BU1138" s="307">
        <v>0.1</v>
      </c>
      <c r="BV1138" s="309">
        <v>0</v>
      </c>
      <c r="BW1138" s="310" t="s">
        <v>1253</v>
      </c>
      <c r="BX1138" s="305"/>
      <c r="BY1138" s="308">
        <v>1738.9</v>
      </c>
      <c r="BZ1138" s="308">
        <v>1040.3399999999999</v>
      </c>
      <c r="CA1138" s="308">
        <v>20.399999999999999</v>
      </c>
      <c r="CB1138" s="308">
        <v>20.399999999999999</v>
      </c>
      <c r="CC1138" s="307">
        <v>0.55000000000000004</v>
      </c>
      <c r="CD1138" s="305" t="s">
        <v>1213</v>
      </c>
      <c r="CE1138" s="310" t="s">
        <v>1253</v>
      </c>
      <c r="CF1138" s="305"/>
      <c r="CG1138" s="308">
        <v>1738.9</v>
      </c>
      <c r="CH1138" s="308">
        <v>1040.3399999999999</v>
      </c>
      <c r="CI1138" s="308">
        <v>12</v>
      </c>
      <c r="CJ1138" s="308">
        <v>12</v>
      </c>
      <c r="CK1138" s="307"/>
      <c r="CL1138" s="307"/>
      <c r="CM1138" s="307">
        <v>1</v>
      </c>
      <c r="CN1138" s="311" t="s">
        <v>1213</v>
      </c>
      <c r="CO1138" s="305" t="s">
        <v>1253</v>
      </c>
      <c r="CP1138" s="305"/>
      <c r="CQ1138" s="308">
        <v>1738.9</v>
      </c>
      <c r="CR1138" s="308">
        <v>1040.3399999999999</v>
      </c>
      <c r="CS1138" s="308">
        <v>12</v>
      </c>
      <c r="CT1138" s="308">
        <v>12</v>
      </c>
      <c r="CW1138" s="312"/>
      <c r="CX1138" s="312"/>
    </row>
    <row r="1139" spans="1:102" s="299" customFormat="1" ht="16" customHeight="1">
      <c r="A1139" s="297" t="s">
        <v>2459</v>
      </c>
      <c r="B1139" s="297" t="s">
        <v>2460</v>
      </c>
      <c r="C1139" s="119" t="s">
        <v>1256</v>
      </c>
      <c r="D1139" s="119"/>
      <c r="E1139" s="119"/>
      <c r="F1139" s="298">
        <v>1139</v>
      </c>
      <c r="G1139" s="119"/>
      <c r="H1139" s="119"/>
      <c r="I1139" s="119" t="s">
        <v>2461</v>
      </c>
      <c r="J1139" s="119" t="s">
        <v>2462</v>
      </c>
      <c r="K1139" s="119" t="s">
        <v>378</v>
      </c>
      <c r="L1139" s="119"/>
      <c r="M1139" s="119" t="s">
        <v>147</v>
      </c>
      <c r="N1139" s="119"/>
      <c r="O1139" s="119"/>
      <c r="P1139" s="119"/>
      <c r="Q1139" s="119"/>
      <c r="R1139" s="119">
        <v>1</v>
      </c>
      <c r="S1139" s="119" t="s">
        <v>120</v>
      </c>
      <c r="T1139" s="119"/>
      <c r="U1139" s="119"/>
      <c r="V1139" s="119"/>
      <c r="W1139" s="119"/>
      <c r="X1139" s="119" t="s">
        <v>2463</v>
      </c>
      <c r="Y1139" s="119" t="s">
        <v>2464</v>
      </c>
      <c r="Z1139" s="119" t="s">
        <v>2465</v>
      </c>
      <c r="AA1139" s="119" t="s">
        <v>2466</v>
      </c>
      <c r="AB1139" s="119" t="s">
        <v>1210</v>
      </c>
      <c r="AD1139" s="300"/>
      <c r="AE1139" s="304"/>
      <c r="AF1139" s="297" t="s">
        <v>578</v>
      </c>
      <c r="AG1139" s="302">
        <v>0</v>
      </c>
      <c r="AH1139" s="297" t="s">
        <v>2459</v>
      </c>
      <c r="AI1139" s="297" t="s">
        <v>2460</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2414</v>
      </c>
      <c r="BI1139" s="312"/>
      <c r="BJ1139" s="305" t="s">
        <v>109</v>
      </c>
      <c r="BK1139" s="305"/>
      <c r="BL1139" s="305">
        <v>1</v>
      </c>
      <c r="BM1139" s="307">
        <v>1</v>
      </c>
      <c r="BN1139" s="307" t="s">
        <v>79</v>
      </c>
      <c r="BO1139" s="305" t="s">
        <v>1211</v>
      </c>
      <c r="BP1139" s="308">
        <v>1636.92</v>
      </c>
      <c r="BQ1139" s="308">
        <v>1062.73</v>
      </c>
      <c r="BR1139" s="308">
        <v>35</v>
      </c>
      <c r="BS1139" s="308">
        <v>35</v>
      </c>
      <c r="BT1139" s="305" t="s">
        <v>2467</v>
      </c>
      <c r="BU1139" s="307">
        <v>0.1</v>
      </c>
      <c r="BV1139" s="309">
        <v>0</v>
      </c>
      <c r="BW1139" s="310" t="s">
        <v>1243</v>
      </c>
      <c r="BX1139" s="305"/>
      <c r="BY1139" s="308">
        <v>1636.92</v>
      </c>
      <c r="BZ1139" s="308">
        <v>1062.73</v>
      </c>
      <c r="CA1139" s="308">
        <v>59.5</v>
      </c>
      <c r="CB1139" s="308">
        <v>59.5</v>
      </c>
      <c r="CC1139" s="307">
        <v>0.55000000000000004</v>
      </c>
      <c r="CD1139" s="305" t="s">
        <v>1213</v>
      </c>
      <c r="CE1139" s="310" t="s">
        <v>1243</v>
      </c>
      <c r="CF1139" s="305"/>
      <c r="CG1139" s="308">
        <v>1636.92</v>
      </c>
      <c r="CH1139" s="308">
        <v>1062.73</v>
      </c>
      <c r="CI1139" s="308">
        <v>35</v>
      </c>
      <c r="CJ1139" s="308">
        <v>35</v>
      </c>
      <c r="CK1139" s="307"/>
      <c r="CL1139" s="307"/>
      <c r="CM1139" s="307">
        <v>1</v>
      </c>
      <c r="CN1139" s="311" t="s">
        <v>1213</v>
      </c>
      <c r="CO1139" s="305" t="s">
        <v>1243</v>
      </c>
      <c r="CP1139" s="305"/>
      <c r="CQ1139" s="308">
        <v>1636.92</v>
      </c>
      <c r="CR1139" s="308">
        <v>1062.73</v>
      </c>
      <c r="CS1139" s="308">
        <v>35</v>
      </c>
      <c r="CT1139" s="308">
        <v>35</v>
      </c>
      <c r="CW1139" s="312"/>
      <c r="CX1139" s="312"/>
    </row>
    <row r="1140" spans="1:102" s="299" customFormat="1" ht="16" customHeight="1">
      <c r="A1140" s="297" t="s">
        <v>2468</v>
      </c>
      <c r="B1140" s="297" t="s">
        <v>2469</v>
      </c>
      <c r="C1140" s="119" t="s">
        <v>1256</v>
      </c>
      <c r="D1140" s="119"/>
      <c r="E1140" s="119"/>
      <c r="F1140" s="298">
        <v>1140</v>
      </c>
      <c r="G1140" s="119"/>
      <c r="H1140" s="119"/>
      <c r="I1140" s="119" t="s">
        <v>2470</v>
      </c>
      <c r="J1140" s="119" t="s">
        <v>2471</v>
      </c>
      <c r="K1140" s="119" t="s">
        <v>378</v>
      </c>
      <c r="L1140" s="119"/>
      <c r="M1140" s="119" t="s">
        <v>147</v>
      </c>
      <c r="N1140" s="119"/>
      <c r="O1140" s="119"/>
      <c r="P1140" s="119"/>
      <c r="Q1140" s="119"/>
      <c r="R1140" s="119">
        <v>1</v>
      </c>
      <c r="S1140" s="119" t="s">
        <v>120</v>
      </c>
      <c r="T1140" s="119"/>
      <c r="U1140" s="119"/>
      <c r="V1140" s="119"/>
      <c r="W1140" s="119"/>
      <c r="X1140" s="119" t="s">
        <v>2472</v>
      </c>
      <c r="Y1140" s="119" t="s">
        <v>2473</v>
      </c>
      <c r="Z1140" s="119" t="s">
        <v>2474</v>
      </c>
      <c r="AA1140" s="119" t="s">
        <v>2475</v>
      </c>
      <c r="AB1140" s="119" t="s">
        <v>1210</v>
      </c>
      <c r="AD1140" s="300"/>
      <c r="AE1140" s="304"/>
      <c r="AF1140" s="297" t="s">
        <v>579</v>
      </c>
      <c r="AG1140" s="302">
        <v>0</v>
      </c>
      <c r="AH1140" s="297" t="s">
        <v>2468</v>
      </c>
      <c r="AI1140" s="297" t="s">
        <v>2469</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2459</v>
      </c>
      <c r="BI1140" s="312"/>
      <c r="BJ1140" s="305" t="s">
        <v>109</v>
      </c>
      <c r="BK1140" s="305"/>
      <c r="BL1140" s="305">
        <v>1</v>
      </c>
      <c r="BM1140" s="307">
        <v>1</v>
      </c>
      <c r="BN1140" s="307" t="s">
        <v>79</v>
      </c>
      <c r="BO1140" s="305" t="s">
        <v>1211</v>
      </c>
      <c r="BP1140" s="308">
        <v>1737.84</v>
      </c>
      <c r="BQ1140" s="308">
        <v>1056.45</v>
      </c>
      <c r="BR1140" s="308">
        <v>12</v>
      </c>
      <c r="BS1140" s="308">
        <v>12</v>
      </c>
      <c r="BT1140" s="305" t="s">
        <v>2476</v>
      </c>
      <c r="BU1140" s="307">
        <v>0.1</v>
      </c>
      <c r="BV1140" s="309">
        <v>0</v>
      </c>
      <c r="BW1140" s="310" t="s">
        <v>1253</v>
      </c>
      <c r="BX1140" s="305"/>
      <c r="BY1140" s="308">
        <v>1737.84</v>
      </c>
      <c r="BZ1140" s="308">
        <v>1056.45</v>
      </c>
      <c r="CA1140" s="308">
        <v>20.399999999999999</v>
      </c>
      <c r="CB1140" s="308">
        <v>20.399999999999999</v>
      </c>
      <c r="CC1140" s="307">
        <v>0.55000000000000004</v>
      </c>
      <c r="CD1140" s="305" t="s">
        <v>1213</v>
      </c>
      <c r="CE1140" s="310" t="s">
        <v>1253</v>
      </c>
      <c r="CF1140" s="305"/>
      <c r="CG1140" s="308">
        <v>1737.84</v>
      </c>
      <c r="CH1140" s="308">
        <v>1056.45</v>
      </c>
      <c r="CI1140" s="308">
        <v>12</v>
      </c>
      <c r="CJ1140" s="308">
        <v>12</v>
      </c>
      <c r="CK1140" s="307"/>
      <c r="CL1140" s="307"/>
      <c r="CM1140" s="307">
        <v>1</v>
      </c>
      <c r="CN1140" s="311" t="s">
        <v>1213</v>
      </c>
      <c r="CO1140" s="305" t="s">
        <v>1253</v>
      </c>
      <c r="CP1140" s="305"/>
      <c r="CQ1140" s="308">
        <v>1737.84</v>
      </c>
      <c r="CR1140" s="308">
        <v>1056.45</v>
      </c>
      <c r="CS1140" s="308">
        <v>12</v>
      </c>
      <c r="CT1140" s="308">
        <v>12</v>
      </c>
      <c r="CW1140" s="312"/>
      <c r="CX1140" s="312"/>
    </row>
    <row r="1141" spans="1:102" s="299" customFormat="1" ht="16" customHeight="1">
      <c r="A1141" s="297" t="s">
        <v>2477</v>
      </c>
      <c r="B1141" s="297" t="s">
        <v>2478</v>
      </c>
      <c r="C1141" s="119" t="s">
        <v>1215</v>
      </c>
      <c r="D1141" s="119"/>
      <c r="E1141" s="119"/>
      <c r="F1141" s="298">
        <v>1141</v>
      </c>
      <c r="G1141" s="119"/>
      <c r="H1141" s="119"/>
      <c r="I1141" s="119" t="s">
        <v>2479</v>
      </c>
      <c r="J1141" s="119" t="s">
        <v>2480</v>
      </c>
      <c r="K1141" s="119" t="s">
        <v>378</v>
      </c>
      <c r="L1141" s="119"/>
      <c r="M1141" s="119" t="s">
        <v>147</v>
      </c>
      <c r="N1141" s="119"/>
      <c r="O1141" s="119"/>
      <c r="P1141" s="119"/>
      <c r="Q1141" s="119"/>
      <c r="R1141" s="119">
        <v>1</v>
      </c>
      <c r="S1141" s="119" t="s">
        <v>120</v>
      </c>
      <c r="T1141" s="119"/>
      <c r="U1141" s="119"/>
      <c r="V1141" s="119"/>
      <c r="W1141" s="119"/>
      <c r="X1141" s="119" t="s">
        <v>2481</v>
      </c>
      <c r="Y1141" s="119" t="s">
        <v>2482</v>
      </c>
      <c r="Z1141" s="119" t="s">
        <v>2483</v>
      </c>
      <c r="AA1141" s="119" t="s">
        <v>2484</v>
      </c>
      <c r="AB1141" s="119" t="s">
        <v>1210</v>
      </c>
      <c r="AD1141" s="300"/>
      <c r="AE1141" s="304"/>
      <c r="AF1141" s="297" t="s">
        <v>580</v>
      </c>
      <c r="AG1141" s="302">
        <v>0</v>
      </c>
      <c r="AH1141" s="297" t="s">
        <v>2477</v>
      </c>
      <c r="AI1141" s="297" t="s">
        <v>2478</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2459</v>
      </c>
      <c r="BI1141" s="312"/>
      <c r="BJ1141" s="305" t="s">
        <v>109</v>
      </c>
      <c r="BK1141" s="305"/>
      <c r="BL1141" s="305">
        <v>1</v>
      </c>
      <c r="BM1141" s="307">
        <v>1</v>
      </c>
      <c r="BN1141" s="307" t="s">
        <v>79</v>
      </c>
      <c r="BO1141" s="305" t="s">
        <v>1211</v>
      </c>
      <c r="BP1141" s="308">
        <v>1736.44</v>
      </c>
      <c r="BQ1141" s="308">
        <v>1072.53</v>
      </c>
      <c r="BR1141" s="308">
        <v>12</v>
      </c>
      <c r="BS1141" s="308">
        <v>12</v>
      </c>
      <c r="BT1141" s="305" t="s">
        <v>2485</v>
      </c>
      <c r="BU1141" s="307">
        <v>0.1</v>
      </c>
      <c r="BV1141" s="309">
        <v>0</v>
      </c>
      <c r="BW1141" s="310" t="s">
        <v>1253</v>
      </c>
      <c r="BX1141" s="305"/>
      <c r="BY1141" s="308">
        <v>1736.44</v>
      </c>
      <c r="BZ1141" s="308">
        <v>1072.53</v>
      </c>
      <c r="CA1141" s="308">
        <v>20.399999999999999</v>
      </c>
      <c r="CB1141" s="308">
        <v>20.399999999999999</v>
      </c>
      <c r="CC1141" s="307">
        <v>0.55000000000000004</v>
      </c>
      <c r="CD1141" s="305" t="s">
        <v>1213</v>
      </c>
      <c r="CE1141" s="310" t="s">
        <v>1253</v>
      </c>
      <c r="CF1141" s="305"/>
      <c r="CG1141" s="308">
        <v>1736.44</v>
      </c>
      <c r="CH1141" s="308">
        <v>1072.53</v>
      </c>
      <c r="CI1141" s="308">
        <v>12</v>
      </c>
      <c r="CJ1141" s="308">
        <v>12</v>
      </c>
      <c r="CK1141" s="307"/>
      <c r="CL1141" s="307"/>
      <c r="CM1141" s="307">
        <v>1</v>
      </c>
      <c r="CN1141" s="311" t="s">
        <v>1213</v>
      </c>
      <c r="CO1141" s="305" t="s">
        <v>1253</v>
      </c>
      <c r="CP1141" s="305"/>
      <c r="CQ1141" s="308">
        <v>1736.44</v>
      </c>
      <c r="CR1141" s="308">
        <v>1072.53</v>
      </c>
      <c r="CS1141" s="308">
        <v>12</v>
      </c>
      <c r="CT1141" s="308">
        <v>12</v>
      </c>
      <c r="CW1141" s="312"/>
      <c r="CX1141" s="312"/>
    </row>
    <row r="1142" spans="1:102" s="299" customFormat="1" ht="16" customHeight="1">
      <c r="A1142" s="297" t="s">
        <v>2486</v>
      </c>
      <c r="B1142" s="297" t="s">
        <v>2487</v>
      </c>
      <c r="C1142" s="119" t="s">
        <v>1256</v>
      </c>
      <c r="D1142" s="119"/>
      <c r="E1142" s="119"/>
      <c r="F1142" s="298">
        <v>1142</v>
      </c>
      <c r="G1142" s="119"/>
      <c r="H1142" s="119"/>
      <c r="I1142" s="119" t="s">
        <v>2488</v>
      </c>
      <c r="J1142" s="119" t="s">
        <v>2489</v>
      </c>
      <c r="K1142" s="119" t="s">
        <v>378</v>
      </c>
      <c r="L1142" s="119"/>
      <c r="M1142" s="119" t="s">
        <v>147</v>
      </c>
      <c r="N1142" s="119"/>
      <c r="O1142" s="119"/>
      <c r="P1142" s="119"/>
      <c r="Q1142" s="119"/>
      <c r="R1142" s="119">
        <v>1</v>
      </c>
      <c r="S1142" s="119" t="s">
        <v>120</v>
      </c>
      <c r="T1142" s="119"/>
      <c r="U1142" s="119"/>
      <c r="V1142" s="119"/>
      <c r="W1142" s="119"/>
      <c r="X1142" s="119" t="s">
        <v>2490</v>
      </c>
      <c r="Y1142" s="119" t="s">
        <v>2491</v>
      </c>
      <c r="Z1142" s="119" t="s">
        <v>2492</v>
      </c>
      <c r="AA1142" s="119" t="s">
        <v>2493</v>
      </c>
      <c r="AB1142" s="119" t="s">
        <v>1210</v>
      </c>
      <c r="AD1142" s="300"/>
      <c r="AE1142" s="304"/>
      <c r="AF1142" s="297" t="s">
        <v>581</v>
      </c>
      <c r="AG1142" s="302">
        <v>0</v>
      </c>
      <c r="AH1142" s="297" t="s">
        <v>2486</v>
      </c>
      <c r="AI1142" s="297" t="s">
        <v>2487</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2459</v>
      </c>
      <c r="BI1142" s="312"/>
      <c r="BJ1142" s="305" t="s">
        <v>109</v>
      </c>
      <c r="BK1142" s="305"/>
      <c r="BL1142" s="305">
        <v>1</v>
      </c>
      <c r="BM1142" s="307">
        <v>1</v>
      </c>
      <c r="BN1142" s="307" t="s">
        <v>79</v>
      </c>
      <c r="BO1142" s="305" t="s">
        <v>1211</v>
      </c>
      <c r="BP1142" s="308">
        <v>1734.68</v>
      </c>
      <c r="BQ1142" s="308">
        <v>1088.58</v>
      </c>
      <c r="BR1142" s="308">
        <v>12</v>
      </c>
      <c r="BS1142" s="308">
        <v>12</v>
      </c>
      <c r="BT1142" s="305" t="s">
        <v>2494</v>
      </c>
      <c r="BU1142" s="307">
        <v>0.1</v>
      </c>
      <c r="BV1142" s="309">
        <v>0</v>
      </c>
      <c r="BW1142" s="310" t="s">
        <v>1253</v>
      </c>
      <c r="BX1142" s="305"/>
      <c r="BY1142" s="308">
        <v>1734.68</v>
      </c>
      <c r="BZ1142" s="308">
        <v>1088.58</v>
      </c>
      <c r="CA1142" s="308">
        <v>20.399999999999999</v>
      </c>
      <c r="CB1142" s="308">
        <v>20.399999999999999</v>
      </c>
      <c r="CC1142" s="307">
        <v>0.55000000000000004</v>
      </c>
      <c r="CD1142" s="305" t="s">
        <v>1213</v>
      </c>
      <c r="CE1142" s="310" t="s">
        <v>1253</v>
      </c>
      <c r="CF1142" s="305"/>
      <c r="CG1142" s="308">
        <v>1734.68</v>
      </c>
      <c r="CH1142" s="308">
        <v>1088.58</v>
      </c>
      <c r="CI1142" s="308">
        <v>12</v>
      </c>
      <c r="CJ1142" s="308">
        <v>12</v>
      </c>
      <c r="CK1142" s="307"/>
      <c r="CL1142" s="307"/>
      <c r="CM1142" s="307">
        <v>1</v>
      </c>
      <c r="CN1142" s="311" t="s">
        <v>1213</v>
      </c>
      <c r="CO1142" s="305" t="s">
        <v>1253</v>
      </c>
      <c r="CP1142" s="305"/>
      <c r="CQ1142" s="308">
        <v>1734.68</v>
      </c>
      <c r="CR1142" s="308">
        <v>1088.58</v>
      </c>
      <c r="CS1142" s="308">
        <v>12</v>
      </c>
      <c r="CT1142" s="308">
        <v>12</v>
      </c>
      <c r="CW1142" s="312"/>
      <c r="CX1142" s="312"/>
    </row>
    <row r="1143" spans="1:102" s="299" customFormat="1" ht="16" customHeight="1">
      <c r="A1143" s="297" t="s">
        <v>2495</v>
      </c>
      <c r="B1143" s="297" t="s">
        <v>2496</v>
      </c>
      <c r="C1143" s="119" t="s">
        <v>1215</v>
      </c>
      <c r="D1143" s="119"/>
      <c r="E1143" s="119"/>
      <c r="F1143" s="298">
        <v>1143</v>
      </c>
      <c r="G1143" s="119"/>
      <c r="H1143" s="119"/>
      <c r="I1143" s="119" t="s">
        <v>2497</v>
      </c>
      <c r="J1143" s="119" t="s">
        <v>2498</v>
      </c>
      <c r="K1143" s="119" t="s">
        <v>378</v>
      </c>
      <c r="L1143" s="119"/>
      <c r="M1143" s="119" t="s">
        <v>147</v>
      </c>
      <c r="N1143" s="119"/>
      <c r="O1143" s="119"/>
      <c r="P1143" s="119"/>
      <c r="Q1143" s="119"/>
      <c r="R1143" s="119">
        <v>1</v>
      </c>
      <c r="S1143" s="119" t="s">
        <v>120</v>
      </c>
      <c r="T1143" s="119"/>
      <c r="U1143" s="119"/>
      <c r="V1143" s="119"/>
      <c r="W1143" s="119"/>
      <c r="X1143" s="119" t="s">
        <v>2499</v>
      </c>
      <c r="Y1143" s="119" t="s">
        <v>2500</v>
      </c>
      <c r="Z1143" s="119" t="s">
        <v>2501</v>
      </c>
      <c r="AA1143" s="119" t="s">
        <v>2502</v>
      </c>
      <c r="AB1143" s="119" t="s">
        <v>1210</v>
      </c>
      <c r="AD1143" s="300"/>
      <c r="AE1143" s="304"/>
      <c r="AF1143" s="297" t="s">
        <v>582</v>
      </c>
      <c r="AG1143" s="302">
        <v>0</v>
      </c>
      <c r="AH1143" s="297" t="s">
        <v>2495</v>
      </c>
      <c r="AI1143" s="297" t="s">
        <v>2496</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2414</v>
      </c>
      <c r="BI1143" s="312"/>
      <c r="BJ1143" s="305" t="s">
        <v>109</v>
      </c>
      <c r="BK1143" s="305"/>
      <c r="BL1143" s="305">
        <v>1</v>
      </c>
      <c r="BM1143" s="307">
        <v>1</v>
      </c>
      <c r="BN1143" s="307" t="s">
        <v>79</v>
      </c>
      <c r="BO1143" s="305" t="s">
        <v>1211</v>
      </c>
      <c r="BP1143" s="308">
        <v>1631.45</v>
      </c>
      <c r="BQ1143" s="308">
        <v>1104.25</v>
      </c>
      <c r="BR1143" s="308">
        <v>35</v>
      </c>
      <c r="BS1143" s="308">
        <v>35</v>
      </c>
      <c r="BT1143" s="305" t="s">
        <v>2503</v>
      </c>
      <c r="BU1143" s="307">
        <v>0.1</v>
      </c>
      <c r="BV1143" s="309">
        <v>0</v>
      </c>
      <c r="BW1143" s="310" t="s">
        <v>1243</v>
      </c>
      <c r="BX1143" s="305"/>
      <c r="BY1143" s="308">
        <v>1631.45</v>
      </c>
      <c r="BZ1143" s="308">
        <v>1104.25</v>
      </c>
      <c r="CA1143" s="308">
        <v>59.5</v>
      </c>
      <c r="CB1143" s="308">
        <v>59.5</v>
      </c>
      <c r="CC1143" s="307">
        <v>0.55000000000000004</v>
      </c>
      <c r="CD1143" s="305" t="s">
        <v>1213</v>
      </c>
      <c r="CE1143" s="310" t="s">
        <v>1243</v>
      </c>
      <c r="CF1143" s="305"/>
      <c r="CG1143" s="308">
        <v>1631.45</v>
      </c>
      <c r="CH1143" s="308">
        <v>1104.25</v>
      </c>
      <c r="CI1143" s="308">
        <v>35</v>
      </c>
      <c r="CJ1143" s="308">
        <v>35</v>
      </c>
      <c r="CK1143" s="307"/>
      <c r="CL1143" s="307"/>
      <c r="CM1143" s="307">
        <v>1</v>
      </c>
      <c r="CN1143" s="311" t="s">
        <v>1213</v>
      </c>
      <c r="CO1143" s="305" t="s">
        <v>1243</v>
      </c>
      <c r="CP1143" s="305"/>
      <c r="CQ1143" s="308">
        <v>1631.45</v>
      </c>
      <c r="CR1143" s="308">
        <v>1104.25</v>
      </c>
      <c r="CS1143" s="308">
        <v>35</v>
      </c>
      <c r="CT1143" s="308">
        <v>35</v>
      </c>
      <c r="CW1143" s="312"/>
      <c r="CX1143" s="312"/>
    </row>
    <row r="1144" spans="1:102" s="299" customFormat="1" ht="16" customHeight="1">
      <c r="A1144" s="297" t="s">
        <v>2504</v>
      </c>
      <c r="B1144" s="297" t="s">
        <v>2505</v>
      </c>
      <c r="C1144" s="119" t="s">
        <v>1215</v>
      </c>
      <c r="D1144" s="119"/>
      <c r="E1144" s="119"/>
      <c r="F1144" s="298">
        <v>1144</v>
      </c>
      <c r="G1144" s="119"/>
      <c r="H1144" s="119"/>
      <c r="I1144" s="119" t="s">
        <v>2506</v>
      </c>
      <c r="J1144" s="119" t="s">
        <v>2507</v>
      </c>
      <c r="K1144" s="119" t="s">
        <v>378</v>
      </c>
      <c r="L1144" s="119"/>
      <c r="M1144" s="119" t="s">
        <v>147</v>
      </c>
      <c r="N1144" s="119"/>
      <c r="O1144" s="119"/>
      <c r="P1144" s="119"/>
      <c r="Q1144" s="119"/>
      <c r="R1144" s="119">
        <v>1</v>
      </c>
      <c r="S1144" s="119" t="s">
        <v>120</v>
      </c>
      <c r="T1144" s="119"/>
      <c r="U1144" s="119"/>
      <c r="V1144" s="119"/>
      <c r="W1144" s="119"/>
      <c r="X1144" s="119" t="s">
        <v>2508</v>
      </c>
      <c r="Y1144" s="119" t="s">
        <v>2509</v>
      </c>
      <c r="Z1144" s="119" t="s">
        <v>2510</v>
      </c>
      <c r="AA1144" s="119" t="s">
        <v>2511</v>
      </c>
      <c r="AB1144" s="119" t="s">
        <v>1210</v>
      </c>
      <c r="AD1144" s="300"/>
      <c r="AE1144" s="304"/>
      <c r="AF1144" s="297" t="s">
        <v>583</v>
      </c>
      <c r="AG1144" s="302">
        <v>0</v>
      </c>
      <c r="AH1144" s="297" t="s">
        <v>2504</v>
      </c>
      <c r="AI1144" s="297" t="s">
        <v>2505</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2495</v>
      </c>
      <c r="BI1144" s="312"/>
      <c r="BJ1144" s="305" t="s">
        <v>109</v>
      </c>
      <c r="BK1144" s="305"/>
      <c r="BL1144" s="305">
        <v>1</v>
      </c>
      <c r="BM1144" s="307">
        <v>1</v>
      </c>
      <c r="BN1144" s="307" t="s">
        <v>79</v>
      </c>
      <c r="BO1144" s="305" t="s">
        <v>1211</v>
      </c>
      <c r="BP1144" s="308">
        <v>1732.57</v>
      </c>
      <c r="BQ1144" s="308">
        <v>1104.5899999999999</v>
      </c>
      <c r="BR1144" s="308">
        <v>12</v>
      </c>
      <c r="BS1144" s="308">
        <v>12</v>
      </c>
      <c r="BT1144" s="305" t="s">
        <v>2512</v>
      </c>
      <c r="BU1144" s="307">
        <v>0.1</v>
      </c>
      <c r="BV1144" s="309">
        <v>0</v>
      </c>
      <c r="BW1144" s="310" t="s">
        <v>1253</v>
      </c>
      <c r="BX1144" s="305"/>
      <c r="BY1144" s="308">
        <v>1732.57</v>
      </c>
      <c r="BZ1144" s="308">
        <v>1104.5899999999999</v>
      </c>
      <c r="CA1144" s="308">
        <v>20.399999999999999</v>
      </c>
      <c r="CB1144" s="308">
        <v>20.399999999999999</v>
      </c>
      <c r="CC1144" s="307">
        <v>0.55000000000000004</v>
      </c>
      <c r="CD1144" s="305" t="s">
        <v>1213</v>
      </c>
      <c r="CE1144" s="310" t="s">
        <v>1253</v>
      </c>
      <c r="CF1144" s="305"/>
      <c r="CG1144" s="308">
        <v>1732.57</v>
      </c>
      <c r="CH1144" s="308">
        <v>1104.5899999999999</v>
      </c>
      <c r="CI1144" s="308">
        <v>12</v>
      </c>
      <c r="CJ1144" s="308">
        <v>12</v>
      </c>
      <c r="CK1144" s="307"/>
      <c r="CL1144" s="307"/>
      <c r="CM1144" s="307">
        <v>1</v>
      </c>
      <c r="CN1144" s="311" t="s">
        <v>1213</v>
      </c>
      <c r="CO1144" s="305" t="s">
        <v>1253</v>
      </c>
      <c r="CP1144" s="305"/>
      <c r="CQ1144" s="308">
        <v>1732.57</v>
      </c>
      <c r="CR1144" s="308">
        <v>1104.5899999999999</v>
      </c>
      <c r="CS1144" s="308">
        <v>12</v>
      </c>
      <c r="CT1144" s="308">
        <v>12</v>
      </c>
      <c r="CW1144" s="312"/>
      <c r="CX1144" s="312"/>
    </row>
    <row r="1145" spans="1:102" s="299" customFormat="1" ht="16" customHeight="1">
      <c r="A1145" s="297" t="s">
        <v>2513</v>
      </c>
      <c r="B1145" s="297" t="s">
        <v>2514</v>
      </c>
      <c r="C1145" s="119" t="s">
        <v>1256</v>
      </c>
      <c r="D1145" s="119"/>
      <c r="E1145" s="119"/>
      <c r="F1145" s="298">
        <v>1145</v>
      </c>
      <c r="G1145" s="119"/>
      <c r="H1145" s="119"/>
      <c r="I1145" s="119" t="s">
        <v>2515</v>
      </c>
      <c r="J1145" s="119" t="s">
        <v>2516</v>
      </c>
      <c r="K1145" s="119" t="s">
        <v>378</v>
      </c>
      <c r="L1145" s="119"/>
      <c r="M1145" s="119" t="s">
        <v>147</v>
      </c>
      <c r="N1145" s="119"/>
      <c r="O1145" s="119"/>
      <c r="P1145" s="119"/>
      <c r="Q1145" s="119"/>
      <c r="R1145" s="119">
        <v>1</v>
      </c>
      <c r="S1145" s="119" t="s">
        <v>120</v>
      </c>
      <c r="T1145" s="119"/>
      <c r="U1145" s="119"/>
      <c r="V1145" s="119"/>
      <c r="W1145" s="119"/>
      <c r="X1145" s="119" t="s">
        <v>2517</v>
      </c>
      <c r="Y1145" s="119" t="s">
        <v>2518</v>
      </c>
      <c r="Z1145" s="119" t="s">
        <v>2519</v>
      </c>
      <c r="AA1145" s="119" t="s">
        <v>2520</v>
      </c>
      <c r="AB1145" s="119" t="s">
        <v>1210</v>
      </c>
      <c r="AD1145" s="300"/>
      <c r="AE1145" s="304"/>
      <c r="AF1145" s="297" t="s">
        <v>584</v>
      </c>
      <c r="AG1145" s="302">
        <v>0</v>
      </c>
      <c r="AH1145" s="297" t="s">
        <v>2513</v>
      </c>
      <c r="AI1145" s="297" t="s">
        <v>2514</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2495</v>
      </c>
      <c r="BI1145" s="312"/>
      <c r="BJ1145" s="305" t="s">
        <v>109</v>
      </c>
      <c r="BK1145" s="305"/>
      <c r="BL1145" s="305">
        <v>1</v>
      </c>
      <c r="BM1145" s="307">
        <v>1</v>
      </c>
      <c r="BN1145" s="307" t="s">
        <v>79</v>
      </c>
      <c r="BO1145" s="305" t="s">
        <v>1211</v>
      </c>
      <c r="BP1145" s="308">
        <v>1730.12</v>
      </c>
      <c r="BQ1145" s="308">
        <v>1120.54</v>
      </c>
      <c r="BR1145" s="308">
        <v>12</v>
      </c>
      <c r="BS1145" s="308">
        <v>12</v>
      </c>
      <c r="BT1145" s="305" t="s">
        <v>2521</v>
      </c>
      <c r="BU1145" s="307">
        <v>0.1</v>
      </c>
      <c r="BV1145" s="309">
        <v>0</v>
      </c>
      <c r="BW1145" s="310" t="s">
        <v>1253</v>
      </c>
      <c r="BX1145" s="305"/>
      <c r="BY1145" s="308">
        <v>1730.12</v>
      </c>
      <c r="BZ1145" s="308">
        <v>1120.54</v>
      </c>
      <c r="CA1145" s="308">
        <v>20.399999999999999</v>
      </c>
      <c r="CB1145" s="308">
        <v>20.399999999999999</v>
      </c>
      <c r="CC1145" s="307">
        <v>0.55000000000000004</v>
      </c>
      <c r="CD1145" s="305" t="s">
        <v>1213</v>
      </c>
      <c r="CE1145" s="310" t="s">
        <v>1253</v>
      </c>
      <c r="CF1145" s="305"/>
      <c r="CG1145" s="308">
        <v>1730.12</v>
      </c>
      <c r="CH1145" s="308">
        <v>1120.54</v>
      </c>
      <c r="CI1145" s="308">
        <v>12</v>
      </c>
      <c r="CJ1145" s="308">
        <v>12</v>
      </c>
      <c r="CK1145" s="307"/>
      <c r="CL1145" s="307"/>
      <c r="CM1145" s="307">
        <v>1</v>
      </c>
      <c r="CN1145" s="311" t="s">
        <v>1213</v>
      </c>
      <c r="CO1145" s="305" t="s">
        <v>1253</v>
      </c>
      <c r="CP1145" s="305"/>
      <c r="CQ1145" s="308">
        <v>1730.12</v>
      </c>
      <c r="CR1145" s="308">
        <v>1120.54</v>
      </c>
      <c r="CS1145" s="308">
        <v>12</v>
      </c>
      <c r="CT1145" s="308">
        <v>12</v>
      </c>
      <c r="CW1145" s="312"/>
      <c r="CX1145" s="312"/>
    </row>
    <row r="1146" spans="1:102" s="299" customFormat="1" ht="16" customHeight="1">
      <c r="A1146" s="297" t="s">
        <v>2522</v>
      </c>
      <c r="B1146" s="297" t="s">
        <v>2523</v>
      </c>
      <c r="C1146" s="119" t="s">
        <v>1215</v>
      </c>
      <c r="D1146" s="119"/>
      <c r="E1146" s="119"/>
      <c r="F1146" s="298">
        <v>1146</v>
      </c>
      <c r="G1146" s="119"/>
      <c r="H1146" s="119"/>
      <c r="I1146" s="119" t="s">
        <v>2524</v>
      </c>
      <c r="J1146" s="119" t="s">
        <v>2525</v>
      </c>
      <c r="K1146" s="119" t="s">
        <v>378</v>
      </c>
      <c r="L1146" s="119"/>
      <c r="M1146" s="119" t="s">
        <v>147</v>
      </c>
      <c r="N1146" s="119"/>
      <c r="O1146" s="119"/>
      <c r="P1146" s="119"/>
      <c r="Q1146" s="119"/>
      <c r="R1146" s="119">
        <v>1</v>
      </c>
      <c r="S1146" s="119" t="s">
        <v>120</v>
      </c>
      <c r="T1146" s="119"/>
      <c r="U1146" s="119"/>
      <c r="V1146" s="119"/>
      <c r="W1146" s="119"/>
      <c r="X1146" s="119" t="s">
        <v>2526</v>
      </c>
      <c r="Y1146" s="119" t="s">
        <v>2527</v>
      </c>
      <c r="Z1146" s="119" t="s">
        <v>2528</v>
      </c>
      <c r="AA1146" s="119" t="s">
        <v>2529</v>
      </c>
      <c r="AB1146" s="119" t="s">
        <v>1210</v>
      </c>
      <c r="AD1146" s="300"/>
      <c r="AE1146" s="304"/>
      <c r="AF1146" s="297" t="s">
        <v>585</v>
      </c>
      <c r="AG1146" s="302">
        <v>0</v>
      </c>
      <c r="AH1146" s="297" t="s">
        <v>2522</v>
      </c>
      <c r="AI1146" s="297" t="s">
        <v>2523</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2495</v>
      </c>
      <c r="BI1146" s="312"/>
      <c r="BJ1146" s="305" t="s">
        <v>109</v>
      </c>
      <c r="BK1146" s="305"/>
      <c r="BL1146" s="305">
        <v>1</v>
      </c>
      <c r="BM1146" s="307">
        <v>1</v>
      </c>
      <c r="BN1146" s="307" t="s">
        <v>79</v>
      </c>
      <c r="BO1146" s="305" t="s">
        <v>1211</v>
      </c>
      <c r="BP1146" s="308">
        <v>1727.31</v>
      </c>
      <c r="BQ1146" s="308">
        <v>1136.44</v>
      </c>
      <c r="BR1146" s="308">
        <v>12</v>
      </c>
      <c r="BS1146" s="308">
        <v>12</v>
      </c>
      <c r="BT1146" s="305" t="s">
        <v>2530</v>
      </c>
      <c r="BU1146" s="307">
        <v>0.1</v>
      </c>
      <c r="BV1146" s="309">
        <v>0</v>
      </c>
      <c r="BW1146" s="310" t="s">
        <v>1253</v>
      </c>
      <c r="BX1146" s="305"/>
      <c r="BY1146" s="308">
        <v>1727.31</v>
      </c>
      <c r="BZ1146" s="308">
        <v>1136.44</v>
      </c>
      <c r="CA1146" s="308">
        <v>20.399999999999999</v>
      </c>
      <c r="CB1146" s="308">
        <v>20.399999999999999</v>
      </c>
      <c r="CC1146" s="307">
        <v>0.55000000000000004</v>
      </c>
      <c r="CD1146" s="305" t="s">
        <v>1213</v>
      </c>
      <c r="CE1146" s="310" t="s">
        <v>1253</v>
      </c>
      <c r="CF1146" s="305"/>
      <c r="CG1146" s="308">
        <v>1727.31</v>
      </c>
      <c r="CH1146" s="308">
        <v>1136.44</v>
      </c>
      <c r="CI1146" s="308">
        <v>12</v>
      </c>
      <c r="CJ1146" s="308">
        <v>12</v>
      </c>
      <c r="CK1146" s="307"/>
      <c r="CL1146" s="307"/>
      <c r="CM1146" s="307">
        <v>1</v>
      </c>
      <c r="CN1146" s="311" t="s">
        <v>1213</v>
      </c>
      <c r="CO1146" s="305" t="s">
        <v>1253</v>
      </c>
      <c r="CP1146" s="305"/>
      <c r="CQ1146" s="308">
        <v>1727.31</v>
      </c>
      <c r="CR1146" s="308">
        <v>1136.44</v>
      </c>
      <c r="CS1146" s="308">
        <v>12</v>
      </c>
      <c r="CT1146" s="308">
        <v>12</v>
      </c>
      <c r="CW1146" s="312"/>
      <c r="CX1146" s="312"/>
    </row>
    <row r="1147" spans="1:102" s="299" customFormat="1" ht="16" customHeight="1">
      <c r="A1147" s="297" t="s">
        <v>2531</v>
      </c>
      <c r="B1147" s="297" t="s">
        <v>2532</v>
      </c>
      <c r="C1147" s="119" t="s">
        <v>1256</v>
      </c>
      <c r="D1147" s="119"/>
      <c r="E1147" s="119"/>
      <c r="F1147" s="298">
        <v>1147</v>
      </c>
      <c r="G1147" s="119"/>
      <c r="H1147" s="119"/>
      <c r="I1147" s="119" t="s">
        <v>2533</v>
      </c>
      <c r="J1147" s="119" t="s">
        <v>2534</v>
      </c>
      <c r="K1147" s="119" t="s">
        <v>378</v>
      </c>
      <c r="L1147" s="119"/>
      <c r="M1147" s="119" t="s">
        <v>147</v>
      </c>
      <c r="N1147" s="119"/>
      <c r="O1147" s="119"/>
      <c r="P1147" s="119"/>
      <c r="Q1147" s="119"/>
      <c r="R1147" s="119">
        <v>1</v>
      </c>
      <c r="S1147" s="119" t="s">
        <v>120</v>
      </c>
      <c r="T1147" s="119"/>
      <c r="U1147" s="119"/>
      <c r="V1147" s="119"/>
      <c r="W1147" s="119"/>
      <c r="X1147" s="119" t="s">
        <v>2535</v>
      </c>
      <c r="Y1147" s="119" t="s">
        <v>2536</v>
      </c>
      <c r="Z1147" s="119" t="s">
        <v>2537</v>
      </c>
      <c r="AA1147" s="119" t="s">
        <v>2538</v>
      </c>
      <c r="AB1147" s="119" t="s">
        <v>1210</v>
      </c>
      <c r="AD1147" s="300"/>
      <c r="AE1147" s="304"/>
      <c r="AF1147" s="297" t="s">
        <v>586</v>
      </c>
      <c r="AG1147" s="302">
        <v>0</v>
      </c>
      <c r="AH1147" s="297" t="s">
        <v>2531</v>
      </c>
      <c r="AI1147" s="297" t="s">
        <v>2532</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2163</v>
      </c>
      <c r="BI1147" s="312"/>
      <c r="BJ1147" s="305" t="s">
        <v>109</v>
      </c>
      <c r="BK1147" s="305"/>
      <c r="BL1147" s="305">
        <v>1</v>
      </c>
      <c r="BM1147" s="307">
        <v>1</v>
      </c>
      <c r="BN1147" s="307" t="s">
        <v>79</v>
      </c>
      <c r="BO1147" s="305" t="s">
        <v>1211</v>
      </c>
      <c r="BP1147" s="308">
        <v>1478.47</v>
      </c>
      <c r="BQ1147" s="308">
        <v>1145.1400000000001</v>
      </c>
      <c r="BR1147" s="308">
        <v>60</v>
      </c>
      <c r="BS1147" s="308">
        <v>60</v>
      </c>
      <c r="BT1147" s="305" t="s">
        <v>2539</v>
      </c>
      <c r="BU1147" s="307">
        <v>0.1</v>
      </c>
      <c r="BV1147" s="309">
        <v>0</v>
      </c>
      <c r="BW1147" s="310" t="s">
        <v>1233</v>
      </c>
      <c r="BX1147" s="305"/>
      <c r="BY1147" s="308">
        <v>1478.47</v>
      </c>
      <c r="BZ1147" s="308">
        <v>1145.1400000000001</v>
      </c>
      <c r="CA1147" s="308">
        <v>102</v>
      </c>
      <c r="CB1147" s="308">
        <v>102</v>
      </c>
      <c r="CC1147" s="307">
        <v>0.55000000000000004</v>
      </c>
      <c r="CD1147" s="305" t="s">
        <v>1213</v>
      </c>
      <c r="CE1147" s="310" t="s">
        <v>1233</v>
      </c>
      <c r="CF1147" s="305"/>
      <c r="CG1147" s="308">
        <v>1478.47</v>
      </c>
      <c r="CH1147" s="308">
        <v>1145.1400000000001</v>
      </c>
      <c r="CI1147" s="308">
        <v>60</v>
      </c>
      <c r="CJ1147" s="308">
        <v>60</v>
      </c>
      <c r="CK1147" s="307"/>
      <c r="CL1147" s="307"/>
      <c r="CM1147" s="307">
        <v>1</v>
      </c>
      <c r="CN1147" s="311" t="s">
        <v>1213</v>
      </c>
      <c r="CO1147" s="305" t="s">
        <v>1233</v>
      </c>
      <c r="CP1147" s="305"/>
      <c r="CQ1147" s="308">
        <v>1478.47</v>
      </c>
      <c r="CR1147" s="308">
        <v>1145.1400000000001</v>
      </c>
      <c r="CS1147" s="308">
        <v>60</v>
      </c>
      <c r="CT1147" s="308">
        <v>60</v>
      </c>
      <c r="CW1147" s="312"/>
      <c r="CX1147" s="312"/>
    </row>
    <row r="1148" spans="1:102" s="299" customFormat="1" ht="16" customHeight="1">
      <c r="A1148" s="297" t="s">
        <v>2540</v>
      </c>
      <c r="B1148" s="297" t="s">
        <v>2541</v>
      </c>
      <c r="C1148" s="119" t="s">
        <v>1256</v>
      </c>
      <c r="D1148" s="119"/>
      <c r="E1148" s="119"/>
      <c r="F1148" s="298">
        <v>1148</v>
      </c>
      <c r="G1148" s="119"/>
      <c r="H1148" s="119"/>
      <c r="I1148" s="119" t="s">
        <v>2542</v>
      </c>
      <c r="J1148" s="119" t="s">
        <v>2543</v>
      </c>
      <c r="K1148" s="119" t="s">
        <v>378</v>
      </c>
      <c r="L1148" s="119"/>
      <c r="M1148" s="119" t="s">
        <v>147</v>
      </c>
      <c r="N1148" s="119"/>
      <c r="O1148" s="119"/>
      <c r="P1148" s="119"/>
      <c r="Q1148" s="119"/>
      <c r="R1148" s="119">
        <v>1</v>
      </c>
      <c r="S1148" s="119" t="s">
        <v>120</v>
      </c>
      <c r="T1148" s="119"/>
      <c r="U1148" s="119"/>
      <c r="V1148" s="119"/>
      <c r="W1148" s="119"/>
      <c r="X1148" s="119" t="s">
        <v>2544</v>
      </c>
      <c r="Y1148" s="119" t="s">
        <v>2545</v>
      </c>
      <c r="Z1148" s="119" t="s">
        <v>2546</v>
      </c>
      <c r="AA1148" s="119" t="s">
        <v>2547</v>
      </c>
      <c r="AB1148" s="119" t="s">
        <v>1210</v>
      </c>
      <c r="AD1148" s="300"/>
      <c r="AE1148" s="304"/>
      <c r="AF1148" s="297" t="s">
        <v>587</v>
      </c>
      <c r="AG1148" s="302">
        <v>0</v>
      </c>
      <c r="AH1148" s="297" t="s">
        <v>2540</v>
      </c>
      <c r="AI1148" s="297" t="s">
        <v>2541</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2531</v>
      </c>
      <c r="BI1148" s="312"/>
      <c r="BJ1148" s="305" t="s">
        <v>109</v>
      </c>
      <c r="BK1148" s="305"/>
      <c r="BL1148" s="305">
        <v>1</v>
      </c>
      <c r="BM1148" s="307">
        <v>1</v>
      </c>
      <c r="BN1148" s="307" t="s">
        <v>79</v>
      </c>
      <c r="BO1148" s="305" t="s">
        <v>1211</v>
      </c>
      <c r="BP1148" s="308">
        <v>1623.28</v>
      </c>
      <c r="BQ1148" s="308">
        <v>1145.33</v>
      </c>
      <c r="BR1148" s="308">
        <v>35</v>
      </c>
      <c r="BS1148" s="308">
        <v>35</v>
      </c>
      <c r="BT1148" s="305" t="s">
        <v>2548</v>
      </c>
      <c r="BU1148" s="307">
        <v>0.1</v>
      </c>
      <c r="BV1148" s="309">
        <v>0</v>
      </c>
      <c r="BW1148" s="310" t="s">
        <v>1243</v>
      </c>
      <c r="BX1148" s="305"/>
      <c r="BY1148" s="308">
        <v>1623.28</v>
      </c>
      <c r="BZ1148" s="308">
        <v>1145.33</v>
      </c>
      <c r="CA1148" s="308">
        <v>59.5</v>
      </c>
      <c r="CB1148" s="308">
        <v>59.5</v>
      </c>
      <c r="CC1148" s="307">
        <v>0.55000000000000004</v>
      </c>
      <c r="CD1148" s="305" t="s">
        <v>1213</v>
      </c>
      <c r="CE1148" s="310" t="s">
        <v>1243</v>
      </c>
      <c r="CF1148" s="305"/>
      <c r="CG1148" s="308">
        <v>1623.28</v>
      </c>
      <c r="CH1148" s="308">
        <v>1145.33</v>
      </c>
      <c r="CI1148" s="308">
        <v>35</v>
      </c>
      <c r="CJ1148" s="308">
        <v>35</v>
      </c>
      <c r="CK1148" s="307"/>
      <c r="CL1148" s="307"/>
      <c r="CM1148" s="307">
        <v>1</v>
      </c>
      <c r="CN1148" s="311" t="s">
        <v>1213</v>
      </c>
      <c r="CO1148" s="305" t="s">
        <v>1243</v>
      </c>
      <c r="CP1148" s="305"/>
      <c r="CQ1148" s="308">
        <v>1623.28</v>
      </c>
      <c r="CR1148" s="308">
        <v>1145.33</v>
      </c>
      <c r="CS1148" s="308">
        <v>35</v>
      </c>
      <c r="CT1148" s="308">
        <v>35</v>
      </c>
      <c r="CW1148" s="312"/>
      <c r="CX1148" s="312"/>
    </row>
    <row r="1149" spans="1:102" s="299" customFormat="1" ht="16" customHeight="1">
      <c r="A1149" s="297" t="s">
        <v>2549</v>
      </c>
      <c r="B1149" s="297" t="s">
        <v>2550</v>
      </c>
      <c r="C1149" s="119" t="s">
        <v>1256</v>
      </c>
      <c r="D1149" s="119"/>
      <c r="E1149" s="119"/>
      <c r="F1149" s="298">
        <v>1149</v>
      </c>
      <c r="G1149" s="119"/>
      <c r="H1149" s="119"/>
      <c r="I1149" s="119" t="s">
        <v>2551</v>
      </c>
      <c r="J1149" s="119" t="s">
        <v>2552</v>
      </c>
      <c r="K1149" s="119" t="s">
        <v>378</v>
      </c>
      <c r="L1149" s="119"/>
      <c r="M1149" s="119" t="s">
        <v>147</v>
      </c>
      <c r="N1149" s="119"/>
      <c r="O1149" s="119"/>
      <c r="P1149" s="119"/>
      <c r="Q1149" s="119"/>
      <c r="R1149" s="119">
        <v>1</v>
      </c>
      <c r="S1149" s="119" t="s">
        <v>120</v>
      </c>
      <c r="T1149" s="119"/>
      <c r="U1149" s="119"/>
      <c r="V1149" s="119"/>
      <c r="W1149" s="119"/>
      <c r="X1149" s="119" t="s">
        <v>2553</v>
      </c>
      <c r="Y1149" s="119" t="s">
        <v>2554</v>
      </c>
      <c r="Z1149" s="119" t="s">
        <v>2555</v>
      </c>
      <c r="AA1149" s="119" t="s">
        <v>2556</v>
      </c>
      <c r="AB1149" s="119" t="s">
        <v>1210</v>
      </c>
      <c r="AD1149" s="300"/>
      <c r="AE1149" s="304"/>
      <c r="AF1149" s="297" t="s">
        <v>588</v>
      </c>
      <c r="AG1149" s="302">
        <v>0</v>
      </c>
      <c r="AH1149" s="297" t="s">
        <v>2549</v>
      </c>
      <c r="AI1149" s="297" t="s">
        <v>2550</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2540</v>
      </c>
      <c r="BI1149" s="312"/>
      <c r="BJ1149" s="305" t="s">
        <v>109</v>
      </c>
      <c r="BK1149" s="305"/>
      <c r="BL1149" s="305">
        <v>1</v>
      </c>
      <c r="BM1149" s="307">
        <v>1</v>
      </c>
      <c r="BN1149" s="307" t="s">
        <v>79</v>
      </c>
      <c r="BO1149" s="305" t="s">
        <v>1211</v>
      </c>
      <c r="BP1149" s="308">
        <v>1724.16</v>
      </c>
      <c r="BQ1149" s="308">
        <v>1152.28</v>
      </c>
      <c r="BR1149" s="308">
        <v>12</v>
      </c>
      <c r="BS1149" s="308">
        <v>12</v>
      </c>
      <c r="BT1149" s="305" t="s">
        <v>2557</v>
      </c>
      <c r="BU1149" s="307">
        <v>0.1</v>
      </c>
      <c r="BV1149" s="309">
        <v>0</v>
      </c>
      <c r="BW1149" s="310" t="s">
        <v>1253</v>
      </c>
      <c r="BX1149" s="305"/>
      <c r="BY1149" s="308">
        <v>1724.16</v>
      </c>
      <c r="BZ1149" s="308">
        <v>1152.28</v>
      </c>
      <c r="CA1149" s="308">
        <v>20.399999999999999</v>
      </c>
      <c r="CB1149" s="308">
        <v>20.399999999999999</v>
      </c>
      <c r="CC1149" s="307">
        <v>0.55000000000000004</v>
      </c>
      <c r="CD1149" s="305" t="s">
        <v>1213</v>
      </c>
      <c r="CE1149" s="310" t="s">
        <v>1253</v>
      </c>
      <c r="CF1149" s="305"/>
      <c r="CG1149" s="308">
        <v>1724.16</v>
      </c>
      <c r="CH1149" s="308">
        <v>1152.28</v>
      </c>
      <c r="CI1149" s="308">
        <v>12</v>
      </c>
      <c r="CJ1149" s="308">
        <v>12</v>
      </c>
      <c r="CK1149" s="307"/>
      <c r="CL1149" s="307"/>
      <c r="CM1149" s="307">
        <v>1</v>
      </c>
      <c r="CN1149" s="311" t="s">
        <v>1213</v>
      </c>
      <c r="CO1149" s="305" t="s">
        <v>1253</v>
      </c>
      <c r="CP1149" s="305"/>
      <c r="CQ1149" s="308">
        <v>1724.16</v>
      </c>
      <c r="CR1149" s="308">
        <v>1152.28</v>
      </c>
      <c r="CS1149" s="308">
        <v>12</v>
      </c>
      <c r="CT1149" s="308">
        <v>12</v>
      </c>
      <c r="CW1149" s="312"/>
      <c r="CX1149" s="312"/>
    </row>
    <row r="1150" spans="1:102" s="299" customFormat="1" ht="16" customHeight="1">
      <c r="A1150" s="297" t="s">
        <v>2558</v>
      </c>
      <c r="B1150" s="297" t="s">
        <v>2559</v>
      </c>
      <c r="C1150" s="119" t="s">
        <v>1215</v>
      </c>
      <c r="D1150" s="119"/>
      <c r="E1150" s="119"/>
      <c r="F1150" s="298">
        <v>1150</v>
      </c>
      <c r="G1150" s="119"/>
      <c r="H1150" s="119"/>
      <c r="I1150" s="119" t="s">
        <v>2560</v>
      </c>
      <c r="J1150" s="119" t="s">
        <v>2561</v>
      </c>
      <c r="K1150" s="119" t="s">
        <v>378</v>
      </c>
      <c r="L1150" s="119"/>
      <c r="M1150" s="119" t="s">
        <v>147</v>
      </c>
      <c r="N1150" s="119"/>
      <c r="O1150" s="119"/>
      <c r="P1150" s="119"/>
      <c r="Q1150" s="119"/>
      <c r="R1150" s="119">
        <v>1</v>
      </c>
      <c r="S1150" s="119" t="s">
        <v>120</v>
      </c>
      <c r="T1150" s="119"/>
      <c r="U1150" s="119"/>
      <c r="V1150" s="119"/>
      <c r="W1150" s="119"/>
      <c r="X1150" s="119" t="s">
        <v>2562</v>
      </c>
      <c r="Y1150" s="119" t="s">
        <v>2563</v>
      </c>
      <c r="Z1150" s="119" t="s">
        <v>2564</v>
      </c>
      <c r="AA1150" s="119" t="s">
        <v>2565</v>
      </c>
      <c r="AB1150" s="119" t="s">
        <v>1210</v>
      </c>
      <c r="AD1150" s="300"/>
      <c r="AE1150" s="304"/>
      <c r="AF1150" s="297" t="s">
        <v>589</v>
      </c>
      <c r="AG1150" s="302">
        <v>0</v>
      </c>
      <c r="AH1150" s="297" t="s">
        <v>2558</v>
      </c>
      <c r="AI1150" s="297" t="s">
        <v>2559</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2540</v>
      </c>
      <c r="BI1150" s="312"/>
      <c r="BJ1150" s="305" t="s">
        <v>109</v>
      </c>
      <c r="BK1150" s="305"/>
      <c r="BL1150" s="305">
        <v>1</v>
      </c>
      <c r="BM1150" s="307">
        <v>1</v>
      </c>
      <c r="BN1150" s="307" t="s">
        <v>79</v>
      </c>
      <c r="BO1150" s="305" t="s">
        <v>1211</v>
      </c>
      <c r="BP1150" s="308">
        <v>1720.67</v>
      </c>
      <c r="BQ1150" s="308">
        <v>1168.04</v>
      </c>
      <c r="BR1150" s="308">
        <v>12</v>
      </c>
      <c r="BS1150" s="308">
        <v>12</v>
      </c>
      <c r="BT1150" s="305" t="s">
        <v>2566</v>
      </c>
      <c r="BU1150" s="307">
        <v>0.1</v>
      </c>
      <c r="BV1150" s="309">
        <v>0</v>
      </c>
      <c r="BW1150" s="310" t="s">
        <v>1253</v>
      </c>
      <c r="BX1150" s="305"/>
      <c r="BY1150" s="308">
        <v>1720.67</v>
      </c>
      <c r="BZ1150" s="308">
        <v>1168.04</v>
      </c>
      <c r="CA1150" s="308">
        <v>20.399999999999999</v>
      </c>
      <c r="CB1150" s="308">
        <v>20.399999999999999</v>
      </c>
      <c r="CC1150" s="307">
        <v>0.55000000000000004</v>
      </c>
      <c r="CD1150" s="305" t="s">
        <v>1213</v>
      </c>
      <c r="CE1150" s="310" t="s">
        <v>1253</v>
      </c>
      <c r="CF1150" s="305"/>
      <c r="CG1150" s="308">
        <v>1720.67</v>
      </c>
      <c r="CH1150" s="308">
        <v>1168.04</v>
      </c>
      <c r="CI1150" s="308">
        <v>12</v>
      </c>
      <c r="CJ1150" s="308">
        <v>12</v>
      </c>
      <c r="CK1150" s="307"/>
      <c r="CL1150" s="307"/>
      <c r="CM1150" s="307">
        <v>1</v>
      </c>
      <c r="CN1150" s="311" t="s">
        <v>1213</v>
      </c>
      <c r="CO1150" s="305" t="s">
        <v>1253</v>
      </c>
      <c r="CP1150" s="305"/>
      <c r="CQ1150" s="308">
        <v>1720.67</v>
      </c>
      <c r="CR1150" s="308">
        <v>1168.04</v>
      </c>
      <c r="CS1150" s="308">
        <v>12</v>
      </c>
      <c r="CT1150" s="308">
        <v>12</v>
      </c>
      <c r="CW1150" s="312"/>
      <c r="CX1150" s="312"/>
    </row>
    <row r="1151" spans="1:102" s="299" customFormat="1" ht="16" customHeight="1">
      <c r="A1151" s="297" t="s">
        <v>2567</v>
      </c>
      <c r="B1151" s="297" t="s">
        <v>2568</v>
      </c>
      <c r="C1151" s="119" t="s">
        <v>1256</v>
      </c>
      <c r="D1151" s="119"/>
      <c r="E1151" s="119"/>
      <c r="F1151" s="298">
        <v>1151</v>
      </c>
      <c r="G1151" s="119"/>
      <c r="H1151" s="119"/>
      <c r="I1151" s="119" t="s">
        <v>2569</v>
      </c>
      <c r="J1151" s="119" t="s">
        <v>2570</v>
      </c>
      <c r="K1151" s="119" t="s">
        <v>378</v>
      </c>
      <c r="L1151" s="119"/>
      <c r="M1151" s="119" t="s">
        <v>147</v>
      </c>
      <c r="N1151" s="119"/>
      <c r="O1151" s="119"/>
      <c r="P1151" s="119"/>
      <c r="Q1151" s="119"/>
      <c r="R1151" s="119">
        <v>1</v>
      </c>
      <c r="S1151" s="119" t="s">
        <v>120</v>
      </c>
      <c r="T1151" s="119"/>
      <c r="U1151" s="119"/>
      <c r="V1151" s="119"/>
      <c r="W1151" s="119"/>
      <c r="X1151" s="119" t="s">
        <v>2571</v>
      </c>
      <c r="Y1151" s="119" t="s">
        <v>2572</v>
      </c>
      <c r="Z1151" s="119" t="s">
        <v>2573</v>
      </c>
      <c r="AA1151" s="119" t="s">
        <v>2574</v>
      </c>
      <c r="AB1151" s="119" t="s">
        <v>1210</v>
      </c>
      <c r="AD1151" s="300"/>
      <c r="AE1151" s="304"/>
      <c r="AF1151" s="297" t="s">
        <v>590</v>
      </c>
      <c r="AG1151" s="302">
        <v>0</v>
      </c>
      <c r="AH1151" s="297" t="s">
        <v>2567</v>
      </c>
      <c r="AI1151" s="297" t="s">
        <v>2568</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2540</v>
      </c>
      <c r="BI1151" s="312"/>
      <c r="BJ1151" s="305" t="s">
        <v>109</v>
      </c>
      <c r="BK1151" s="305"/>
      <c r="BL1151" s="305">
        <v>1</v>
      </c>
      <c r="BM1151" s="307">
        <v>1</v>
      </c>
      <c r="BN1151" s="307" t="s">
        <v>79</v>
      </c>
      <c r="BO1151" s="305" t="s">
        <v>1211</v>
      </c>
      <c r="BP1151" s="308">
        <v>1716.83</v>
      </c>
      <c r="BQ1151" s="308">
        <v>1183.72</v>
      </c>
      <c r="BR1151" s="308">
        <v>12</v>
      </c>
      <c r="BS1151" s="308">
        <v>12</v>
      </c>
      <c r="BT1151" s="305" t="s">
        <v>2575</v>
      </c>
      <c r="BU1151" s="307">
        <v>0.1</v>
      </c>
      <c r="BV1151" s="309">
        <v>0</v>
      </c>
      <c r="BW1151" s="310" t="s">
        <v>1253</v>
      </c>
      <c r="BX1151" s="305"/>
      <c r="BY1151" s="308">
        <v>1716.83</v>
      </c>
      <c r="BZ1151" s="308">
        <v>1183.72</v>
      </c>
      <c r="CA1151" s="308">
        <v>20.399999999999999</v>
      </c>
      <c r="CB1151" s="308">
        <v>20.399999999999999</v>
      </c>
      <c r="CC1151" s="307">
        <v>0.55000000000000004</v>
      </c>
      <c r="CD1151" s="305" t="s">
        <v>1213</v>
      </c>
      <c r="CE1151" s="310" t="s">
        <v>1253</v>
      </c>
      <c r="CF1151" s="305"/>
      <c r="CG1151" s="308">
        <v>1716.83</v>
      </c>
      <c r="CH1151" s="308">
        <v>1183.72</v>
      </c>
      <c r="CI1151" s="308">
        <v>12</v>
      </c>
      <c r="CJ1151" s="308">
        <v>12</v>
      </c>
      <c r="CK1151" s="307"/>
      <c r="CL1151" s="307"/>
      <c r="CM1151" s="307">
        <v>1</v>
      </c>
      <c r="CN1151" s="311" t="s">
        <v>1213</v>
      </c>
      <c r="CO1151" s="305" t="s">
        <v>1253</v>
      </c>
      <c r="CP1151" s="305"/>
      <c r="CQ1151" s="308">
        <v>1716.83</v>
      </c>
      <c r="CR1151" s="308">
        <v>1183.72</v>
      </c>
      <c r="CS1151" s="308">
        <v>12</v>
      </c>
      <c r="CT1151" s="308">
        <v>12</v>
      </c>
      <c r="CW1151" s="312"/>
      <c r="CX1151" s="312"/>
    </row>
    <row r="1152" spans="1:102" s="299" customFormat="1" ht="16" customHeight="1">
      <c r="A1152" s="297" t="s">
        <v>2576</v>
      </c>
      <c r="B1152" s="297" t="s">
        <v>2577</v>
      </c>
      <c r="C1152" s="119" t="s">
        <v>1215</v>
      </c>
      <c r="D1152" s="119"/>
      <c r="E1152" s="119"/>
      <c r="F1152" s="298">
        <v>1152</v>
      </c>
      <c r="G1152" s="119"/>
      <c r="H1152" s="119"/>
      <c r="I1152" s="119" t="s">
        <v>2578</v>
      </c>
      <c r="J1152" s="119" t="s">
        <v>2579</v>
      </c>
      <c r="K1152" s="119" t="s">
        <v>378</v>
      </c>
      <c r="L1152" s="119"/>
      <c r="M1152" s="119" t="s">
        <v>147</v>
      </c>
      <c r="N1152" s="119"/>
      <c r="O1152" s="119"/>
      <c r="P1152" s="119"/>
      <c r="Q1152" s="119"/>
      <c r="R1152" s="119">
        <v>1</v>
      </c>
      <c r="S1152" s="119" t="s">
        <v>120</v>
      </c>
      <c r="T1152" s="119"/>
      <c r="U1152" s="119"/>
      <c r="V1152" s="119"/>
      <c r="W1152" s="119"/>
      <c r="X1152" s="119" t="s">
        <v>2580</v>
      </c>
      <c r="Y1152" s="119" t="s">
        <v>2581</v>
      </c>
      <c r="Z1152" s="119" t="s">
        <v>2582</v>
      </c>
      <c r="AA1152" s="119" t="s">
        <v>2583</v>
      </c>
      <c r="AB1152" s="119" t="s">
        <v>1210</v>
      </c>
      <c r="AD1152" s="300"/>
      <c r="AE1152" s="304"/>
      <c r="AF1152" s="297" t="s">
        <v>591</v>
      </c>
      <c r="AG1152" s="302">
        <v>0</v>
      </c>
      <c r="AH1152" s="297" t="s">
        <v>2576</v>
      </c>
      <c r="AI1152" s="297" t="s">
        <v>2577</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2531</v>
      </c>
      <c r="BI1152" s="312"/>
      <c r="BJ1152" s="305" t="s">
        <v>109</v>
      </c>
      <c r="BK1152" s="305"/>
      <c r="BL1152" s="305">
        <v>1</v>
      </c>
      <c r="BM1152" s="307">
        <v>1</v>
      </c>
      <c r="BN1152" s="307" t="s">
        <v>79</v>
      </c>
      <c r="BO1152" s="305" t="s">
        <v>1211</v>
      </c>
      <c r="BP1152" s="308">
        <v>1612.44</v>
      </c>
      <c r="BQ1152" s="308">
        <v>1185.78</v>
      </c>
      <c r="BR1152" s="308">
        <v>35</v>
      </c>
      <c r="BS1152" s="308">
        <v>35</v>
      </c>
      <c r="BT1152" s="305" t="s">
        <v>2584</v>
      </c>
      <c r="BU1152" s="307">
        <v>0.1</v>
      </c>
      <c r="BV1152" s="309">
        <v>0</v>
      </c>
      <c r="BW1152" s="310" t="s">
        <v>1243</v>
      </c>
      <c r="BX1152" s="305"/>
      <c r="BY1152" s="308">
        <v>1612.44</v>
      </c>
      <c r="BZ1152" s="308">
        <v>1185.78</v>
      </c>
      <c r="CA1152" s="308">
        <v>59.5</v>
      </c>
      <c r="CB1152" s="308">
        <v>59.5</v>
      </c>
      <c r="CC1152" s="307">
        <v>0.55000000000000004</v>
      </c>
      <c r="CD1152" s="305" t="s">
        <v>1213</v>
      </c>
      <c r="CE1152" s="310" t="s">
        <v>1243</v>
      </c>
      <c r="CF1152" s="305"/>
      <c r="CG1152" s="308">
        <v>1612.44</v>
      </c>
      <c r="CH1152" s="308">
        <v>1185.78</v>
      </c>
      <c r="CI1152" s="308">
        <v>35</v>
      </c>
      <c r="CJ1152" s="308">
        <v>35</v>
      </c>
      <c r="CK1152" s="307"/>
      <c r="CL1152" s="307"/>
      <c r="CM1152" s="307">
        <v>1</v>
      </c>
      <c r="CN1152" s="311" t="s">
        <v>1213</v>
      </c>
      <c r="CO1152" s="305" t="s">
        <v>1243</v>
      </c>
      <c r="CP1152" s="305"/>
      <c r="CQ1152" s="308">
        <v>1612.44</v>
      </c>
      <c r="CR1152" s="308">
        <v>1185.78</v>
      </c>
      <c r="CS1152" s="308">
        <v>35</v>
      </c>
      <c r="CT1152" s="308">
        <v>35</v>
      </c>
      <c r="CW1152" s="312"/>
      <c r="CX1152" s="312"/>
    </row>
    <row r="1153" spans="1:102" s="299" customFormat="1" ht="16" customHeight="1">
      <c r="A1153" s="297" t="s">
        <v>2585</v>
      </c>
      <c r="B1153" s="297" t="s">
        <v>2586</v>
      </c>
      <c r="C1153" s="119" t="s">
        <v>1215</v>
      </c>
      <c r="D1153" s="119"/>
      <c r="E1153" s="119"/>
      <c r="F1153" s="298">
        <v>1153</v>
      </c>
      <c r="G1153" s="119"/>
      <c r="H1153" s="119"/>
      <c r="I1153" s="119" t="s">
        <v>2587</v>
      </c>
      <c r="J1153" s="119" t="s">
        <v>2588</v>
      </c>
      <c r="K1153" s="119" t="s">
        <v>378</v>
      </c>
      <c r="L1153" s="119"/>
      <c r="M1153" s="119" t="s">
        <v>147</v>
      </c>
      <c r="N1153" s="119"/>
      <c r="O1153" s="119"/>
      <c r="P1153" s="119"/>
      <c r="Q1153" s="119"/>
      <c r="R1153" s="119">
        <v>1</v>
      </c>
      <c r="S1153" s="119" t="s">
        <v>120</v>
      </c>
      <c r="T1153" s="119"/>
      <c r="U1153" s="119"/>
      <c r="V1153" s="119"/>
      <c r="W1153" s="119"/>
      <c r="X1153" s="119" t="s">
        <v>2589</v>
      </c>
      <c r="Y1153" s="119" t="s">
        <v>2590</v>
      </c>
      <c r="Z1153" s="119" t="s">
        <v>2591</v>
      </c>
      <c r="AA1153" s="119" t="s">
        <v>2592</v>
      </c>
      <c r="AB1153" s="119" t="s">
        <v>1210</v>
      </c>
      <c r="AD1153" s="300"/>
      <c r="AE1153" s="304"/>
      <c r="AF1153" s="297" t="s">
        <v>592</v>
      </c>
      <c r="AG1153" s="302">
        <v>0</v>
      </c>
      <c r="AH1153" s="297" t="s">
        <v>2585</v>
      </c>
      <c r="AI1153" s="297" t="s">
        <v>2586</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2576</v>
      </c>
      <c r="BI1153" s="312"/>
      <c r="BJ1153" s="305" t="s">
        <v>109</v>
      </c>
      <c r="BK1153" s="305"/>
      <c r="BL1153" s="305">
        <v>1</v>
      </c>
      <c r="BM1153" s="307">
        <v>1</v>
      </c>
      <c r="BN1153" s="307" t="s">
        <v>79</v>
      </c>
      <c r="BO1153" s="305" t="s">
        <v>1211</v>
      </c>
      <c r="BP1153" s="308">
        <v>1712.65</v>
      </c>
      <c r="BQ1153" s="308">
        <v>1199.31</v>
      </c>
      <c r="BR1153" s="308">
        <v>12</v>
      </c>
      <c r="BS1153" s="308">
        <v>12</v>
      </c>
      <c r="BT1153" s="305" t="s">
        <v>2593</v>
      </c>
      <c r="BU1153" s="307">
        <v>0.1</v>
      </c>
      <c r="BV1153" s="309">
        <v>0</v>
      </c>
      <c r="BW1153" s="310" t="s">
        <v>1253</v>
      </c>
      <c r="BX1153" s="305"/>
      <c r="BY1153" s="308">
        <v>1712.65</v>
      </c>
      <c r="BZ1153" s="308">
        <v>1199.31</v>
      </c>
      <c r="CA1153" s="308">
        <v>20.399999999999999</v>
      </c>
      <c r="CB1153" s="308">
        <v>20.399999999999999</v>
      </c>
      <c r="CC1153" s="307">
        <v>0.55000000000000004</v>
      </c>
      <c r="CD1153" s="305" t="s">
        <v>1213</v>
      </c>
      <c r="CE1153" s="310" t="s">
        <v>1253</v>
      </c>
      <c r="CF1153" s="305"/>
      <c r="CG1153" s="308">
        <v>1712.65</v>
      </c>
      <c r="CH1153" s="308">
        <v>1199.31</v>
      </c>
      <c r="CI1153" s="308">
        <v>12</v>
      </c>
      <c r="CJ1153" s="308">
        <v>12</v>
      </c>
      <c r="CK1153" s="307"/>
      <c r="CL1153" s="307"/>
      <c r="CM1153" s="307">
        <v>1</v>
      </c>
      <c r="CN1153" s="311" t="s">
        <v>1213</v>
      </c>
      <c r="CO1153" s="305" t="s">
        <v>1253</v>
      </c>
      <c r="CP1153" s="305"/>
      <c r="CQ1153" s="308">
        <v>1712.65</v>
      </c>
      <c r="CR1153" s="308">
        <v>1199.31</v>
      </c>
      <c r="CS1153" s="308">
        <v>12</v>
      </c>
      <c r="CT1153" s="308">
        <v>12</v>
      </c>
      <c r="CW1153" s="312"/>
      <c r="CX1153" s="312"/>
    </row>
    <row r="1154" spans="1:102" s="299" customFormat="1" ht="16" customHeight="1">
      <c r="A1154" s="297" t="s">
        <v>2594</v>
      </c>
      <c r="B1154" s="297" t="s">
        <v>2595</v>
      </c>
      <c r="C1154" s="119" t="s">
        <v>1256</v>
      </c>
      <c r="D1154" s="119"/>
      <c r="E1154" s="119"/>
      <c r="F1154" s="298">
        <v>1154</v>
      </c>
      <c r="G1154" s="119"/>
      <c r="H1154" s="119"/>
      <c r="I1154" s="119" t="s">
        <v>2596</v>
      </c>
      <c r="J1154" s="119" t="s">
        <v>2597</v>
      </c>
      <c r="K1154" s="119" t="s">
        <v>378</v>
      </c>
      <c r="L1154" s="119"/>
      <c r="M1154" s="119" t="s">
        <v>147</v>
      </c>
      <c r="N1154" s="119"/>
      <c r="O1154" s="119"/>
      <c r="P1154" s="119"/>
      <c r="Q1154" s="119"/>
      <c r="R1154" s="119">
        <v>1</v>
      </c>
      <c r="S1154" s="119" t="s">
        <v>120</v>
      </c>
      <c r="T1154" s="119"/>
      <c r="U1154" s="119"/>
      <c r="V1154" s="119"/>
      <c r="W1154" s="119"/>
      <c r="X1154" s="119" t="s">
        <v>2598</v>
      </c>
      <c r="Y1154" s="119" t="s">
        <v>2599</v>
      </c>
      <c r="Z1154" s="119" t="s">
        <v>2600</v>
      </c>
      <c r="AA1154" s="119" t="s">
        <v>2601</v>
      </c>
      <c r="AB1154" s="119" t="s">
        <v>1210</v>
      </c>
      <c r="AD1154" s="300"/>
      <c r="AE1154" s="304"/>
      <c r="AF1154" s="297" t="s">
        <v>593</v>
      </c>
      <c r="AG1154" s="302">
        <v>0</v>
      </c>
      <c r="AH1154" s="297" t="s">
        <v>2594</v>
      </c>
      <c r="AI1154" s="297" t="s">
        <v>2595</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2576</v>
      </c>
      <c r="BI1154" s="312"/>
      <c r="BJ1154" s="305" t="s">
        <v>109</v>
      </c>
      <c r="BK1154" s="305"/>
      <c r="BL1154" s="305">
        <v>1</v>
      </c>
      <c r="BM1154" s="307">
        <v>1</v>
      </c>
      <c r="BN1154" s="307" t="s">
        <v>79</v>
      </c>
      <c r="BO1154" s="305" t="s">
        <v>1211</v>
      </c>
      <c r="BP1154" s="308">
        <v>1708.14</v>
      </c>
      <c r="BQ1154" s="308">
        <v>1214.81</v>
      </c>
      <c r="BR1154" s="308">
        <v>12</v>
      </c>
      <c r="BS1154" s="308">
        <v>12</v>
      </c>
      <c r="BT1154" s="305" t="s">
        <v>2602</v>
      </c>
      <c r="BU1154" s="307">
        <v>0.1</v>
      </c>
      <c r="BV1154" s="309">
        <v>0</v>
      </c>
      <c r="BW1154" s="310" t="s">
        <v>1253</v>
      </c>
      <c r="BX1154" s="305"/>
      <c r="BY1154" s="308">
        <v>1708.14</v>
      </c>
      <c r="BZ1154" s="308">
        <v>1214.81</v>
      </c>
      <c r="CA1154" s="308">
        <v>20.399999999999999</v>
      </c>
      <c r="CB1154" s="308">
        <v>20.399999999999999</v>
      </c>
      <c r="CC1154" s="307">
        <v>0.55000000000000004</v>
      </c>
      <c r="CD1154" s="305" t="s">
        <v>1213</v>
      </c>
      <c r="CE1154" s="310" t="s">
        <v>1253</v>
      </c>
      <c r="CF1154" s="305"/>
      <c r="CG1154" s="308">
        <v>1708.14</v>
      </c>
      <c r="CH1154" s="308">
        <v>1214.81</v>
      </c>
      <c r="CI1154" s="308">
        <v>12</v>
      </c>
      <c r="CJ1154" s="308">
        <v>12</v>
      </c>
      <c r="CK1154" s="307"/>
      <c r="CL1154" s="307"/>
      <c r="CM1154" s="307">
        <v>1</v>
      </c>
      <c r="CN1154" s="311" t="s">
        <v>1213</v>
      </c>
      <c r="CO1154" s="305" t="s">
        <v>1253</v>
      </c>
      <c r="CP1154" s="305"/>
      <c r="CQ1154" s="308">
        <v>1708.14</v>
      </c>
      <c r="CR1154" s="308">
        <v>1214.81</v>
      </c>
      <c r="CS1154" s="308">
        <v>12</v>
      </c>
      <c r="CT1154" s="308">
        <v>12</v>
      </c>
      <c r="CW1154" s="312"/>
      <c r="CX1154" s="312"/>
    </row>
    <row r="1155" spans="1:102" s="299" customFormat="1" ht="16" customHeight="1">
      <c r="A1155" s="297" t="s">
        <v>2603</v>
      </c>
      <c r="B1155" s="297" t="s">
        <v>2604</v>
      </c>
      <c r="C1155" s="119" t="s">
        <v>1215</v>
      </c>
      <c r="D1155" s="119"/>
      <c r="E1155" s="119"/>
      <c r="F1155" s="298">
        <v>1155</v>
      </c>
      <c r="G1155" s="119"/>
      <c r="H1155" s="119"/>
      <c r="I1155" s="119" t="s">
        <v>2605</v>
      </c>
      <c r="J1155" s="119" t="s">
        <v>2606</v>
      </c>
      <c r="K1155" s="119" t="s">
        <v>378</v>
      </c>
      <c r="L1155" s="119"/>
      <c r="M1155" s="119" t="s">
        <v>147</v>
      </c>
      <c r="N1155" s="119"/>
      <c r="O1155" s="119"/>
      <c r="P1155" s="119"/>
      <c r="Q1155" s="119"/>
      <c r="R1155" s="119">
        <v>1</v>
      </c>
      <c r="S1155" s="119" t="s">
        <v>120</v>
      </c>
      <c r="T1155" s="119"/>
      <c r="U1155" s="119"/>
      <c r="V1155" s="119"/>
      <c r="W1155" s="119"/>
      <c r="X1155" s="119" t="s">
        <v>2607</v>
      </c>
      <c r="Y1155" s="119" t="s">
        <v>2608</v>
      </c>
      <c r="Z1155" s="119" t="s">
        <v>2609</v>
      </c>
      <c r="AA1155" s="119" t="s">
        <v>2610</v>
      </c>
      <c r="AB1155" s="119" t="s">
        <v>1210</v>
      </c>
      <c r="AD1155" s="300"/>
      <c r="AE1155" s="304"/>
      <c r="AF1155" s="297" t="s">
        <v>594</v>
      </c>
      <c r="AG1155" s="302">
        <v>0</v>
      </c>
      <c r="AH1155" s="297" t="s">
        <v>2603</v>
      </c>
      <c r="AI1155" s="297" t="s">
        <v>2604</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2576</v>
      </c>
      <c r="BI1155" s="312"/>
      <c r="BJ1155" s="305" t="s">
        <v>109</v>
      </c>
      <c r="BK1155" s="305"/>
      <c r="BL1155" s="305">
        <v>1</v>
      </c>
      <c r="BM1155" s="307">
        <v>1</v>
      </c>
      <c r="BN1155" s="307" t="s">
        <v>79</v>
      </c>
      <c r="BO1155" s="305" t="s">
        <v>1211</v>
      </c>
      <c r="BP1155" s="308">
        <v>1703.28</v>
      </c>
      <c r="BQ1155" s="308">
        <v>1230.21</v>
      </c>
      <c r="BR1155" s="308">
        <v>12</v>
      </c>
      <c r="BS1155" s="308">
        <v>12</v>
      </c>
      <c r="BT1155" s="305" t="s">
        <v>2611</v>
      </c>
      <c r="BU1155" s="307">
        <v>0.1</v>
      </c>
      <c r="BV1155" s="309">
        <v>0</v>
      </c>
      <c r="BW1155" s="310" t="s">
        <v>1253</v>
      </c>
      <c r="BX1155" s="305"/>
      <c r="BY1155" s="308">
        <v>1703.28</v>
      </c>
      <c r="BZ1155" s="308">
        <v>1230.21</v>
      </c>
      <c r="CA1155" s="308">
        <v>20.399999999999999</v>
      </c>
      <c r="CB1155" s="308">
        <v>20.399999999999999</v>
      </c>
      <c r="CC1155" s="307">
        <v>0.55000000000000004</v>
      </c>
      <c r="CD1155" s="305" t="s">
        <v>1213</v>
      </c>
      <c r="CE1155" s="310" t="s">
        <v>1253</v>
      </c>
      <c r="CF1155" s="305"/>
      <c r="CG1155" s="308">
        <v>1703.28</v>
      </c>
      <c r="CH1155" s="308">
        <v>1230.21</v>
      </c>
      <c r="CI1155" s="308">
        <v>12</v>
      </c>
      <c r="CJ1155" s="308">
        <v>12</v>
      </c>
      <c r="CK1155" s="307"/>
      <c r="CL1155" s="307"/>
      <c r="CM1155" s="307">
        <v>1</v>
      </c>
      <c r="CN1155" s="311" t="s">
        <v>1213</v>
      </c>
      <c r="CO1155" s="305" t="s">
        <v>1253</v>
      </c>
      <c r="CP1155" s="305"/>
      <c r="CQ1155" s="308">
        <v>1703.28</v>
      </c>
      <c r="CR1155" s="308">
        <v>1230.21</v>
      </c>
      <c r="CS1155" s="308">
        <v>12</v>
      </c>
      <c r="CT1155" s="308">
        <v>12</v>
      </c>
      <c r="CW1155" s="312"/>
      <c r="CX1155" s="312"/>
    </row>
    <row r="1156" spans="1:102" s="299" customFormat="1" ht="16" customHeight="1">
      <c r="A1156" s="297" t="s">
        <v>2612</v>
      </c>
      <c r="B1156" s="297" t="s">
        <v>2613</v>
      </c>
      <c r="C1156" s="119" t="s">
        <v>1256</v>
      </c>
      <c r="D1156" s="119"/>
      <c r="E1156" s="119"/>
      <c r="F1156" s="298">
        <v>1156</v>
      </c>
      <c r="G1156" s="119"/>
      <c r="H1156" s="119"/>
      <c r="I1156" s="119" t="s">
        <v>2614</v>
      </c>
      <c r="J1156" s="119" t="s">
        <v>2615</v>
      </c>
      <c r="K1156" s="119" t="s">
        <v>378</v>
      </c>
      <c r="L1156" s="119"/>
      <c r="M1156" s="119" t="s">
        <v>147</v>
      </c>
      <c r="N1156" s="119"/>
      <c r="O1156" s="119"/>
      <c r="P1156" s="119"/>
      <c r="Q1156" s="119"/>
      <c r="R1156" s="119">
        <v>1</v>
      </c>
      <c r="S1156" s="119" t="s">
        <v>120</v>
      </c>
      <c r="T1156" s="119"/>
      <c r="U1156" s="119"/>
      <c r="V1156" s="119"/>
      <c r="W1156" s="119"/>
      <c r="X1156" s="119" t="s">
        <v>2616</v>
      </c>
      <c r="Y1156" s="119" t="s">
        <v>2617</v>
      </c>
      <c r="Z1156" s="119" t="s">
        <v>2618</v>
      </c>
      <c r="AA1156" s="119" t="s">
        <v>2619</v>
      </c>
      <c r="AB1156" s="119" t="s">
        <v>1210</v>
      </c>
      <c r="AD1156" s="300"/>
      <c r="AE1156" s="304"/>
      <c r="AF1156" s="297" t="s">
        <v>595</v>
      </c>
      <c r="AG1156" s="302">
        <v>0</v>
      </c>
      <c r="AH1156" s="297" t="s">
        <v>2612</v>
      </c>
      <c r="AI1156" s="297" t="s">
        <v>2613</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2531</v>
      </c>
      <c r="BI1156" s="312"/>
      <c r="BJ1156" s="305" t="s">
        <v>109</v>
      </c>
      <c r="BK1156" s="305"/>
      <c r="BL1156" s="305">
        <v>1</v>
      </c>
      <c r="BM1156" s="307">
        <v>1</v>
      </c>
      <c r="BN1156" s="307" t="s">
        <v>79</v>
      </c>
      <c r="BO1156" s="305" t="s">
        <v>1211</v>
      </c>
      <c r="BP1156" s="308">
        <v>1598.98</v>
      </c>
      <c r="BQ1156" s="308">
        <v>1225.44</v>
      </c>
      <c r="BR1156" s="308">
        <v>35</v>
      </c>
      <c r="BS1156" s="308">
        <v>35</v>
      </c>
      <c r="BT1156" s="305" t="s">
        <v>2620</v>
      </c>
      <c r="BU1156" s="307">
        <v>0.1</v>
      </c>
      <c r="BV1156" s="309">
        <v>0</v>
      </c>
      <c r="BW1156" s="310" t="s">
        <v>1243</v>
      </c>
      <c r="BX1156" s="305"/>
      <c r="BY1156" s="308">
        <v>1598.98</v>
      </c>
      <c r="BZ1156" s="308">
        <v>1225.44</v>
      </c>
      <c r="CA1156" s="308">
        <v>59.5</v>
      </c>
      <c r="CB1156" s="308">
        <v>59.5</v>
      </c>
      <c r="CC1156" s="307">
        <v>0.55000000000000004</v>
      </c>
      <c r="CD1156" s="305" t="s">
        <v>1213</v>
      </c>
      <c r="CE1156" s="310" t="s">
        <v>1243</v>
      </c>
      <c r="CF1156" s="305"/>
      <c r="CG1156" s="308">
        <v>1598.98</v>
      </c>
      <c r="CH1156" s="308">
        <v>1225.44</v>
      </c>
      <c r="CI1156" s="308">
        <v>35</v>
      </c>
      <c r="CJ1156" s="308">
        <v>35</v>
      </c>
      <c r="CK1156" s="307"/>
      <c r="CL1156" s="307"/>
      <c r="CM1156" s="307">
        <v>1</v>
      </c>
      <c r="CN1156" s="311" t="s">
        <v>1213</v>
      </c>
      <c r="CO1156" s="305" t="s">
        <v>1243</v>
      </c>
      <c r="CP1156" s="305"/>
      <c r="CQ1156" s="308">
        <v>1598.98</v>
      </c>
      <c r="CR1156" s="308">
        <v>1225.44</v>
      </c>
      <c r="CS1156" s="308">
        <v>35</v>
      </c>
      <c r="CT1156" s="308">
        <v>35</v>
      </c>
      <c r="CW1156" s="312"/>
      <c r="CX1156" s="312"/>
    </row>
    <row r="1157" spans="1:102" s="299" customFormat="1" ht="16" customHeight="1">
      <c r="A1157" s="297" t="s">
        <v>2621</v>
      </c>
      <c r="B1157" s="297" t="s">
        <v>2622</v>
      </c>
      <c r="C1157" s="119" t="s">
        <v>1256</v>
      </c>
      <c r="D1157" s="119"/>
      <c r="E1157" s="119"/>
      <c r="F1157" s="298">
        <v>1157</v>
      </c>
      <c r="G1157" s="119"/>
      <c r="H1157" s="119"/>
      <c r="I1157" s="119" t="s">
        <v>2623</v>
      </c>
      <c r="J1157" s="119" t="s">
        <v>2624</v>
      </c>
      <c r="K1157" s="119" t="s">
        <v>378</v>
      </c>
      <c r="L1157" s="119"/>
      <c r="M1157" s="119" t="s">
        <v>147</v>
      </c>
      <c r="N1157" s="119"/>
      <c r="O1157" s="119"/>
      <c r="P1157" s="119"/>
      <c r="Q1157" s="119"/>
      <c r="R1157" s="119">
        <v>1</v>
      </c>
      <c r="S1157" s="119" t="s">
        <v>120</v>
      </c>
      <c r="T1157" s="119"/>
      <c r="U1157" s="119"/>
      <c r="V1157" s="119"/>
      <c r="W1157" s="119"/>
      <c r="X1157" s="119" t="s">
        <v>2625</v>
      </c>
      <c r="Y1157" s="119" t="s">
        <v>2626</v>
      </c>
      <c r="Z1157" s="119" t="s">
        <v>2627</v>
      </c>
      <c r="AA1157" s="119" t="s">
        <v>2628</v>
      </c>
      <c r="AB1157" s="119" t="s">
        <v>1210</v>
      </c>
      <c r="AD1157" s="300"/>
      <c r="AE1157" s="304"/>
      <c r="AF1157" s="297" t="s">
        <v>596</v>
      </c>
      <c r="AG1157" s="302">
        <v>0</v>
      </c>
      <c r="AH1157" s="297" t="s">
        <v>2621</v>
      </c>
      <c r="AI1157" s="297" t="s">
        <v>2622</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2612</v>
      </c>
      <c r="BI1157" s="312"/>
      <c r="BJ1157" s="305" t="s">
        <v>109</v>
      </c>
      <c r="BK1157" s="305"/>
      <c r="BL1157" s="305">
        <v>1</v>
      </c>
      <c r="BM1157" s="307">
        <v>1</v>
      </c>
      <c r="BN1157" s="307" t="s">
        <v>79</v>
      </c>
      <c r="BO1157" s="305" t="s">
        <v>1211</v>
      </c>
      <c r="BP1157" s="308">
        <v>1698.09</v>
      </c>
      <c r="BQ1157" s="308">
        <v>1245.49</v>
      </c>
      <c r="BR1157" s="308">
        <v>12</v>
      </c>
      <c r="BS1157" s="308">
        <v>12</v>
      </c>
      <c r="BT1157" s="305" t="s">
        <v>2629</v>
      </c>
      <c r="BU1157" s="307">
        <v>0.1</v>
      </c>
      <c r="BV1157" s="309">
        <v>0</v>
      </c>
      <c r="BW1157" s="310" t="s">
        <v>1253</v>
      </c>
      <c r="BX1157" s="305"/>
      <c r="BY1157" s="308">
        <v>1698.09</v>
      </c>
      <c r="BZ1157" s="308">
        <v>1245.49</v>
      </c>
      <c r="CA1157" s="308">
        <v>20.399999999999999</v>
      </c>
      <c r="CB1157" s="308">
        <v>20.399999999999999</v>
      </c>
      <c r="CC1157" s="307">
        <v>0.55000000000000004</v>
      </c>
      <c r="CD1157" s="305" t="s">
        <v>1213</v>
      </c>
      <c r="CE1157" s="310" t="s">
        <v>1253</v>
      </c>
      <c r="CF1157" s="305"/>
      <c r="CG1157" s="308">
        <v>1698.09</v>
      </c>
      <c r="CH1157" s="308">
        <v>1245.49</v>
      </c>
      <c r="CI1157" s="308">
        <v>12</v>
      </c>
      <c r="CJ1157" s="308">
        <v>12</v>
      </c>
      <c r="CK1157" s="307"/>
      <c r="CL1157" s="307"/>
      <c r="CM1157" s="307">
        <v>1</v>
      </c>
      <c r="CN1157" s="311" t="s">
        <v>1213</v>
      </c>
      <c r="CO1157" s="305" t="s">
        <v>1253</v>
      </c>
      <c r="CP1157" s="305"/>
      <c r="CQ1157" s="308">
        <v>1698.09</v>
      </c>
      <c r="CR1157" s="308">
        <v>1245.49</v>
      </c>
      <c r="CS1157" s="308">
        <v>12</v>
      </c>
      <c r="CT1157" s="308">
        <v>12</v>
      </c>
      <c r="CW1157" s="312"/>
      <c r="CX1157" s="312"/>
    </row>
    <row r="1158" spans="1:102" s="299" customFormat="1" ht="16" customHeight="1">
      <c r="A1158" s="297" t="s">
        <v>2630</v>
      </c>
      <c r="B1158" s="297" t="s">
        <v>2631</v>
      </c>
      <c r="C1158" s="119" t="s">
        <v>1215</v>
      </c>
      <c r="D1158" s="119"/>
      <c r="E1158" s="119"/>
      <c r="F1158" s="298">
        <v>1158</v>
      </c>
      <c r="G1158" s="119"/>
      <c r="H1158" s="119"/>
      <c r="I1158" s="119" t="s">
        <v>2632</v>
      </c>
      <c r="J1158" s="119" t="s">
        <v>2633</v>
      </c>
      <c r="K1158" s="119" t="s">
        <v>378</v>
      </c>
      <c r="L1158" s="119"/>
      <c r="M1158" s="119" t="s">
        <v>147</v>
      </c>
      <c r="N1158" s="119"/>
      <c r="O1158" s="119"/>
      <c r="P1158" s="119"/>
      <c r="Q1158" s="119"/>
      <c r="R1158" s="119">
        <v>1</v>
      </c>
      <c r="S1158" s="119" t="s">
        <v>120</v>
      </c>
      <c r="T1158" s="119"/>
      <c r="U1158" s="119"/>
      <c r="V1158" s="119"/>
      <c r="W1158" s="119"/>
      <c r="X1158" s="119" t="s">
        <v>2634</v>
      </c>
      <c r="Y1158" s="119" t="s">
        <v>2635</v>
      </c>
      <c r="Z1158" s="119" t="s">
        <v>2636</v>
      </c>
      <c r="AA1158" s="119" t="s">
        <v>2637</v>
      </c>
      <c r="AB1158" s="119" t="s">
        <v>1210</v>
      </c>
      <c r="AD1158" s="300"/>
      <c r="AE1158" s="304"/>
      <c r="AF1158" s="297" t="s">
        <v>597</v>
      </c>
      <c r="AG1158" s="302">
        <v>0</v>
      </c>
      <c r="AH1158" s="297" t="s">
        <v>2630</v>
      </c>
      <c r="AI1158" s="297" t="s">
        <v>2631</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2612</v>
      </c>
      <c r="BI1158" s="312"/>
      <c r="BJ1158" s="305" t="s">
        <v>109</v>
      </c>
      <c r="BK1158" s="305"/>
      <c r="BL1158" s="305">
        <v>1</v>
      </c>
      <c r="BM1158" s="307">
        <v>1</v>
      </c>
      <c r="BN1158" s="307" t="s">
        <v>79</v>
      </c>
      <c r="BO1158" s="305" t="s">
        <v>1211</v>
      </c>
      <c r="BP1158" s="308">
        <v>1692.57</v>
      </c>
      <c r="BQ1158" s="308">
        <v>1260.67</v>
      </c>
      <c r="BR1158" s="308">
        <v>12</v>
      </c>
      <c r="BS1158" s="308">
        <v>12</v>
      </c>
      <c r="BT1158" s="305" t="s">
        <v>2638</v>
      </c>
      <c r="BU1158" s="307">
        <v>0.1</v>
      </c>
      <c r="BV1158" s="309">
        <v>0</v>
      </c>
      <c r="BW1158" s="310" t="s">
        <v>1253</v>
      </c>
      <c r="BX1158" s="305"/>
      <c r="BY1158" s="308">
        <v>1692.57</v>
      </c>
      <c r="BZ1158" s="308">
        <v>1260.67</v>
      </c>
      <c r="CA1158" s="308">
        <v>20.399999999999999</v>
      </c>
      <c r="CB1158" s="308">
        <v>20.399999999999999</v>
      </c>
      <c r="CC1158" s="307">
        <v>0.55000000000000004</v>
      </c>
      <c r="CD1158" s="305" t="s">
        <v>1213</v>
      </c>
      <c r="CE1158" s="310" t="s">
        <v>1253</v>
      </c>
      <c r="CF1158" s="305"/>
      <c r="CG1158" s="308">
        <v>1692.57</v>
      </c>
      <c r="CH1158" s="308">
        <v>1260.67</v>
      </c>
      <c r="CI1158" s="308">
        <v>12</v>
      </c>
      <c r="CJ1158" s="308">
        <v>12</v>
      </c>
      <c r="CK1158" s="307"/>
      <c r="CL1158" s="307"/>
      <c r="CM1158" s="307">
        <v>1</v>
      </c>
      <c r="CN1158" s="311" t="s">
        <v>1213</v>
      </c>
      <c r="CO1158" s="305" t="s">
        <v>1253</v>
      </c>
      <c r="CP1158" s="305"/>
      <c r="CQ1158" s="308">
        <v>1692.57</v>
      </c>
      <c r="CR1158" s="308">
        <v>1260.67</v>
      </c>
      <c r="CS1158" s="308">
        <v>12</v>
      </c>
      <c r="CT1158" s="308">
        <v>12</v>
      </c>
      <c r="CW1158" s="312"/>
      <c r="CX1158" s="312"/>
    </row>
    <row r="1159" spans="1:102" s="299" customFormat="1" ht="16" customHeight="1">
      <c r="A1159" s="297" t="s">
        <v>2639</v>
      </c>
      <c r="B1159" s="297" t="s">
        <v>2640</v>
      </c>
      <c r="C1159" s="119" t="s">
        <v>1256</v>
      </c>
      <c r="D1159" s="119"/>
      <c r="E1159" s="119"/>
      <c r="F1159" s="298">
        <v>1159</v>
      </c>
      <c r="G1159" s="119"/>
      <c r="H1159" s="119"/>
      <c r="I1159" s="119" t="s">
        <v>2641</v>
      </c>
      <c r="J1159" s="119" t="s">
        <v>2642</v>
      </c>
      <c r="K1159" s="119" t="s">
        <v>378</v>
      </c>
      <c r="L1159" s="119"/>
      <c r="M1159" s="119" t="s">
        <v>147</v>
      </c>
      <c r="N1159" s="119"/>
      <c r="O1159" s="119"/>
      <c r="P1159" s="119"/>
      <c r="Q1159" s="119"/>
      <c r="R1159" s="119">
        <v>1</v>
      </c>
      <c r="S1159" s="119" t="s">
        <v>120</v>
      </c>
      <c r="T1159" s="119"/>
      <c r="U1159" s="119"/>
      <c r="V1159" s="119"/>
      <c r="W1159" s="119"/>
      <c r="X1159" s="119" t="s">
        <v>2643</v>
      </c>
      <c r="Y1159" s="119" t="s">
        <v>2644</v>
      </c>
      <c r="Z1159" s="119" t="s">
        <v>2645</v>
      </c>
      <c r="AA1159" s="119" t="s">
        <v>2646</v>
      </c>
      <c r="AB1159" s="119" t="s">
        <v>1210</v>
      </c>
      <c r="AD1159" s="300"/>
      <c r="AE1159" s="304"/>
      <c r="AF1159" s="297" t="s">
        <v>598</v>
      </c>
      <c r="AG1159" s="302">
        <v>0</v>
      </c>
      <c r="AH1159" s="297" t="s">
        <v>2639</v>
      </c>
      <c r="AI1159" s="297" t="s">
        <v>2640</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2612</v>
      </c>
      <c r="BI1159" s="312"/>
      <c r="BJ1159" s="305" t="s">
        <v>109</v>
      </c>
      <c r="BK1159" s="305"/>
      <c r="BL1159" s="305">
        <v>1</v>
      </c>
      <c r="BM1159" s="307">
        <v>1</v>
      </c>
      <c r="BN1159" s="307" t="s">
        <v>79</v>
      </c>
      <c r="BO1159" s="305" t="s">
        <v>1211</v>
      </c>
      <c r="BP1159" s="308">
        <v>1686.72</v>
      </c>
      <c r="BQ1159" s="308">
        <v>1275.71</v>
      </c>
      <c r="BR1159" s="308">
        <v>12</v>
      </c>
      <c r="BS1159" s="308">
        <v>12</v>
      </c>
      <c r="BT1159" s="305" t="s">
        <v>2647</v>
      </c>
      <c r="BU1159" s="307">
        <v>0.1</v>
      </c>
      <c r="BV1159" s="309">
        <v>0</v>
      </c>
      <c r="BW1159" s="310" t="s">
        <v>1253</v>
      </c>
      <c r="BX1159" s="305"/>
      <c r="BY1159" s="308">
        <v>1686.72</v>
      </c>
      <c r="BZ1159" s="308">
        <v>1275.71</v>
      </c>
      <c r="CA1159" s="308">
        <v>20.399999999999999</v>
      </c>
      <c r="CB1159" s="308">
        <v>20.399999999999999</v>
      </c>
      <c r="CC1159" s="307">
        <v>0.55000000000000004</v>
      </c>
      <c r="CD1159" s="305" t="s">
        <v>1213</v>
      </c>
      <c r="CE1159" s="310" t="s">
        <v>1253</v>
      </c>
      <c r="CF1159" s="305"/>
      <c r="CG1159" s="308">
        <v>1686.72</v>
      </c>
      <c r="CH1159" s="308">
        <v>1275.71</v>
      </c>
      <c r="CI1159" s="308">
        <v>12</v>
      </c>
      <c r="CJ1159" s="308">
        <v>12</v>
      </c>
      <c r="CK1159" s="307"/>
      <c r="CL1159" s="307"/>
      <c r="CM1159" s="307">
        <v>1</v>
      </c>
      <c r="CN1159" s="311" t="s">
        <v>1213</v>
      </c>
      <c r="CO1159" s="305" t="s">
        <v>1253</v>
      </c>
      <c r="CP1159" s="305"/>
      <c r="CQ1159" s="308">
        <v>1686.72</v>
      </c>
      <c r="CR1159" s="308">
        <v>1275.71</v>
      </c>
      <c r="CS1159" s="308">
        <v>12</v>
      </c>
      <c r="CT1159" s="308">
        <v>12</v>
      </c>
      <c r="CW1159" s="312"/>
      <c r="CX1159" s="312"/>
    </row>
    <row r="1160" spans="1:102" s="299" customFormat="1" ht="16" customHeight="1">
      <c r="A1160" s="297" t="s">
        <v>864</v>
      </c>
      <c r="B1160" s="297" t="s">
        <v>2648</v>
      </c>
      <c r="C1160" s="119" t="s">
        <v>1256</v>
      </c>
      <c r="D1160" s="119"/>
      <c r="E1160" s="119"/>
      <c r="F1160" s="298">
        <v>1160</v>
      </c>
      <c r="G1160" s="119"/>
      <c r="H1160" s="119"/>
      <c r="I1160" s="119" t="s">
        <v>2649</v>
      </c>
      <c r="J1160" s="119" t="s">
        <v>2650</v>
      </c>
      <c r="K1160" s="119" t="s">
        <v>378</v>
      </c>
      <c r="L1160" s="119"/>
      <c r="M1160" s="119" t="s">
        <v>147</v>
      </c>
      <c r="N1160" s="119"/>
      <c r="O1160" s="119"/>
      <c r="P1160" s="119"/>
      <c r="Q1160" s="119"/>
      <c r="R1160" s="119">
        <v>1</v>
      </c>
      <c r="S1160" s="119" t="s">
        <v>120</v>
      </c>
      <c r="T1160" s="119"/>
      <c r="U1160" s="119"/>
      <c r="V1160" s="119"/>
      <c r="W1160" s="119"/>
      <c r="X1160" s="119" t="s">
        <v>2651</v>
      </c>
      <c r="Y1160" s="119" t="s">
        <v>2652</v>
      </c>
      <c r="Z1160" s="119" t="s">
        <v>2653</v>
      </c>
      <c r="AA1160" s="119" t="s">
        <v>2654</v>
      </c>
      <c r="AB1160" s="119" t="s">
        <v>1210</v>
      </c>
      <c r="AD1160" s="300"/>
      <c r="AE1160" s="304"/>
      <c r="AF1160" s="297">
        <v>4</v>
      </c>
      <c r="AG1160" s="302">
        <v>0</v>
      </c>
      <c r="AH1160" s="297" t="s">
        <v>864</v>
      </c>
      <c r="AI1160" s="297" t="s">
        <v>2648</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1203</v>
      </c>
      <c r="BI1160" s="312"/>
      <c r="BJ1160" s="305" t="s">
        <v>109</v>
      </c>
      <c r="BK1160" s="305"/>
      <c r="BL1160" s="305">
        <v>1</v>
      </c>
      <c r="BM1160" s="307">
        <v>1</v>
      </c>
      <c r="BN1160" s="307" t="s">
        <v>79</v>
      </c>
      <c r="BO1160" s="305" t="s">
        <v>1211</v>
      </c>
      <c r="BP1160" s="308">
        <v>1183.8499999999999</v>
      </c>
      <c r="BQ1160" s="308">
        <v>1183.8499999999999</v>
      </c>
      <c r="BR1160" s="308">
        <v>95</v>
      </c>
      <c r="BS1160" s="308">
        <v>95</v>
      </c>
      <c r="BT1160" s="305" t="s">
        <v>2655</v>
      </c>
      <c r="BU1160" s="307">
        <v>0.1</v>
      </c>
      <c r="BV1160" s="309">
        <v>0</v>
      </c>
      <c r="BW1160" s="310" t="s">
        <v>873</v>
      </c>
      <c r="BX1160" s="305"/>
      <c r="BY1160" s="308">
        <v>1183.8499999999999</v>
      </c>
      <c r="BZ1160" s="308">
        <v>1183.8499999999999</v>
      </c>
      <c r="CA1160" s="308">
        <v>161.5</v>
      </c>
      <c r="CB1160" s="308">
        <v>161.5</v>
      </c>
      <c r="CC1160" s="307">
        <v>0.55000000000000004</v>
      </c>
      <c r="CD1160" s="305" t="s">
        <v>1213</v>
      </c>
      <c r="CE1160" s="310" t="s">
        <v>873</v>
      </c>
      <c r="CF1160" s="305"/>
      <c r="CG1160" s="308">
        <v>1183.8499999999999</v>
      </c>
      <c r="CH1160" s="308">
        <v>1183.8499999999999</v>
      </c>
      <c r="CI1160" s="308">
        <v>95</v>
      </c>
      <c r="CJ1160" s="308">
        <v>95</v>
      </c>
      <c r="CK1160" s="307"/>
      <c r="CL1160" s="307"/>
      <c r="CM1160" s="307">
        <v>1</v>
      </c>
      <c r="CN1160" s="311" t="s">
        <v>1213</v>
      </c>
      <c r="CO1160" s="305" t="s">
        <v>873</v>
      </c>
      <c r="CP1160" s="305"/>
      <c r="CQ1160" s="308">
        <v>1183.8499999999999</v>
      </c>
      <c r="CR1160" s="308">
        <v>1183.8499999999999</v>
      </c>
      <c r="CS1160" s="308">
        <v>95</v>
      </c>
      <c r="CT1160" s="308">
        <v>95</v>
      </c>
      <c r="CW1160" s="312"/>
      <c r="CX1160" s="312"/>
    </row>
    <row r="1161" spans="1:102" s="299" customFormat="1" ht="16" customHeight="1">
      <c r="A1161" s="297" t="s">
        <v>2656</v>
      </c>
      <c r="B1161" s="297" t="s">
        <v>2657</v>
      </c>
      <c r="C1161" s="119" t="s">
        <v>1215</v>
      </c>
      <c r="D1161" s="119"/>
      <c r="E1161" s="119"/>
      <c r="F1161" s="298">
        <v>1161</v>
      </c>
      <c r="G1161" s="119"/>
      <c r="H1161" s="119"/>
      <c r="I1161" s="119" t="s">
        <v>2658</v>
      </c>
      <c r="J1161" s="119" t="s">
        <v>2659</v>
      </c>
      <c r="K1161" s="119" t="s">
        <v>378</v>
      </c>
      <c r="L1161" s="119"/>
      <c r="M1161" s="119" t="s">
        <v>147</v>
      </c>
      <c r="N1161" s="119"/>
      <c r="O1161" s="119"/>
      <c r="P1161" s="119"/>
      <c r="Q1161" s="119"/>
      <c r="R1161" s="119">
        <v>1</v>
      </c>
      <c r="S1161" s="119" t="s">
        <v>120</v>
      </c>
      <c r="T1161" s="119"/>
      <c r="U1161" s="119"/>
      <c r="V1161" s="119"/>
      <c r="W1161" s="119"/>
      <c r="X1161" s="119" t="s">
        <v>2660</v>
      </c>
      <c r="Y1161" s="119" t="s">
        <v>2661</v>
      </c>
      <c r="Z1161" s="119" t="s">
        <v>2662</v>
      </c>
      <c r="AA1161" s="119" t="s">
        <v>2663</v>
      </c>
      <c r="AB1161" s="119" t="s">
        <v>1210</v>
      </c>
      <c r="AD1161" s="300"/>
      <c r="AE1161" s="304"/>
      <c r="AF1161" s="297" t="s">
        <v>599</v>
      </c>
      <c r="AG1161" s="302">
        <v>0</v>
      </c>
      <c r="AH1161" s="297" t="s">
        <v>2656</v>
      </c>
      <c r="AI1161" s="297" t="s">
        <v>2657</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2639</v>
      </c>
      <c r="BI1161" s="312"/>
      <c r="BJ1161" s="305" t="s">
        <v>109</v>
      </c>
      <c r="BK1161" s="305"/>
      <c r="BL1161" s="305">
        <v>1</v>
      </c>
      <c r="BM1161" s="307">
        <v>1</v>
      </c>
      <c r="BN1161" s="307" t="s">
        <v>79</v>
      </c>
      <c r="BO1161" s="305" t="s">
        <v>1211</v>
      </c>
      <c r="BP1161" s="308">
        <v>1440.96</v>
      </c>
      <c r="BQ1161" s="308">
        <v>1235.7</v>
      </c>
      <c r="BR1161" s="308">
        <v>60</v>
      </c>
      <c r="BS1161" s="308">
        <v>60</v>
      </c>
      <c r="BT1161" s="305" t="s">
        <v>2664</v>
      </c>
      <c r="BU1161" s="307">
        <v>0.1</v>
      </c>
      <c r="BV1161" s="309">
        <v>0</v>
      </c>
      <c r="BW1161" s="310" t="s">
        <v>1233</v>
      </c>
      <c r="BX1161" s="305"/>
      <c r="BY1161" s="308">
        <v>1440.96</v>
      </c>
      <c r="BZ1161" s="308">
        <v>1235.7</v>
      </c>
      <c r="CA1161" s="308">
        <v>102</v>
      </c>
      <c r="CB1161" s="308">
        <v>102</v>
      </c>
      <c r="CC1161" s="307">
        <v>0.55000000000000004</v>
      </c>
      <c r="CD1161" s="305" t="s">
        <v>1213</v>
      </c>
      <c r="CE1161" s="310" t="s">
        <v>1233</v>
      </c>
      <c r="CF1161" s="305"/>
      <c r="CG1161" s="308">
        <v>1440.96</v>
      </c>
      <c r="CH1161" s="308">
        <v>1235.7</v>
      </c>
      <c r="CI1161" s="308">
        <v>60</v>
      </c>
      <c r="CJ1161" s="308">
        <v>60</v>
      </c>
      <c r="CK1161" s="307"/>
      <c r="CL1161" s="307"/>
      <c r="CM1161" s="307">
        <v>1</v>
      </c>
      <c r="CN1161" s="311" t="s">
        <v>1213</v>
      </c>
      <c r="CO1161" s="305" t="s">
        <v>1233</v>
      </c>
      <c r="CP1161" s="305"/>
      <c r="CQ1161" s="308">
        <v>1440.96</v>
      </c>
      <c r="CR1161" s="308">
        <v>1235.7</v>
      </c>
      <c r="CS1161" s="308">
        <v>60</v>
      </c>
      <c r="CT1161" s="308">
        <v>60</v>
      </c>
      <c r="CW1161" s="312"/>
      <c r="CX1161" s="312"/>
    </row>
    <row r="1162" spans="1:102" s="299" customFormat="1" ht="16" customHeight="1">
      <c r="A1162" s="297" t="s">
        <v>2665</v>
      </c>
      <c r="B1162" s="297" t="s">
        <v>2666</v>
      </c>
      <c r="C1162" s="119" t="s">
        <v>1215</v>
      </c>
      <c r="D1162" s="119"/>
      <c r="E1162" s="119"/>
      <c r="F1162" s="298">
        <v>1162</v>
      </c>
      <c r="G1162" s="119"/>
      <c r="H1162" s="119"/>
      <c r="I1162" s="119" t="s">
        <v>2667</v>
      </c>
      <c r="J1162" s="119" t="s">
        <v>2668</v>
      </c>
      <c r="K1162" s="119" t="s">
        <v>378</v>
      </c>
      <c r="L1162" s="119"/>
      <c r="M1162" s="119" t="s">
        <v>147</v>
      </c>
      <c r="N1162" s="119"/>
      <c r="O1162" s="119"/>
      <c r="P1162" s="119"/>
      <c r="Q1162" s="119"/>
      <c r="R1162" s="119">
        <v>1</v>
      </c>
      <c r="S1162" s="119" t="s">
        <v>120</v>
      </c>
      <c r="T1162" s="119"/>
      <c r="U1162" s="119"/>
      <c r="V1162" s="119"/>
      <c r="W1162" s="119"/>
      <c r="X1162" s="119" t="s">
        <v>2669</v>
      </c>
      <c r="Y1162" s="119" t="s">
        <v>2670</v>
      </c>
      <c r="Z1162" s="119" t="s">
        <v>2671</v>
      </c>
      <c r="AA1162" s="119" t="s">
        <v>2672</v>
      </c>
      <c r="AB1162" s="119" t="s">
        <v>1210</v>
      </c>
      <c r="AD1162" s="300"/>
      <c r="AE1162" s="304"/>
      <c r="AF1162" s="297" t="s">
        <v>600</v>
      </c>
      <c r="AG1162" s="302">
        <v>0</v>
      </c>
      <c r="AH1162" s="297" t="s">
        <v>2665</v>
      </c>
      <c r="AI1162" s="297" t="s">
        <v>2666</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2656</v>
      </c>
      <c r="BI1162" s="312"/>
      <c r="BJ1162" s="305" t="s">
        <v>109</v>
      </c>
      <c r="BK1162" s="305"/>
      <c r="BL1162" s="305">
        <v>1</v>
      </c>
      <c r="BM1162" s="307">
        <v>1</v>
      </c>
      <c r="BN1162" s="307" t="s">
        <v>79</v>
      </c>
      <c r="BO1162" s="305" t="s">
        <v>1211</v>
      </c>
      <c r="BP1162" s="308">
        <v>1582.95</v>
      </c>
      <c r="BQ1162" s="308">
        <v>1264.1300000000001</v>
      </c>
      <c r="BR1162" s="308">
        <v>35</v>
      </c>
      <c r="BS1162" s="308">
        <v>35</v>
      </c>
      <c r="BT1162" s="305" t="s">
        <v>2673</v>
      </c>
      <c r="BU1162" s="307">
        <v>0.1</v>
      </c>
      <c r="BV1162" s="309">
        <v>0</v>
      </c>
      <c r="BW1162" s="310" t="s">
        <v>1243</v>
      </c>
      <c r="BX1162" s="305"/>
      <c r="BY1162" s="308">
        <v>1582.95</v>
      </c>
      <c r="BZ1162" s="308">
        <v>1264.1300000000001</v>
      </c>
      <c r="CA1162" s="308">
        <v>59.5</v>
      </c>
      <c r="CB1162" s="308">
        <v>59.5</v>
      </c>
      <c r="CC1162" s="307">
        <v>0.55000000000000004</v>
      </c>
      <c r="CD1162" s="305" t="s">
        <v>1213</v>
      </c>
      <c r="CE1162" s="310" t="s">
        <v>1243</v>
      </c>
      <c r="CF1162" s="305"/>
      <c r="CG1162" s="308">
        <v>1582.95</v>
      </c>
      <c r="CH1162" s="308">
        <v>1264.1300000000001</v>
      </c>
      <c r="CI1162" s="308">
        <v>35</v>
      </c>
      <c r="CJ1162" s="308">
        <v>35</v>
      </c>
      <c r="CK1162" s="307"/>
      <c r="CL1162" s="307"/>
      <c r="CM1162" s="307">
        <v>1</v>
      </c>
      <c r="CN1162" s="311" t="s">
        <v>1213</v>
      </c>
      <c r="CO1162" s="305" t="s">
        <v>1243</v>
      </c>
      <c r="CP1162" s="305"/>
      <c r="CQ1162" s="308">
        <v>1582.95</v>
      </c>
      <c r="CR1162" s="308">
        <v>1264.1300000000001</v>
      </c>
      <c r="CS1162" s="308">
        <v>35</v>
      </c>
      <c r="CT1162" s="308">
        <v>35</v>
      </c>
      <c r="CW1162" s="312"/>
      <c r="CX1162" s="312"/>
    </row>
    <row r="1163" spans="1:102" s="299" customFormat="1" ht="16" customHeight="1">
      <c r="A1163" s="297" t="s">
        <v>2674</v>
      </c>
      <c r="B1163" s="297" t="s">
        <v>2675</v>
      </c>
      <c r="C1163" s="119" t="s">
        <v>1215</v>
      </c>
      <c r="D1163" s="119"/>
      <c r="E1163" s="119"/>
      <c r="F1163" s="298">
        <v>1163</v>
      </c>
      <c r="G1163" s="119"/>
      <c r="H1163" s="119"/>
      <c r="I1163" s="119" t="s">
        <v>2676</v>
      </c>
      <c r="J1163" s="119" t="s">
        <v>2677</v>
      </c>
      <c r="K1163" s="119" t="s">
        <v>378</v>
      </c>
      <c r="L1163" s="119"/>
      <c r="M1163" s="119" t="s">
        <v>147</v>
      </c>
      <c r="N1163" s="119"/>
      <c r="O1163" s="119"/>
      <c r="P1163" s="119"/>
      <c r="Q1163" s="119"/>
      <c r="R1163" s="119">
        <v>1</v>
      </c>
      <c r="S1163" s="119" t="s">
        <v>120</v>
      </c>
      <c r="T1163" s="119"/>
      <c r="U1163" s="119"/>
      <c r="V1163" s="119"/>
      <c r="W1163" s="119"/>
      <c r="X1163" s="119" t="s">
        <v>2678</v>
      </c>
      <c r="Y1163" s="119" t="s">
        <v>2679</v>
      </c>
      <c r="Z1163" s="119" t="s">
        <v>2680</v>
      </c>
      <c r="AA1163" s="119" t="s">
        <v>2681</v>
      </c>
      <c r="AB1163" s="119" t="s">
        <v>1210</v>
      </c>
      <c r="AD1163" s="300"/>
      <c r="AE1163" s="304"/>
      <c r="AF1163" s="297" t="s">
        <v>601</v>
      </c>
      <c r="AG1163" s="302">
        <v>0</v>
      </c>
      <c r="AH1163" s="297" t="s">
        <v>2674</v>
      </c>
      <c r="AI1163" s="297" t="s">
        <v>2675</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2665</v>
      </c>
      <c r="BI1163" s="312"/>
      <c r="BJ1163" s="305" t="s">
        <v>109</v>
      </c>
      <c r="BK1163" s="305"/>
      <c r="BL1163" s="305">
        <v>1</v>
      </c>
      <c r="BM1163" s="307">
        <v>1</v>
      </c>
      <c r="BN1163" s="307" t="s">
        <v>79</v>
      </c>
      <c r="BO1163" s="305" t="s">
        <v>1211</v>
      </c>
      <c r="BP1163" s="308">
        <v>1680.54</v>
      </c>
      <c r="BQ1163" s="308">
        <v>1290.6300000000001</v>
      </c>
      <c r="BR1163" s="308">
        <v>12</v>
      </c>
      <c r="BS1163" s="308">
        <v>12</v>
      </c>
      <c r="BT1163" s="305" t="s">
        <v>2682</v>
      </c>
      <c r="BU1163" s="307">
        <v>0.1</v>
      </c>
      <c r="BV1163" s="309">
        <v>0</v>
      </c>
      <c r="BW1163" s="310" t="s">
        <v>1253</v>
      </c>
      <c r="BX1163" s="305"/>
      <c r="BY1163" s="308">
        <v>1680.54</v>
      </c>
      <c r="BZ1163" s="308">
        <v>1290.6300000000001</v>
      </c>
      <c r="CA1163" s="308">
        <v>20.399999999999999</v>
      </c>
      <c r="CB1163" s="308">
        <v>20.399999999999999</v>
      </c>
      <c r="CC1163" s="307">
        <v>0.55000000000000004</v>
      </c>
      <c r="CD1163" s="305" t="s">
        <v>1213</v>
      </c>
      <c r="CE1163" s="310" t="s">
        <v>1253</v>
      </c>
      <c r="CF1163" s="305"/>
      <c r="CG1163" s="308">
        <v>1680.54</v>
      </c>
      <c r="CH1163" s="308">
        <v>1290.6300000000001</v>
      </c>
      <c r="CI1163" s="308">
        <v>12</v>
      </c>
      <c r="CJ1163" s="308">
        <v>12</v>
      </c>
      <c r="CK1163" s="307"/>
      <c r="CL1163" s="307"/>
      <c r="CM1163" s="307">
        <v>1</v>
      </c>
      <c r="CN1163" s="311" t="s">
        <v>1213</v>
      </c>
      <c r="CO1163" s="305" t="s">
        <v>1253</v>
      </c>
      <c r="CP1163" s="305"/>
      <c r="CQ1163" s="308">
        <v>1680.54</v>
      </c>
      <c r="CR1163" s="308">
        <v>1290.6300000000001</v>
      </c>
      <c r="CS1163" s="308">
        <v>12</v>
      </c>
      <c r="CT1163" s="308">
        <v>12</v>
      </c>
      <c r="CW1163" s="312"/>
      <c r="CX1163" s="312"/>
    </row>
    <row r="1164" spans="1:102" s="299" customFormat="1" ht="16" customHeight="1">
      <c r="A1164" s="297" t="s">
        <v>2683</v>
      </c>
      <c r="B1164" s="297" t="s">
        <v>2684</v>
      </c>
      <c r="C1164" s="119" t="s">
        <v>1256</v>
      </c>
      <c r="D1164" s="119"/>
      <c r="E1164" s="119"/>
      <c r="F1164" s="298">
        <v>1164</v>
      </c>
      <c r="G1164" s="119"/>
      <c r="H1164" s="119"/>
      <c r="I1164" s="119" t="s">
        <v>2685</v>
      </c>
      <c r="J1164" s="119" t="s">
        <v>2686</v>
      </c>
      <c r="K1164" s="119" t="s">
        <v>378</v>
      </c>
      <c r="L1164" s="119"/>
      <c r="M1164" s="119" t="s">
        <v>147</v>
      </c>
      <c r="N1164" s="119"/>
      <c r="O1164" s="119"/>
      <c r="P1164" s="119"/>
      <c r="Q1164" s="119"/>
      <c r="R1164" s="119">
        <v>1</v>
      </c>
      <c r="S1164" s="119" t="s">
        <v>120</v>
      </c>
      <c r="T1164" s="119"/>
      <c r="U1164" s="119"/>
      <c r="V1164" s="119"/>
      <c r="W1164" s="119"/>
      <c r="X1164" s="119" t="s">
        <v>2687</v>
      </c>
      <c r="Y1164" s="119" t="s">
        <v>2688</v>
      </c>
      <c r="Z1164" s="119" t="s">
        <v>2689</v>
      </c>
      <c r="AA1164" s="119" t="s">
        <v>2690</v>
      </c>
      <c r="AB1164" s="119" t="s">
        <v>1210</v>
      </c>
      <c r="AD1164" s="300"/>
      <c r="AE1164" s="304"/>
      <c r="AF1164" s="297" t="s">
        <v>602</v>
      </c>
      <c r="AG1164" s="302">
        <v>0</v>
      </c>
      <c r="AH1164" s="297" t="s">
        <v>2683</v>
      </c>
      <c r="AI1164" s="297" t="s">
        <v>2684</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2665</v>
      </c>
      <c r="BI1164" s="312"/>
      <c r="BJ1164" s="305" t="s">
        <v>109</v>
      </c>
      <c r="BK1164" s="305"/>
      <c r="BL1164" s="305">
        <v>1</v>
      </c>
      <c r="BM1164" s="307">
        <v>1</v>
      </c>
      <c r="BN1164" s="307" t="s">
        <v>79</v>
      </c>
      <c r="BO1164" s="305" t="s">
        <v>1211</v>
      </c>
      <c r="BP1164" s="308">
        <v>1674.04</v>
      </c>
      <c r="BQ1164" s="308">
        <v>1305.4000000000001</v>
      </c>
      <c r="BR1164" s="308">
        <v>12</v>
      </c>
      <c r="BS1164" s="308">
        <v>12</v>
      </c>
      <c r="BT1164" s="305" t="s">
        <v>2691</v>
      </c>
      <c r="BU1164" s="307">
        <v>0.1</v>
      </c>
      <c r="BV1164" s="309">
        <v>0</v>
      </c>
      <c r="BW1164" s="310" t="s">
        <v>1253</v>
      </c>
      <c r="BX1164" s="305"/>
      <c r="BY1164" s="308">
        <v>1674.04</v>
      </c>
      <c r="BZ1164" s="308">
        <v>1305.4000000000001</v>
      </c>
      <c r="CA1164" s="308">
        <v>20.399999999999999</v>
      </c>
      <c r="CB1164" s="308">
        <v>20.399999999999999</v>
      </c>
      <c r="CC1164" s="307">
        <v>0.55000000000000004</v>
      </c>
      <c r="CD1164" s="305" t="s">
        <v>1213</v>
      </c>
      <c r="CE1164" s="310" t="s">
        <v>1253</v>
      </c>
      <c r="CF1164" s="305"/>
      <c r="CG1164" s="308">
        <v>1674.04</v>
      </c>
      <c r="CH1164" s="308">
        <v>1305.4000000000001</v>
      </c>
      <c r="CI1164" s="308">
        <v>12</v>
      </c>
      <c r="CJ1164" s="308">
        <v>12</v>
      </c>
      <c r="CK1164" s="307"/>
      <c r="CL1164" s="307"/>
      <c r="CM1164" s="307">
        <v>1</v>
      </c>
      <c r="CN1164" s="311" t="s">
        <v>1213</v>
      </c>
      <c r="CO1164" s="305" t="s">
        <v>1253</v>
      </c>
      <c r="CP1164" s="305"/>
      <c r="CQ1164" s="308">
        <v>1674.04</v>
      </c>
      <c r="CR1164" s="308">
        <v>1305.4000000000001</v>
      </c>
      <c r="CS1164" s="308">
        <v>12</v>
      </c>
      <c r="CT1164" s="308">
        <v>12</v>
      </c>
      <c r="CW1164" s="312"/>
      <c r="CX1164" s="312"/>
    </row>
    <row r="1165" spans="1:102" s="299" customFormat="1" ht="16" customHeight="1">
      <c r="A1165" s="297" t="s">
        <v>2692</v>
      </c>
      <c r="B1165" s="297" t="s">
        <v>2693</v>
      </c>
      <c r="C1165" s="119" t="s">
        <v>1215</v>
      </c>
      <c r="D1165" s="119"/>
      <c r="E1165" s="119"/>
      <c r="F1165" s="298">
        <v>1165</v>
      </c>
      <c r="G1165" s="119"/>
      <c r="H1165" s="119"/>
      <c r="I1165" s="119" t="s">
        <v>2694</v>
      </c>
      <c r="J1165" s="119" t="s">
        <v>2695</v>
      </c>
      <c r="K1165" s="119" t="s">
        <v>378</v>
      </c>
      <c r="L1165" s="119"/>
      <c r="M1165" s="119" t="s">
        <v>147</v>
      </c>
      <c r="N1165" s="119"/>
      <c r="O1165" s="119"/>
      <c r="P1165" s="119"/>
      <c r="Q1165" s="119"/>
      <c r="R1165" s="119">
        <v>1</v>
      </c>
      <c r="S1165" s="119" t="s">
        <v>120</v>
      </c>
      <c r="T1165" s="119"/>
      <c r="U1165" s="119"/>
      <c r="V1165" s="119"/>
      <c r="W1165" s="119"/>
      <c r="X1165" s="119" t="s">
        <v>2696</v>
      </c>
      <c r="Y1165" s="119" t="s">
        <v>2697</v>
      </c>
      <c r="Z1165" s="119" t="s">
        <v>2698</v>
      </c>
      <c r="AA1165" s="119" t="s">
        <v>2699</v>
      </c>
      <c r="AB1165" s="119" t="s">
        <v>1210</v>
      </c>
      <c r="AD1165" s="300"/>
      <c r="AE1165" s="304"/>
      <c r="AF1165" s="297" t="s">
        <v>603</v>
      </c>
      <c r="AG1165" s="302">
        <v>0</v>
      </c>
      <c r="AH1165" s="297" t="s">
        <v>2692</v>
      </c>
      <c r="AI1165" s="297" t="s">
        <v>2693</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2665</v>
      </c>
      <c r="BI1165" s="312"/>
      <c r="BJ1165" s="305" t="s">
        <v>109</v>
      </c>
      <c r="BK1165" s="305"/>
      <c r="BL1165" s="305">
        <v>1</v>
      </c>
      <c r="BM1165" s="307">
        <v>1</v>
      </c>
      <c r="BN1165" s="307" t="s">
        <v>79</v>
      </c>
      <c r="BO1165" s="305" t="s">
        <v>1211</v>
      </c>
      <c r="BP1165" s="308">
        <v>1667.22</v>
      </c>
      <c r="BQ1165" s="308">
        <v>1320.03</v>
      </c>
      <c r="BR1165" s="308">
        <v>12</v>
      </c>
      <c r="BS1165" s="308">
        <v>12</v>
      </c>
      <c r="BT1165" s="305" t="s">
        <v>2700</v>
      </c>
      <c r="BU1165" s="307">
        <v>0.1</v>
      </c>
      <c r="BV1165" s="309">
        <v>0</v>
      </c>
      <c r="BW1165" s="310" t="s">
        <v>1253</v>
      </c>
      <c r="BX1165" s="305"/>
      <c r="BY1165" s="308">
        <v>1667.22</v>
      </c>
      <c r="BZ1165" s="308">
        <v>1320.03</v>
      </c>
      <c r="CA1165" s="308">
        <v>20.399999999999999</v>
      </c>
      <c r="CB1165" s="308">
        <v>20.399999999999999</v>
      </c>
      <c r="CC1165" s="307">
        <v>0.55000000000000004</v>
      </c>
      <c r="CD1165" s="305" t="s">
        <v>1213</v>
      </c>
      <c r="CE1165" s="310" t="s">
        <v>1253</v>
      </c>
      <c r="CF1165" s="305"/>
      <c r="CG1165" s="308">
        <v>1667.22</v>
      </c>
      <c r="CH1165" s="308">
        <v>1320.03</v>
      </c>
      <c r="CI1165" s="308">
        <v>12</v>
      </c>
      <c r="CJ1165" s="308">
        <v>12</v>
      </c>
      <c r="CK1165" s="307"/>
      <c r="CL1165" s="307"/>
      <c r="CM1165" s="307">
        <v>1</v>
      </c>
      <c r="CN1165" s="311" t="s">
        <v>1213</v>
      </c>
      <c r="CO1165" s="305" t="s">
        <v>1253</v>
      </c>
      <c r="CP1165" s="305"/>
      <c r="CQ1165" s="308">
        <v>1667.22</v>
      </c>
      <c r="CR1165" s="308">
        <v>1320.03</v>
      </c>
      <c r="CS1165" s="308">
        <v>12</v>
      </c>
      <c r="CT1165" s="308">
        <v>12</v>
      </c>
      <c r="CW1165" s="312"/>
      <c r="CX1165" s="312"/>
    </row>
    <row r="1166" spans="1:102" s="299" customFormat="1" ht="16" customHeight="1">
      <c r="A1166" s="297" t="s">
        <v>2701</v>
      </c>
      <c r="B1166" s="297" t="s">
        <v>2702</v>
      </c>
      <c r="C1166" s="119" t="s">
        <v>1256</v>
      </c>
      <c r="D1166" s="119"/>
      <c r="E1166" s="119"/>
      <c r="F1166" s="298">
        <v>1166</v>
      </c>
      <c r="G1166" s="119"/>
      <c r="H1166" s="119"/>
      <c r="I1166" s="119" t="s">
        <v>2703</v>
      </c>
      <c r="J1166" s="119" t="s">
        <v>2704</v>
      </c>
      <c r="K1166" s="119" t="s">
        <v>378</v>
      </c>
      <c r="L1166" s="119"/>
      <c r="M1166" s="119" t="s">
        <v>147</v>
      </c>
      <c r="N1166" s="119"/>
      <c r="O1166" s="119"/>
      <c r="P1166" s="119"/>
      <c r="Q1166" s="119"/>
      <c r="R1166" s="119">
        <v>1</v>
      </c>
      <c r="S1166" s="119" t="s">
        <v>120</v>
      </c>
      <c r="T1166" s="119"/>
      <c r="U1166" s="119"/>
      <c r="V1166" s="119"/>
      <c r="W1166" s="119"/>
      <c r="X1166" s="119" t="s">
        <v>2705</v>
      </c>
      <c r="Y1166" s="119" t="s">
        <v>2706</v>
      </c>
      <c r="Z1166" s="119" t="s">
        <v>2707</v>
      </c>
      <c r="AA1166" s="119" t="s">
        <v>2708</v>
      </c>
      <c r="AB1166" s="119" t="s">
        <v>1210</v>
      </c>
      <c r="AD1166" s="300"/>
      <c r="AE1166" s="304"/>
      <c r="AF1166" s="297" t="s">
        <v>604</v>
      </c>
      <c r="AG1166" s="302">
        <v>0</v>
      </c>
      <c r="AH1166" s="297" t="s">
        <v>2701</v>
      </c>
      <c r="AI1166" s="297" t="s">
        <v>2702</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2656</v>
      </c>
      <c r="BI1166" s="312"/>
      <c r="BJ1166" s="305" t="s">
        <v>109</v>
      </c>
      <c r="BK1166" s="305"/>
      <c r="BL1166" s="305">
        <v>1</v>
      </c>
      <c r="BM1166" s="307">
        <v>1</v>
      </c>
      <c r="BN1166" s="307" t="s">
        <v>79</v>
      </c>
      <c r="BO1166" s="305" t="s">
        <v>1211</v>
      </c>
      <c r="BP1166" s="308">
        <v>1564.43</v>
      </c>
      <c r="BQ1166" s="308">
        <v>1301.69</v>
      </c>
      <c r="BR1166" s="308">
        <v>35</v>
      </c>
      <c r="BS1166" s="308">
        <v>35</v>
      </c>
      <c r="BT1166" s="305" t="s">
        <v>2709</v>
      </c>
      <c r="BU1166" s="307">
        <v>0.1</v>
      </c>
      <c r="BV1166" s="309">
        <v>0</v>
      </c>
      <c r="BW1166" s="310" t="s">
        <v>1243</v>
      </c>
      <c r="BX1166" s="305"/>
      <c r="BY1166" s="308">
        <v>1564.43</v>
      </c>
      <c r="BZ1166" s="308">
        <v>1301.69</v>
      </c>
      <c r="CA1166" s="308">
        <v>59.5</v>
      </c>
      <c r="CB1166" s="308">
        <v>59.5</v>
      </c>
      <c r="CC1166" s="307">
        <v>0.55000000000000004</v>
      </c>
      <c r="CD1166" s="305" t="s">
        <v>1213</v>
      </c>
      <c r="CE1166" s="310" t="s">
        <v>1243</v>
      </c>
      <c r="CF1166" s="305"/>
      <c r="CG1166" s="308">
        <v>1564.43</v>
      </c>
      <c r="CH1166" s="308">
        <v>1301.69</v>
      </c>
      <c r="CI1166" s="308">
        <v>35</v>
      </c>
      <c r="CJ1166" s="308">
        <v>35</v>
      </c>
      <c r="CK1166" s="307"/>
      <c r="CL1166" s="307"/>
      <c r="CM1166" s="307">
        <v>1</v>
      </c>
      <c r="CN1166" s="311" t="s">
        <v>1213</v>
      </c>
      <c r="CO1166" s="305" t="s">
        <v>1243</v>
      </c>
      <c r="CP1166" s="305"/>
      <c r="CQ1166" s="308">
        <v>1564.43</v>
      </c>
      <c r="CR1166" s="308">
        <v>1301.69</v>
      </c>
      <c r="CS1166" s="308">
        <v>35</v>
      </c>
      <c r="CT1166" s="308">
        <v>35</v>
      </c>
      <c r="CW1166" s="312"/>
      <c r="CX1166" s="312"/>
    </row>
    <row r="1167" spans="1:102" s="299" customFormat="1" ht="16" customHeight="1">
      <c r="A1167" s="297" t="s">
        <v>2710</v>
      </c>
      <c r="B1167" s="297" t="s">
        <v>2711</v>
      </c>
      <c r="C1167" s="119" t="s">
        <v>1256</v>
      </c>
      <c r="D1167" s="119"/>
      <c r="E1167" s="119"/>
      <c r="F1167" s="298">
        <v>1167</v>
      </c>
      <c r="G1167" s="119"/>
      <c r="H1167" s="119"/>
      <c r="I1167" s="119" t="s">
        <v>2712</v>
      </c>
      <c r="J1167" s="119" t="s">
        <v>2713</v>
      </c>
      <c r="K1167" s="119" t="s">
        <v>378</v>
      </c>
      <c r="L1167" s="119"/>
      <c r="M1167" s="119" t="s">
        <v>147</v>
      </c>
      <c r="N1167" s="119"/>
      <c r="O1167" s="119"/>
      <c r="P1167" s="119"/>
      <c r="Q1167" s="119"/>
      <c r="R1167" s="119">
        <v>1</v>
      </c>
      <c r="S1167" s="119" t="s">
        <v>120</v>
      </c>
      <c r="T1167" s="119"/>
      <c r="U1167" s="119"/>
      <c r="V1167" s="119"/>
      <c r="W1167" s="119"/>
      <c r="X1167" s="119" t="s">
        <v>2714</v>
      </c>
      <c r="Y1167" s="119" t="s">
        <v>2715</v>
      </c>
      <c r="Z1167" s="119" t="s">
        <v>2716</v>
      </c>
      <c r="AA1167" s="119" t="s">
        <v>2717</v>
      </c>
      <c r="AB1167" s="119" t="s">
        <v>1210</v>
      </c>
      <c r="AD1167" s="300"/>
      <c r="AE1167" s="304"/>
      <c r="AF1167" s="297" t="s">
        <v>605</v>
      </c>
      <c r="AG1167" s="302">
        <v>0</v>
      </c>
      <c r="AH1167" s="297" t="s">
        <v>2710</v>
      </c>
      <c r="AI1167" s="297" t="s">
        <v>2711</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2701</v>
      </c>
      <c r="BI1167" s="312"/>
      <c r="BJ1167" s="305" t="s">
        <v>109</v>
      </c>
      <c r="BK1167" s="305"/>
      <c r="BL1167" s="305">
        <v>1</v>
      </c>
      <c r="BM1167" s="307">
        <v>1</v>
      </c>
      <c r="BN1167" s="307" t="s">
        <v>79</v>
      </c>
      <c r="BO1167" s="305" t="s">
        <v>1211</v>
      </c>
      <c r="BP1167" s="308">
        <v>1660.08</v>
      </c>
      <c r="BQ1167" s="308">
        <v>1334.51</v>
      </c>
      <c r="BR1167" s="308">
        <v>12</v>
      </c>
      <c r="BS1167" s="308">
        <v>12</v>
      </c>
      <c r="BT1167" s="305" t="s">
        <v>2718</v>
      </c>
      <c r="BU1167" s="307">
        <v>0.1</v>
      </c>
      <c r="BV1167" s="309">
        <v>0</v>
      </c>
      <c r="BW1167" s="310" t="s">
        <v>1253</v>
      </c>
      <c r="BX1167" s="305"/>
      <c r="BY1167" s="308">
        <v>1660.08</v>
      </c>
      <c r="BZ1167" s="308">
        <v>1334.51</v>
      </c>
      <c r="CA1167" s="308">
        <v>20.399999999999999</v>
      </c>
      <c r="CB1167" s="308">
        <v>20.399999999999999</v>
      </c>
      <c r="CC1167" s="307">
        <v>0.55000000000000004</v>
      </c>
      <c r="CD1167" s="305" t="s">
        <v>1213</v>
      </c>
      <c r="CE1167" s="310" t="s">
        <v>1253</v>
      </c>
      <c r="CF1167" s="305"/>
      <c r="CG1167" s="308">
        <v>1660.08</v>
      </c>
      <c r="CH1167" s="308">
        <v>1334.51</v>
      </c>
      <c r="CI1167" s="308">
        <v>12</v>
      </c>
      <c r="CJ1167" s="308">
        <v>12</v>
      </c>
      <c r="CK1167" s="307"/>
      <c r="CL1167" s="307"/>
      <c r="CM1167" s="307">
        <v>1</v>
      </c>
      <c r="CN1167" s="311" t="s">
        <v>1213</v>
      </c>
      <c r="CO1167" s="305" t="s">
        <v>1253</v>
      </c>
      <c r="CP1167" s="305"/>
      <c r="CQ1167" s="308">
        <v>1660.08</v>
      </c>
      <c r="CR1167" s="308">
        <v>1334.51</v>
      </c>
      <c r="CS1167" s="308">
        <v>12</v>
      </c>
      <c r="CT1167" s="308">
        <v>12</v>
      </c>
      <c r="CW1167" s="312"/>
      <c r="CX1167" s="312"/>
    </row>
    <row r="1168" spans="1:102" s="299" customFormat="1" ht="16" customHeight="1">
      <c r="A1168" s="297" t="s">
        <v>2719</v>
      </c>
      <c r="B1168" s="297" t="s">
        <v>2720</v>
      </c>
      <c r="C1168" s="119" t="s">
        <v>1215</v>
      </c>
      <c r="D1168" s="119"/>
      <c r="E1168" s="119"/>
      <c r="F1168" s="298">
        <v>1168</v>
      </c>
      <c r="G1168" s="119"/>
      <c r="H1168" s="119"/>
      <c r="I1168" s="119" t="s">
        <v>2721</v>
      </c>
      <c r="J1168" s="119" t="s">
        <v>2722</v>
      </c>
      <c r="K1168" s="119" t="s">
        <v>378</v>
      </c>
      <c r="L1168" s="119"/>
      <c r="M1168" s="119" t="s">
        <v>147</v>
      </c>
      <c r="N1168" s="119"/>
      <c r="O1168" s="119"/>
      <c r="P1168" s="119"/>
      <c r="Q1168" s="119"/>
      <c r="R1168" s="119">
        <v>1</v>
      </c>
      <c r="S1168" s="119" t="s">
        <v>120</v>
      </c>
      <c r="T1168" s="119"/>
      <c r="U1168" s="119"/>
      <c r="V1168" s="119"/>
      <c r="W1168" s="119"/>
      <c r="X1168" s="119" t="s">
        <v>2723</v>
      </c>
      <c r="Y1168" s="119" t="s">
        <v>2724</v>
      </c>
      <c r="Z1168" s="119" t="s">
        <v>2725</v>
      </c>
      <c r="AA1168" s="119" t="s">
        <v>2726</v>
      </c>
      <c r="AB1168" s="119" t="s">
        <v>1210</v>
      </c>
      <c r="AD1168" s="300"/>
      <c r="AE1168" s="304"/>
      <c r="AF1168" s="297" t="s">
        <v>606</v>
      </c>
      <c r="AG1168" s="302">
        <v>0</v>
      </c>
      <c r="AH1168" s="297" t="s">
        <v>2719</v>
      </c>
      <c r="AI1168" s="297" t="s">
        <v>2720</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2701</v>
      </c>
      <c r="BI1168" s="312"/>
      <c r="BJ1168" s="305" t="s">
        <v>109</v>
      </c>
      <c r="BK1168" s="305"/>
      <c r="BL1168" s="305">
        <v>1</v>
      </c>
      <c r="BM1168" s="307">
        <v>1</v>
      </c>
      <c r="BN1168" s="307" t="s">
        <v>79</v>
      </c>
      <c r="BO1168" s="305" t="s">
        <v>1211</v>
      </c>
      <c r="BP1168" s="308">
        <v>1652.62</v>
      </c>
      <c r="BQ1168" s="308">
        <v>1348.83</v>
      </c>
      <c r="BR1168" s="308">
        <v>12</v>
      </c>
      <c r="BS1168" s="308">
        <v>12</v>
      </c>
      <c r="BT1168" s="305" t="s">
        <v>2727</v>
      </c>
      <c r="BU1168" s="307">
        <v>0.1</v>
      </c>
      <c r="BV1168" s="309">
        <v>0</v>
      </c>
      <c r="BW1168" s="310" t="s">
        <v>1253</v>
      </c>
      <c r="BX1168" s="305"/>
      <c r="BY1168" s="308">
        <v>1652.62</v>
      </c>
      <c r="BZ1168" s="308">
        <v>1348.83</v>
      </c>
      <c r="CA1168" s="308">
        <v>20.399999999999999</v>
      </c>
      <c r="CB1168" s="308">
        <v>20.399999999999999</v>
      </c>
      <c r="CC1168" s="307">
        <v>0.55000000000000004</v>
      </c>
      <c r="CD1168" s="305" t="s">
        <v>1213</v>
      </c>
      <c r="CE1168" s="310" t="s">
        <v>1253</v>
      </c>
      <c r="CF1168" s="305"/>
      <c r="CG1168" s="308">
        <v>1652.62</v>
      </c>
      <c r="CH1168" s="308">
        <v>1348.83</v>
      </c>
      <c r="CI1168" s="308">
        <v>12</v>
      </c>
      <c r="CJ1168" s="308">
        <v>12</v>
      </c>
      <c r="CK1168" s="307"/>
      <c r="CL1168" s="307"/>
      <c r="CM1168" s="307">
        <v>1</v>
      </c>
      <c r="CN1168" s="311" t="s">
        <v>1213</v>
      </c>
      <c r="CO1168" s="305" t="s">
        <v>1253</v>
      </c>
      <c r="CP1168" s="305"/>
      <c r="CQ1168" s="308">
        <v>1652.62</v>
      </c>
      <c r="CR1168" s="308">
        <v>1348.83</v>
      </c>
      <c r="CS1168" s="308">
        <v>12</v>
      </c>
      <c r="CT1168" s="308">
        <v>12</v>
      </c>
      <c r="CW1168" s="312"/>
      <c r="CX1168" s="312"/>
    </row>
    <row r="1169" spans="1:102" s="299" customFormat="1" ht="16" customHeight="1">
      <c r="A1169" s="297" t="s">
        <v>2728</v>
      </c>
      <c r="B1169" s="297" t="s">
        <v>2729</v>
      </c>
      <c r="C1169" s="119" t="s">
        <v>1256</v>
      </c>
      <c r="D1169" s="119"/>
      <c r="E1169" s="119"/>
      <c r="F1169" s="298">
        <v>1169</v>
      </c>
      <c r="G1169" s="119"/>
      <c r="H1169" s="119"/>
      <c r="I1169" s="119" t="s">
        <v>2730</v>
      </c>
      <c r="J1169" s="119" t="s">
        <v>2731</v>
      </c>
      <c r="K1169" s="119" t="s">
        <v>378</v>
      </c>
      <c r="L1169" s="119"/>
      <c r="M1169" s="119" t="s">
        <v>147</v>
      </c>
      <c r="N1169" s="119"/>
      <c r="O1169" s="119"/>
      <c r="P1169" s="119"/>
      <c r="Q1169" s="119"/>
      <c r="R1169" s="119">
        <v>1</v>
      </c>
      <c r="S1169" s="119" t="s">
        <v>120</v>
      </c>
      <c r="T1169" s="119"/>
      <c r="U1169" s="119"/>
      <c r="V1169" s="119"/>
      <c r="W1169" s="119"/>
      <c r="X1169" s="119" t="s">
        <v>2732</v>
      </c>
      <c r="Y1169" s="119" t="s">
        <v>2733</v>
      </c>
      <c r="Z1169" s="119" t="s">
        <v>2734</v>
      </c>
      <c r="AA1169" s="119" t="s">
        <v>2735</v>
      </c>
      <c r="AB1169" s="119" t="s">
        <v>1210</v>
      </c>
      <c r="AD1169" s="300"/>
      <c r="AE1169" s="304"/>
      <c r="AF1169" s="297" t="s">
        <v>607</v>
      </c>
      <c r="AG1169" s="302">
        <v>0</v>
      </c>
      <c r="AH1169" s="297" t="s">
        <v>2728</v>
      </c>
      <c r="AI1169" s="297" t="s">
        <v>2729</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2701</v>
      </c>
      <c r="BI1169" s="312"/>
      <c r="BJ1169" s="305" t="s">
        <v>109</v>
      </c>
      <c r="BK1169" s="305"/>
      <c r="BL1169" s="305">
        <v>1</v>
      </c>
      <c r="BM1169" s="307">
        <v>1</v>
      </c>
      <c r="BN1169" s="307" t="s">
        <v>79</v>
      </c>
      <c r="BO1169" s="305" t="s">
        <v>1211</v>
      </c>
      <c r="BP1169" s="308">
        <v>1644.86</v>
      </c>
      <c r="BQ1169" s="308">
        <v>1362.99</v>
      </c>
      <c r="BR1169" s="308">
        <v>12</v>
      </c>
      <c r="BS1169" s="308">
        <v>12</v>
      </c>
      <c r="BT1169" s="305" t="s">
        <v>2736</v>
      </c>
      <c r="BU1169" s="307">
        <v>0.1</v>
      </c>
      <c r="BV1169" s="309">
        <v>0</v>
      </c>
      <c r="BW1169" s="310" t="s">
        <v>1253</v>
      </c>
      <c r="BX1169" s="305"/>
      <c r="BY1169" s="308">
        <v>1644.86</v>
      </c>
      <c r="BZ1169" s="308">
        <v>1362.99</v>
      </c>
      <c r="CA1169" s="308">
        <v>20.399999999999999</v>
      </c>
      <c r="CB1169" s="308">
        <v>20.399999999999999</v>
      </c>
      <c r="CC1169" s="307">
        <v>0.55000000000000004</v>
      </c>
      <c r="CD1169" s="305" t="s">
        <v>1213</v>
      </c>
      <c r="CE1169" s="310" t="s">
        <v>1253</v>
      </c>
      <c r="CF1169" s="305"/>
      <c r="CG1169" s="308">
        <v>1644.86</v>
      </c>
      <c r="CH1169" s="308">
        <v>1362.99</v>
      </c>
      <c r="CI1169" s="308">
        <v>12</v>
      </c>
      <c r="CJ1169" s="308">
        <v>12</v>
      </c>
      <c r="CK1169" s="307"/>
      <c r="CL1169" s="307"/>
      <c r="CM1169" s="307">
        <v>1</v>
      </c>
      <c r="CN1169" s="311" t="s">
        <v>1213</v>
      </c>
      <c r="CO1169" s="305" t="s">
        <v>1253</v>
      </c>
      <c r="CP1169" s="305"/>
      <c r="CQ1169" s="308">
        <v>1644.86</v>
      </c>
      <c r="CR1169" s="308">
        <v>1362.99</v>
      </c>
      <c r="CS1169" s="308">
        <v>12</v>
      </c>
      <c r="CT1169" s="308">
        <v>12</v>
      </c>
      <c r="CW1169" s="312"/>
      <c r="CX1169" s="312"/>
    </row>
    <row r="1170" spans="1:102" s="299" customFormat="1" ht="16" customHeight="1">
      <c r="A1170" s="297" t="s">
        <v>2737</v>
      </c>
      <c r="B1170" s="297" t="s">
        <v>2738</v>
      </c>
      <c r="C1170" s="119" t="s">
        <v>1215</v>
      </c>
      <c r="D1170" s="119"/>
      <c r="E1170" s="119"/>
      <c r="F1170" s="298">
        <v>1170</v>
      </c>
      <c r="G1170" s="119"/>
      <c r="H1170" s="119"/>
      <c r="I1170" s="119" t="s">
        <v>2739</v>
      </c>
      <c r="J1170" s="119" t="s">
        <v>2740</v>
      </c>
      <c r="K1170" s="119" t="s">
        <v>378</v>
      </c>
      <c r="L1170" s="119"/>
      <c r="M1170" s="119" t="s">
        <v>147</v>
      </c>
      <c r="N1170" s="119"/>
      <c r="O1170" s="119"/>
      <c r="P1170" s="119"/>
      <c r="Q1170" s="119"/>
      <c r="R1170" s="119">
        <v>1</v>
      </c>
      <c r="S1170" s="119" t="s">
        <v>120</v>
      </c>
      <c r="T1170" s="119"/>
      <c r="U1170" s="119"/>
      <c r="V1170" s="119"/>
      <c r="W1170" s="119"/>
      <c r="X1170" s="119" t="s">
        <v>2741</v>
      </c>
      <c r="Y1170" s="119" t="s">
        <v>2742</v>
      </c>
      <c r="Z1170" s="119" t="s">
        <v>2743</v>
      </c>
      <c r="AA1170" s="119" t="s">
        <v>2744</v>
      </c>
      <c r="AB1170" s="119" t="s">
        <v>1210</v>
      </c>
      <c r="AD1170" s="300"/>
      <c r="AE1170" s="304"/>
      <c r="AF1170" s="297" t="s">
        <v>608</v>
      </c>
      <c r="AG1170" s="302">
        <v>0</v>
      </c>
      <c r="AH1170" s="297" t="s">
        <v>2737</v>
      </c>
      <c r="AI1170" s="297" t="s">
        <v>2738</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2656</v>
      </c>
      <c r="BI1170" s="312"/>
      <c r="BJ1170" s="305" t="s">
        <v>109</v>
      </c>
      <c r="BK1170" s="305"/>
      <c r="BL1170" s="305">
        <v>1</v>
      </c>
      <c r="BM1170" s="307">
        <v>1</v>
      </c>
      <c r="BN1170" s="307" t="s">
        <v>79</v>
      </c>
      <c r="BO1170" s="305" t="s">
        <v>1211</v>
      </c>
      <c r="BP1170" s="308">
        <v>1543.49</v>
      </c>
      <c r="BQ1170" s="308">
        <v>1337.96</v>
      </c>
      <c r="BR1170" s="308">
        <v>35</v>
      </c>
      <c r="BS1170" s="308">
        <v>35</v>
      </c>
      <c r="BT1170" s="305" t="s">
        <v>2745</v>
      </c>
      <c r="BU1170" s="307">
        <v>0.1</v>
      </c>
      <c r="BV1170" s="309">
        <v>0</v>
      </c>
      <c r="BW1170" s="310" t="s">
        <v>1243</v>
      </c>
      <c r="BX1170" s="305"/>
      <c r="BY1170" s="308">
        <v>1543.49</v>
      </c>
      <c r="BZ1170" s="308">
        <v>1337.96</v>
      </c>
      <c r="CA1170" s="308">
        <v>59.5</v>
      </c>
      <c r="CB1170" s="308">
        <v>59.5</v>
      </c>
      <c r="CC1170" s="307">
        <v>0.55000000000000004</v>
      </c>
      <c r="CD1170" s="305" t="s">
        <v>1213</v>
      </c>
      <c r="CE1170" s="310" t="s">
        <v>1243</v>
      </c>
      <c r="CF1170" s="305"/>
      <c r="CG1170" s="308">
        <v>1543.49</v>
      </c>
      <c r="CH1170" s="308">
        <v>1337.96</v>
      </c>
      <c r="CI1170" s="308">
        <v>35</v>
      </c>
      <c r="CJ1170" s="308">
        <v>35</v>
      </c>
      <c r="CK1170" s="307"/>
      <c r="CL1170" s="307"/>
      <c r="CM1170" s="307">
        <v>1</v>
      </c>
      <c r="CN1170" s="311" t="s">
        <v>1213</v>
      </c>
      <c r="CO1170" s="305" t="s">
        <v>1243</v>
      </c>
      <c r="CP1170" s="305"/>
      <c r="CQ1170" s="308">
        <v>1543.49</v>
      </c>
      <c r="CR1170" s="308">
        <v>1337.96</v>
      </c>
      <c r="CS1170" s="308">
        <v>35</v>
      </c>
      <c r="CT1170" s="308">
        <v>35</v>
      </c>
      <c r="CW1170" s="312"/>
      <c r="CX1170" s="312"/>
    </row>
    <row r="1171" spans="1:102" s="299" customFormat="1" ht="16" customHeight="1">
      <c r="A1171" s="297" t="s">
        <v>2746</v>
      </c>
      <c r="B1171" s="297" t="s">
        <v>2747</v>
      </c>
      <c r="C1171" s="119" t="s">
        <v>1215</v>
      </c>
      <c r="D1171" s="119"/>
      <c r="E1171" s="119"/>
      <c r="F1171" s="298">
        <v>1171</v>
      </c>
      <c r="G1171" s="119"/>
      <c r="H1171" s="119"/>
      <c r="I1171" s="119" t="s">
        <v>2748</v>
      </c>
      <c r="J1171" s="119" t="s">
        <v>2749</v>
      </c>
      <c r="K1171" s="119" t="s">
        <v>378</v>
      </c>
      <c r="L1171" s="119"/>
      <c r="M1171" s="119" t="s">
        <v>147</v>
      </c>
      <c r="N1171" s="119"/>
      <c r="O1171" s="119"/>
      <c r="P1171" s="119"/>
      <c r="Q1171" s="119"/>
      <c r="R1171" s="119">
        <v>1</v>
      </c>
      <c r="S1171" s="119" t="s">
        <v>120</v>
      </c>
      <c r="T1171" s="119"/>
      <c r="U1171" s="119"/>
      <c r="V1171" s="119"/>
      <c r="W1171" s="119"/>
      <c r="X1171" s="119" t="s">
        <v>2750</v>
      </c>
      <c r="Y1171" s="119" t="s">
        <v>2751</v>
      </c>
      <c r="Z1171" s="119" t="s">
        <v>2752</v>
      </c>
      <c r="AA1171" s="119" t="s">
        <v>2753</v>
      </c>
      <c r="AB1171" s="119" t="s">
        <v>1210</v>
      </c>
      <c r="AD1171" s="300"/>
      <c r="AE1171" s="304"/>
      <c r="AF1171" s="297" t="s">
        <v>609</v>
      </c>
      <c r="AG1171" s="302">
        <v>0</v>
      </c>
      <c r="AH1171" s="297" t="s">
        <v>2746</v>
      </c>
      <c r="AI1171" s="297" t="s">
        <v>2747</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2737</v>
      </c>
      <c r="BI1171" s="312"/>
      <c r="BJ1171" s="305" t="s">
        <v>109</v>
      </c>
      <c r="BK1171" s="305"/>
      <c r="BL1171" s="305">
        <v>1</v>
      </c>
      <c r="BM1171" s="307">
        <v>1</v>
      </c>
      <c r="BN1171" s="307" t="s">
        <v>79</v>
      </c>
      <c r="BO1171" s="305" t="s">
        <v>1211</v>
      </c>
      <c r="BP1171" s="308">
        <v>1636.78</v>
      </c>
      <c r="BQ1171" s="308">
        <v>1376.97</v>
      </c>
      <c r="BR1171" s="308">
        <v>12</v>
      </c>
      <c r="BS1171" s="308">
        <v>12</v>
      </c>
      <c r="BT1171" s="305" t="s">
        <v>2754</v>
      </c>
      <c r="BU1171" s="307">
        <v>0.1</v>
      </c>
      <c r="BV1171" s="309">
        <v>0</v>
      </c>
      <c r="BW1171" s="310" t="s">
        <v>1253</v>
      </c>
      <c r="BX1171" s="305"/>
      <c r="BY1171" s="308">
        <v>1636.78</v>
      </c>
      <c r="BZ1171" s="308">
        <v>1376.97</v>
      </c>
      <c r="CA1171" s="308">
        <v>20.399999999999999</v>
      </c>
      <c r="CB1171" s="308">
        <v>20.399999999999999</v>
      </c>
      <c r="CC1171" s="307">
        <v>0.55000000000000004</v>
      </c>
      <c r="CD1171" s="305" t="s">
        <v>1213</v>
      </c>
      <c r="CE1171" s="310" t="s">
        <v>1253</v>
      </c>
      <c r="CF1171" s="305"/>
      <c r="CG1171" s="308">
        <v>1636.78</v>
      </c>
      <c r="CH1171" s="308">
        <v>1376.97</v>
      </c>
      <c r="CI1171" s="308">
        <v>12</v>
      </c>
      <c r="CJ1171" s="308">
        <v>12</v>
      </c>
      <c r="CK1171" s="307"/>
      <c r="CL1171" s="307"/>
      <c r="CM1171" s="307">
        <v>1</v>
      </c>
      <c r="CN1171" s="311" t="s">
        <v>1213</v>
      </c>
      <c r="CO1171" s="305" t="s">
        <v>1253</v>
      </c>
      <c r="CP1171" s="305"/>
      <c r="CQ1171" s="308">
        <v>1636.78</v>
      </c>
      <c r="CR1171" s="308">
        <v>1376.97</v>
      </c>
      <c r="CS1171" s="308">
        <v>12</v>
      </c>
      <c r="CT1171" s="308">
        <v>12</v>
      </c>
      <c r="CW1171" s="312"/>
      <c r="CX1171" s="312"/>
    </row>
    <row r="1172" spans="1:102" s="299" customFormat="1" ht="16" customHeight="1">
      <c r="A1172" s="297" t="s">
        <v>2755</v>
      </c>
      <c r="B1172" s="297" t="s">
        <v>2756</v>
      </c>
      <c r="C1172" s="119" t="s">
        <v>1256</v>
      </c>
      <c r="D1172" s="119"/>
      <c r="E1172" s="119"/>
      <c r="F1172" s="298">
        <v>1172</v>
      </c>
      <c r="G1172" s="119"/>
      <c r="H1172" s="119"/>
      <c r="I1172" s="119" t="s">
        <v>2757</v>
      </c>
      <c r="J1172" s="119" t="s">
        <v>2758</v>
      </c>
      <c r="K1172" s="119" t="s">
        <v>378</v>
      </c>
      <c r="L1172" s="119"/>
      <c r="M1172" s="119" t="s">
        <v>147</v>
      </c>
      <c r="N1172" s="119"/>
      <c r="O1172" s="119"/>
      <c r="P1172" s="119"/>
      <c r="Q1172" s="119"/>
      <c r="R1172" s="119">
        <v>1</v>
      </c>
      <c r="S1172" s="119" t="s">
        <v>120</v>
      </c>
      <c r="T1172" s="119"/>
      <c r="U1172" s="119"/>
      <c r="V1172" s="119"/>
      <c r="W1172" s="119"/>
      <c r="X1172" s="119" t="s">
        <v>2759</v>
      </c>
      <c r="Y1172" s="119" t="s">
        <v>2760</v>
      </c>
      <c r="Z1172" s="119" t="s">
        <v>2761</v>
      </c>
      <c r="AA1172" s="119" t="s">
        <v>2762</v>
      </c>
      <c r="AB1172" s="119" t="s">
        <v>1210</v>
      </c>
      <c r="AD1172" s="300"/>
      <c r="AE1172" s="304"/>
      <c r="AF1172" s="297" t="s">
        <v>610</v>
      </c>
      <c r="AG1172" s="302">
        <v>0</v>
      </c>
      <c r="AH1172" s="297" t="s">
        <v>2755</v>
      </c>
      <c r="AI1172" s="297" t="s">
        <v>2756</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2737</v>
      </c>
      <c r="BI1172" s="312"/>
      <c r="BJ1172" s="305" t="s">
        <v>109</v>
      </c>
      <c r="BK1172" s="305"/>
      <c r="BL1172" s="305">
        <v>1</v>
      </c>
      <c r="BM1172" s="307">
        <v>1</v>
      </c>
      <c r="BN1172" s="307" t="s">
        <v>79</v>
      </c>
      <c r="BO1172" s="305" t="s">
        <v>1211</v>
      </c>
      <c r="BP1172" s="308">
        <v>1628.41</v>
      </c>
      <c r="BQ1172" s="308">
        <v>1390.77</v>
      </c>
      <c r="BR1172" s="308">
        <v>12</v>
      </c>
      <c r="BS1172" s="308">
        <v>12</v>
      </c>
      <c r="BT1172" s="305" t="s">
        <v>2763</v>
      </c>
      <c r="BU1172" s="307">
        <v>0.1</v>
      </c>
      <c r="BV1172" s="309">
        <v>0</v>
      </c>
      <c r="BW1172" s="310" t="s">
        <v>1253</v>
      </c>
      <c r="BX1172" s="305"/>
      <c r="BY1172" s="308">
        <v>1628.41</v>
      </c>
      <c r="BZ1172" s="308">
        <v>1390.77</v>
      </c>
      <c r="CA1172" s="308">
        <v>20.399999999999999</v>
      </c>
      <c r="CB1172" s="308">
        <v>20.399999999999999</v>
      </c>
      <c r="CC1172" s="307">
        <v>0.55000000000000004</v>
      </c>
      <c r="CD1172" s="305" t="s">
        <v>1213</v>
      </c>
      <c r="CE1172" s="310" t="s">
        <v>1253</v>
      </c>
      <c r="CF1172" s="305"/>
      <c r="CG1172" s="308">
        <v>1628.41</v>
      </c>
      <c r="CH1172" s="308">
        <v>1390.77</v>
      </c>
      <c r="CI1172" s="308">
        <v>12</v>
      </c>
      <c r="CJ1172" s="308">
        <v>12</v>
      </c>
      <c r="CK1172" s="307"/>
      <c r="CL1172" s="307"/>
      <c r="CM1172" s="307">
        <v>1</v>
      </c>
      <c r="CN1172" s="311" t="s">
        <v>1213</v>
      </c>
      <c r="CO1172" s="305" t="s">
        <v>1253</v>
      </c>
      <c r="CP1172" s="305"/>
      <c r="CQ1172" s="308">
        <v>1628.41</v>
      </c>
      <c r="CR1172" s="308">
        <v>1390.77</v>
      </c>
      <c r="CS1172" s="308">
        <v>12</v>
      </c>
      <c r="CT1172" s="308">
        <v>12</v>
      </c>
      <c r="CW1172" s="312"/>
      <c r="CX1172" s="312"/>
    </row>
    <row r="1173" spans="1:102" s="299" customFormat="1" ht="16" customHeight="1">
      <c r="A1173" s="297" t="s">
        <v>2764</v>
      </c>
      <c r="B1173" s="297" t="s">
        <v>2765</v>
      </c>
      <c r="C1173" s="119" t="s">
        <v>1215</v>
      </c>
      <c r="D1173" s="119"/>
      <c r="E1173" s="119"/>
      <c r="F1173" s="298">
        <v>1173</v>
      </c>
      <c r="G1173" s="119"/>
      <c r="H1173" s="119"/>
      <c r="I1173" s="119" t="s">
        <v>2766</v>
      </c>
      <c r="J1173" s="119" t="s">
        <v>2767</v>
      </c>
      <c r="K1173" s="119" t="s">
        <v>378</v>
      </c>
      <c r="L1173" s="119"/>
      <c r="M1173" s="119" t="s">
        <v>147</v>
      </c>
      <c r="N1173" s="119"/>
      <c r="O1173" s="119"/>
      <c r="P1173" s="119"/>
      <c r="Q1173" s="119"/>
      <c r="R1173" s="119">
        <v>1</v>
      </c>
      <c r="S1173" s="119" t="s">
        <v>120</v>
      </c>
      <c r="T1173" s="119"/>
      <c r="U1173" s="119"/>
      <c r="V1173" s="119"/>
      <c r="W1173" s="119"/>
      <c r="X1173" s="119" t="s">
        <v>2768</v>
      </c>
      <c r="Y1173" s="119" t="s">
        <v>2769</v>
      </c>
      <c r="Z1173" s="119" t="s">
        <v>2770</v>
      </c>
      <c r="AA1173" s="119" t="s">
        <v>2771</v>
      </c>
      <c r="AB1173" s="119" t="s">
        <v>1210</v>
      </c>
      <c r="AD1173" s="300"/>
      <c r="AE1173" s="304"/>
      <c r="AF1173" s="297" t="s">
        <v>611</v>
      </c>
      <c r="AG1173" s="302">
        <v>0</v>
      </c>
      <c r="AH1173" s="297" t="s">
        <v>2764</v>
      </c>
      <c r="AI1173" s="297" t="s">
        <v>2765</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2737</v>
      </c>
      <c r="BI1173" s="312"/>
      <c r="BJ1173" s="305" t="s">
        <v>109</v>
      </c>
      <c r="BK1173" s="305"/>
      <c r="BL1173" s="305">
        <v>1</v>
      </c>
      <c r="BM1173" s="307">
        <v>1</v>
      </c>
      <c r="BN1173" s="307" t="s">
        <v>79</v>
      </c>
      <c r="BO1173" s="305" t="s">
        <v>1211</v>
      </c>
      <c r="BP1173" s="308">
        <v>1619.74</v>
      </c>
      <c r="BQ1173" s="308">
        <v>1404.39</v>
      </c>
      <c r="BR1173" s="308">
        <v>12</v>
      </c>
      <c r="BS1173" s="308">
        <v>12</v>
      </c>
      <c r="BT1173" s="305" t="s">
        <v>2772</v>
      </c>
      <c r="BU1173" s="307">
        <v>0.1</v>
      </c>
      <c r="BV1173" s="309">
        <v>0</v>
      </c>
      <c r="BW1173" s="310" t="s">
        <v>1253</v>
      </c>
      <c r="BX1173" s="305"/>
      <c r="BY1173" s="308">
        <v>1619.74</v>
      </c>
      <c r="BZ1173" s="308">
        <v>1404.39</v>
      </c>
      <c r="CA1173" s="308">
        <v>20.399999999999999</v>
      </c>
      <c r="CB1173" s="308">
        <v>20.399999999999999</v>
      </c>
      <c r="CC1173" s="307">
        <v>0.55000000000000004</v>
      </c>
      <c r="CD1173" s="305" t="s">
        <v>1213</v>
      </c>
      <c r="CE1173" s="310" t="s">
        <v>1253</v>
      </c>
      <c r="CF1173" s="305"/>
      <c r="CG1173" s="308">
        <v>1619.74</v>
      </c>
      <c r="CH1173" s="308">
        <v>1404.39</v>
      </c>
      <c r="CI1173" s="308">
        <v>12</v>
      </c>
      <c r="CJ1173" s="308">
        <v>12</v>
      </c>
      <c r="CK1173" s="307"/>
      <c r="CL1173" s="307"/>
      <c r="CM1173" s="307">
        <v>1</v>
      </c>
      <c r="CN1173" s="311" t="s">
        <v>1213</v>
      </c>
      <c r="CO1173" s="305" t="s">
        <v>1253</v>
      </c>
      <c r="CP1173" s="305"/>
      <c r="CQ1173" s="308">
        <v>1619.74</v>
      </c>
      <c r="CR1173" s="308">
        <v>1404.39</v>
      </c>
      <c r="CS1173" s="308">
        <v>12</v>
      </c>
      <c r="CT1173" s="308">
        <v>12</v>
      </c>
      <c r="CW1173" s="312"/>
      <c r="CX1173" s="312"/>
    </row>
    <row r="1174" spans="1:102" s="299" customFormat="1" ht="16" customHeight="1">
      <c r="A1174" s="297" t="s">
        <v>2773</v>
      </c>
      <c r="B1174" s="297" t="s">
        <v>2774</v>
      </c>
      <c r="C1174" s="119" t="s">
        <v>1256</v>
      </c>
      <c r="D1174" s="119"/>
      <c r="E1174" s="119"/>
      <c r="F1174" s="298">
        <v>1174</v>
      </c>
      <c r="G1174" s="119"/>
      <c r="H1174" s="119"/>
      <c r="I1174" s="119" t="s">
        <v>2775</v>
      </c>
      <c r="J1174" s="119" t="s">
        <v>2776</v>
      </c>
      <c r="K1174" s="119" t="s">
        <v>378</v>
      </c>
      <c r="L1174" s="119"/>
      <c r="M1174" s="119" t="s">
        <v>147</v>
      </c>
      <c r="N1174" s="119"/>
      <c r="O1174" s="119"/>
      <c r="P1174" s="119"/>
      <c r="Q1174" s="119"/>
      <c r="R1174" s="119">
        <v>1</v>
      </c>
      <c r="S1174" s="119" t="s">
        <v>120</v>
      </c>
      <c r="T1174" s="119"/>
      <c r="U1174" s="119"/>
      <c r="V1174" s="119"/>
      <c r="W1174" s="119"/>
      <c r="X1174" s="119" t="s">
        <v>2777</v>
      </c>
      <c r="Y1174" s="119" t="s">
        <v>2778</v>
      </c>
      <c r="Z1174" s="119" t="s">
        <v>2779</v>
      </c>
      <c r="AA1174" s="119" t="s">
        <v>2780</v>
      </c>
      <c r="AB1174" s="119" t="s">
        <v>1210</v>
      </c>
      <c r="AD1174" s="300"/>
      <c r="AE1174" s="304"/>
      <c r="AF1174" s="297" t="s">
        <v>612</v>
      </c>
      <c r="AG1174" s="302">
        <v>0</v>
      </c>
      <c r="AH1174" s="297" t="s">
        <v>2773</v>
      </c>
      <c r="AI1174" s="297" t="s">
        <v>2774</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2639</v>
      </c>
      <c r="BI1174" s="312"/>
      <c r="BJ1174" s="305" t="s">
        <v>109</v>
      </c>
      <c r="BK1174" s="305"/>
      <c r="BL1174" s="305">
        <v>1</v>
      </c>
      <c r="BM1174" s="307">
        <v>1</v>
      </c>
      <c r="BN1174" s="307" t="s">
        <v>79</v>
      </c>
      <c r="BO1174" s="305" t="s">
        <v>1211</v>
      </c>
      <c r="BP1174" s="308">
        <v>1386.51</v>
      </c>
      <c r="BQ1174" s="308">
        <v>1317.2</v>
      </c>
      <c r="BR1174" s="308">
        <v>60</v>
      </c>
      <c r="BS1174" s="308">
        <v>60</v>
      </c>
      <c r="BT1174" s="305" t="s">
        <v>2781</v>
      </c>
      <c r="BU1174" s="307">
        <v>0.1</v>
      </c>
      <c r="BV1174" s="309">
        <v>0</v>
      </c>
      <c r="BW1174" s="310" t="s">
        <v>1233</v>
      </c>
      <c r="BX1174" s="305"/>
      <c r="BY1174" s="308">
        <v>1386.51</v>
      </c>
      <c r="BZ1174" s="308">
        <v>1317.2</v>
      </c>
      <c r="CA1174" s="308">
        <v>102</v>
      </c>
      <c r="CB1174" s="308">
        <v>102</v>
      </c>
      <c r="CC1174" s="307">
        <v>0.55000000000000004</v>
      </c>
      <c r="CD1174" s="305" t="s">
        <v>1213</v>
      </c>
      <c r="CE1174" s="310" t="s">
        <v>1233</v>
      </c>
      <c r="CF1174" s="305"/>
      <c r="CG1174" s="308">
        <v>1386.51</v>
      </c>
      <c r="CH1174" s="308">
        <v>1317.2</v>
      </c>
      <c r="CI1174" s="308">
        <v>60</v>
      </c>
      <c r="CJ1174" s="308">
        <v>60</v>
      </c>
      <c r="CK1174" s="307"/>
      <c r="CL1174" s="307"/>
      <c r="CM1174" s="307">
        <v>1</v>
      </c>
      <c r="CN1174" s="311" t="s">
        <v>1213</v>
      </c>
      <c r="CO1174" s="305" t="s">
        <v>1233</v>
      </c>
      <c r="CP1174" s="305"/>
      <c r="CQ1174" s="308">
        <v>1386.51</v>
      </c>
      <c r="CR1174" s="308">
        <v>1317.2</v>
      </c>
      <c r="CS1174" s="308">
        <v>60</v>
      </c>
      <c r="CT1174" s="308">
        <v>60</v>
      </c>
      <c r="CW1174" s="312"/>
      <c r="CX1174" s="312"/>
    </row>
    <row r="1175" spans="1:102" s="299" customFormat="1" ht="16" customHeight="1">
      <c r="A1175" s="297" t="s">
        <v>2782</v>
      </c>
      <c r="B1175" s="297" t="s">
        <v>2783</v>
      </c>
      <c r="C1175" s="119" t="s">
        <v>1256</v>
      </c>
      <c r="D1175" s="119"/>
      <c r="E1175" s="119"/>
      <c r="F1175" s="298">
        <v>1175</v>
      </c>
      <c r="G1175" s="119"/>
      <c r="H1175" s="119"/>
      <c r="I1175" s="119" t="s">
        <v>2784</v>
      </c>
      <c r="J1175" s="119" t="s">
        <v>2785</v>
      </c>
      <c r="K1175" s="119" t="s">
        <v>378</v>
      </c>
      <c r="L1175" s="119"/>
      <c r="M1175" s="119" t="s">
        <v>147</v>
      </c>
      <c r="N1175" s="119"/>
      <c r="O1175" s="119"/>
      <c r="P1175" s="119"/>
      <c r="Q1175" s="119"/>
      <c r="R1175" s="119">
        <v>1</v>
      </c>
      <c r="S1175" s="119" t="s">
        <v>120</v>
      </c>
      <c r="T1175" s="119"/>
      <c r="U1175" s="119"/>
      <c r="V1175" s="119"/>
      <c r="W1175" s="119"/>
      <c r="X1175" s="119" t="s">
        <v>2786</v>
      </c>
      <c r="Y1175" s="119" t="s">
        <v>2787</v>
      </c>
      <c r="Z1175" s="119" t="s">
        <v>2788</v>
      </c>
      <c r="AA1175" s="119" t="s">
        <v>2789</v>
      </c>
      <c r="AB1175" s="119" t="s">
        <v>1210</v>
      </c>
      <c r="AD1175" s="300"/>
      <c r="AE1175" s="304"/>
      <c r="AF1175" s="297" t="s">
        <v>613</v>
      </c>
      <c r="AG1175" s="302">
        <v>0</v>
      </c>
      <c r="AH1175" s="297" t="s">
        <v>2782</v>
      </c>
      <c r="AI1175" s="297" t="s">
        <v>2783</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2773</v>
      </c>
      <c r="BI1175" s="312"/>
      <c r="BJ1175" s="305" t="s">
        <v>109</v>
      </c>
      <c r="BK1175" s="305"/>
      <c r="BL1175" s="305">
        <v>1</v>
      </c>
      <c r="BM1175" s="307">
        <v>1</v>
      </c>
      <c r="BN1175" s="307" t="s">
        <v>79</v>
      </c>
      <c r="BO1175" s="305" t="s">
        <v>1211</v>
      </c>
      <c r="BP1175" s="308">
        <v>1520.22</v>
      </c>
      <c r="BQ1175" s="308">
        <v>1372.79</v>
      </c>
      <c r="BR1175" s="308">
        <v>35</v>
      </c>
      <c r="BS1175" s="308">
        <v>35</v>
      </c>
      <c r="BT1175" s="305" t="s">
        <v>2790</v>
      </c>
      <c r="BU1175" s="307">
        <v>0.1</v>
      </c>
      <c r="BV1175" s="309">
        <v>0</v>
      </c>
      <c r="BW1175" s="310" t="s">
        <v>1243</v>
      </c>
      <c r="BX1175" s="305"/>
      <c r="BY1175" s="308">
        <v>1520.22</v>
      </c>
      <c r="BZ1175" s="308">
        <v>1372.79</v>
      </c>
      <c r="CA1175" s="308">
        <v>59.5</v>
      </c>
      <c r="CB1175" s="308">
        <v>59.5</v>
      </c>
      <c r="CC1175" s="307">
        <v>0.55000000000000004</v>
      </c>
      <c r="CD1175" s="305" t="s">
        <v>1213</v>
      </c>
      <c r="CE1175" s="310" t="s">
        <v>1243</v>
      </c>
      <c r="CF1175" s="305"/>
      <c r="CG1175" s="308">
        <v>1520.22</v>
      </c>
      <c r="CH1175" s="308">
        <v>1372.79</v>
      </c>
      <c r="CI1175" s="308">
        <v>35</v>
      </c>
      <c r="CJ1175" s="308">
        <v>35</v>
      </c>
      <c r="CK1175" s="307"/>
      <c r="CL1175" s="307"/>
      <c r="CM1175" s="307">
        <v>1</v>
      </c>
      <c r="CN1175" s="311" t="s">
        <v>1213</v>
      </c>
      <c r="CO1175" s="305" t="s">
        <v>1243</v>
      </c>
      <c r="CP1175" s="305"/>
      <c r="CQ1175" s="308">
        <v>1520.22</v>
      </c>
      <c r="CR1175" s="308">
        <v>1372.79</v>
      </c>
      <c r="CS1175" s="308">
        <v>35</v>
      </c>
      <c r="CT1175" s="308">
        <v>35</v>
      </c>
      <c r="CW1175" s="312"/>
      <c r="CX1175" s="312"/>
    </row>
    <row r="1176" spans="1:102" s="299" customFormat="1" ht="16" customHeight="1">
      <c r="A1176" s="297" t="s">
        <v>2791</v>
      </c>
      <c r="B1176" s="297" t="s">
        <v>2792</v>
      </c>
      <c r="C1176" s="119" t="s">
        <v>1256</v>
      </c>
      <c r="D1176" s="119"/>
      <c r="E1176" s="119"/>
      <c r="F1176" s="298">
        <v>1176</v>
      </c>
      <c r="G1176" s="119"/>
      <c r="H1176" s="119"/>
      <c r="I1176" s="119" t="s">
        <v>2793</v>
      </c>
      <c r="J1176" s="119" t="s">
        <v>2794</v>
      </c>
      <c r="K1176" s="119" t="s">
        <v>378</v>
      </c>
      <c r="L1176" s="119"/>
      <c r="M1176" s="119" t="s">
        <v>147</v>
      </c>
      <c r="N1176" s="119"/>
      <c r="O1176" s="119"/>
      <c r="P1176" s="119"/>
      <c r="Q1176" s="119"/>
      <c r="R1176" s="119">
        <v>1</v>
      </c>
      <c r="S1176" s="119" t="s">
        <v>120</v>
      </c>
      <c r="T1176" s="119"/>
      <c r="U1176" s="119"/>
      <c r="V1176" s="119"/>
      <c r="W1176" s="119"/>
      <c r="X1176" s="119" t="s">
        <v>2795</v>
      </c>
      <c r="Y1176" s="119" t="s">
        <v>2796</v>
      </c>
      <c r="Z1176" s="119" t="s">
        <v>2797</v>
      </c>
      <c r="AA1176" s="119" t="s">
        <v>2798</v>
      </c>
      <c r="AB1176" s="119" t="s">
        <v>1210</v>
      </c>
      <c r="AD1176" s="300"/>
      <c r="AE1176" s="304"/>
      <c r="AF1176" s="297" t="s">
        <v>614</v>
      </c>
      <c r="AG1176" s="302">
        <v>0</v>
      </c>
      <c r="AH1176" s="297" t="s">
        <v>2791</v>
      </c>
      <c r="AI1176" s="297" t="s">
        <v>2792</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2782</v>
      </c>
      <c r="BI1176" s="312"/>
      <c r="BJ1176" s="305" t="s">
        <v>109</v>
      </c>
      <c r="BK1176" s="305"/>
      <c r="BL1176" s="305">
        <v>1</v>
      </c>
      <c r="BM1176" s="307">
        <v>1</v>
      </c>
      <c r="BN1176" s="307" t="s">
        <v>79</v>
      </c>
      <c r="BO1176" s="305" t="s">
        <v>1211</v>
      </c>
      <c r="BP1176" s="308">
        <v>1610.77</v>
      </c>
      <c r="BQ1176" s="308">
        <v>1417.81</v>
      </c>
      <c r="BR1176" s="308">
        <v>12</v>
      </c>
      <c r="BS1176" s="308">
        <v>12</v>
      </c>
      <c r="BT1176" s="305" t="s">
        <v>2799</v>
      </c>
      <c r="BU1176" s="307">
        <v>0.1</v>
      </c>
      <c r="BV1176" s="309">
        <v>0</v>
      </c>
      <c r="BW1176" s="310" t="s">
        <v>1253</v>
      </c>
      <c r="BX1176" s="305"/>
      <c r="BY1176" s="308">
        <v>1610.77</v>
      </c>
      <c r="BZ1176" s="308">
        <v>1417.81</v>
      </c>
      <c r="CA1176" s="308">
        <v>20.399999999999999</v>
      </c>
      <c r="CB1176" s="308">
        <v>20.399999999999999</v>
      </c>
      <c r="CC1176" s="307">
        <v>0.55000000000000004</v>
      </c>
      <c r="CD1176" s="305" t="s">
        <v>1213</v>
      </c>
      <c r="CE1176" s="310" t="s">
        <v>1253</v>
      </c>
      <c r="CF1176" s="305"/>
      <c r="CG1176" s="308">
        <v>1610.77</v>
      </c>
      <c r="CH1176" s="308">
        <v>1417.81</v>
      </c>
      <c r="CI1176" s="308">
        <v>12</v>
      </c>
      <c r="CJ1176" s="308">
        <v>12</v>
      </c>
      <c r="CK1176" s="307"/>
      <c r="CL1176" s="307"/>
      <c r="CM1176" s="307">
        <v>1</v>
      </c>
      <c r="CN1176" s="311" t="s">
        <v>1213</v>
      </c>
      <c r="CO1176" s="305" t="s">
        <v>1253</v>
      </c>
      <c r="CP1176" s="305"/>
      <c r="CQ1176" s="308">
        <v>1610.77</v>
      </c>
      <c r="CR1176" s="308">
        <v>1417.81</v>
      </c>
      <c r="CS1176" s="308">
        <v>12</v>
      </c>
      <c r="CT1176" s="308">
        <v>12</v>
      </c>
      <c r="CW1176" s="312"/>
      <c r="CX1176" s="312"/>
    </row>
    <row r="1177" spans="1:102" s="299" customFormat="1" ht="16" customHeight="1">
      <c r="A1177" s="297" t="s">
        <v>2800</v>
      </c>
      <c r="B1177" s="297" t="s">
        <v>2801</v>
      </c>
      <c r="C1177" s="119" t="s">
        <v>1215</v>
      </c>
      <c r="D1177" s="119"/>
      <c r="E1177" s="119"/>
      <c r="F1177" s="298">
        <v>1177</v>
      </c>
      <c r="G1177" s="119"/>
      <c r="H1177" s="119"/>
      <c r="I1177" s="119" t="s">
        <v>2802</v>
      </c>
      <c r="J1177" s="119" t="s">
        <v>2803</v>
      </c>
      <c r="K1177" s="119" t="s">
        <v>378</v>
      </c>
      <c r="L1177" s="119"/>
      <c r="M1177" s="119" t="s">
        <v>147</v>
      </c>
      <c r="N1177" s="119"/>
      <c r="O1177" s="119"/>
      <c r="P1177" s="119"/>
      <c r="Q1177" s="119"/>
      <c r="R1177" s="119">
        <v>1</v>
      </c>
      <c r="S1177" s="119" t="s">
        <v>120</v>
      </c>
      <c r="T1177" s="119"/>
      <c r="U1177" s="119"/>
      <c r="V1177" s="119"/>
      <c r="W1177" s="119"/>
      <c r="X1177" s="119" t="s">
        <v>2804</v>
      </c>
      <c r="Y1177" s="119" t="s">
        <v>2805</v>
      </c>
      <c r="Z1177" s="119" t="s">
        <v>2806</v>
      </c>
      <c r="AA1177" s="119" t="s">
        <v>2807</v>
      </c>
      <c r="AB1177" s="119" t="s">
        <v>1210</v>
      </c>
      <c r="AD1177" s="300"/>
      <c r="AE1177" s="304"/>
      <c r="AF1177" s="297" t="s">
        <v>615</v>
      </c>
      <c r="AG1177" s="302">
        <v>0</v>
      </c>
      <c r="AH1177" s="297" t="s">
        <v>2800</v>
      </c>
      <c r="AI1177" s="297" t="s">
        <v>2801</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2782</v>
      </c>
      <c r="BI1177" s="312"/>
      <c r="BJ1177" s="305" t="s">
        <v>109</v>
      </c>
      <c r="BK1177" s="305"/>
      <c r="BL1177" s="305">
        <v>1</v>
      </c>
      <c r="BM1177" s="307">
        <v>1</v>
      </c>
      <c r="BN1177" s="307" t="s">
        <v>79</v>
      </c>
      <c r="BO1177" s="305" t="s">
        <v>1211</v>
      </c>
      <c r="BP1177" s="308">
        <v>1601.51</v>
      </c>
      <c r="BQ1177" s="308">
        <v>1431.03</v>
      </c>
      <c r="BR1177" s="308">
        <v>12</v>
      </c>
      <c r="BS1177" s="308">
        <v>12</v>
      </c>
      <c r="BT1177" s="305" t="s">
        <v>2808</v>
      </c>
      <c r="BU1177" s="307">
        <v>0.1</v>
      </c>
      <c r="BV1177" s="309">
        <v>0</v>
      </c>
      <c r="BW1177" s="310" t="s">
        <v>1253</v>
      </c>
      <c r="BX1177" s="305"/>
      <c r="BY1177" s="308">
        <v>1601.51</v>
      </c>
      <c r="BZ1177" s="308">
        <v>1431.03</v>
      </c>
      <c r="CA1177" s="308">
        <v>20.399999999999999</v>
      </c>
      <c r="CB1177" s="308">
        <v>20.399999999999999</v>
      </c>
      <c r="CC1177" s="307">
        <v>0.55000000000000004</v>
      </c>
      <c r="CD1177" s="305" t="s">
        <v>1213</v>
      </c>
      <c r="CE1177" s="310" t="s">
        <v>1253</v>
      </c>
      <c r="CF1177" s="305"/>
      <c r="CG1177" s="308">
        <v>1601.51</v>
      </c>
      <c r="CH1177" s="308">
        <v>1431.03</v>
      </c>
      <c r="CI1177" s="308">
        <v>12</v>
      </c>
      <c r="CJ1177" s="308">
        <v>12</v>
      </c>
      <c r="CK1177" s="307"/>
      <c r="CL1177" s="307"/>
      <c r="CM1177" s="307">
        <v>1</v>
      </c>
      <c r="CN1177" s="311" t="s">
        <v>1213</v>
      </c>
      <c r="CO1177" s="305" t="s">
        <v>1253</v>
      </c>
      <c r="CP1177" s="305"/>
      <c r="CQ1177" s="308">
        <v>1601.51</v>
      </c>
      <c r="CR1177" s="308">
        <v>1431.03</v>
      </c>
      <c r="CS1177" s="308">
        <v>12</v>
      </c>
      <c r="CT1177" s="308">
        <v>12</v>
      </c>
      <c r="CW1177" s="312"/>
      <c r="CX1177" s="312"/>
    </row>
    <row r="1178" spans="1:102" s="299" customFormat="1" ht="16" customHeight="1">
      <c r="A1178" s="297" t="s">
        <v>2809</v>
      </c>
      <c r="B1178" s="297" t="s">
        <v>2810</v>
      </c>
      <c r="C1178" s="119" t="s">
        <v>1256</v>
      </c>
      <c r="D1178" s="119"/>
      <c r="E1178" s="119"/>
      <c r="F1178" s="298">
        <v>1178</v>
      </c>
      <c r="G1178" s="119"/>
      <c r="H1178" s="119"/>
      <c r="I1178" s="119" t="s">
        <v>2811</v>
      </c>
      <c r="J1178" s="119" t="s">
        <v>2812</v>
      </c>
      <c r="K1178" s="119" t="s">
        <v>378</v>
      </c>
      <c r="L1178" s="119"/>
      <c r="M1178" s="119" t="s">
        <v>147</v>
      </c>
      <c r="N1178" s="119"/>
      <c r="O1178" s="119"/>
      <c r="P1178" s="119"/>
      <c r="Q1178" s="119"/>
      <c r="R1178" s="119">
        <v>1</v>
      </c>
      <c r="S1178" s="119" t="s">
        <v>120</v>
      </c>
      <c r="T1178" s="119"/>
      <c r="U1178" s="119"/>
      <c r="V1178" s="119"/>
      <c r="W1178" s="119"/>
      <c r="X1178" s="119" t="s">
        <v>2813</v>
      </c>
      <c r="Y1178" s="119" t="s">
        <v>2814</v>
      </c>
      <c r="Z1178" s="119" t="s">
        <v>2815</v>
      </c>
      <c r="AA1178" s="119" t="s">
        <v>2816</v>
      </c>
      <c r="AB1178" s="119" t="s">
        <v>1210</v>
      </c>
      <c r="AD1178" s="300"/>
      <c r="AE1178" s="304"/>
      <c r="AF1178" s="297" t="s">
        <v>616</v>
      </c>
      <c r="AG1178" s="302">
        <v>0</v>
      </c>
      <c r="AH1178" s="297" t="s">
        <v>2809</v>
      </c>
      <c r="AI1178" s="297" t="s">
        <v>2810</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2782</v>
      </c>
      <c r="BI1178" s="312"/>
      <c r="BJ1178" s="305" t="s">
        <v>109</v>
      </c>
      <c r="BK1178" s="305"/>
      <c r="BL1178" s="305">
        <v>1</v>
      </c>
      <c r="BM1178" s="307">
        <v>1</v>
      </c>
      <c r="BN1178" s="307" t="s">
        <v>79</v>
      </c>
      <c r="BO1178" s="305" t="s">
        <v>1211</v>
      </c>
      <c r="BP1178" s="308">
        <v>1591.96</v>
      </c>
      <c r="BQ1178" s="308">
        <v>1444.05</v>
      </c>
      <c r="BR1178" s="308">
        <v>12</v>
      </c>
      <c r="BS1178" s="308">
        <v>12</v>
      </c>
      <c r="BT1178" s="305" t="s">
        <v>2817</v>
      </c>
      <c r="BU1178" s="307">
        <v>0.1</v>
      </c>
      <c r="BV1178" s="309">
        <v>0</v>
      </c>
      <c r="BW1178" s="310" t="s">
        <v>1253</v>
      </c>
      <c r="BX1178" s="305"/>
      <c r="BY1178" s="308">
        <v>1591.96</v>
      </c>
      <c r="BZ1178" s="308">
        <v>1444.05</v>
      </c>
      <c r="CA1178" s="308">
        <v>20.399999999999999</v>
      </c>
      <c r="CB1178" s="308">
        <v>20.399999999999999</v>
      </c>
      <c r="CC1178" s="307">
        <v>0.55000000000000004</v>
      </c>
      <c r="CD1178" s="305" t="s">
        <v>1213</v>
      </c>
      <c r="CE1178" s="310" t="s">
        <v>1253</v>
      </c>
      <c r="CF1178" s="305"/>
      <c r="CG1178" s="308">
        <v>1591.96</v>
      </c>
      <c r="CH1178" s="308">
        <v>1444.05</v>
      </c>
      <c r="CI1178" s="308">
        <v>12</v>
      </c>
      <c r="CJ1178" s="308">
        <v>12</v>
      </c>
      <c r="CK1178" s="307"/>
      <c r="CL1178" s="307"/>
      <c r="CM1178" s="307">
        <v>1</v>
      </c>
      <c r="CN1178" s="311" t="s">
        <v>1213</v>
      </c>
      <c r="CO1178" s="305" t="s">
        <v>1253</v>
      </c>
      <c r="CP1178" s="305"/>
      <c r="CQ1178" s="308">
        <v>1591.96</v>
      </c>
      <c r="CR1178" s="308">
        <v>1444.05</v>
      </c>
      <c r="CS1178" s="308">
        <v>12</v>
      </c>
      <c r="CT1178" s="308">
        <v>12</v>
      </c>
      <c r="CW1178" s="312"/>
      <c r="CX1178" s="312"/>
    </row>
    <row r="1179" spans="1:102" s="299" customFormat="1" ht="16" customHeight="1">
      <c r="A1179" s="297" t="s">
        <v>2818</v>
      </c>
      <c r="B1179" s="297" t="s">
        <v>2819</v>
      </c>
      <c r="C1179" s="119" t="s">
        <v>1215</v>
      </c>
      <c r="D1179" s="119"/>
      <c r="E1179" s="119"/>
      <c r="F1179" s="298">
        <v>1179</v>
      </c>
      <c r="G1179" s="119"/>
      <c r="H1179" s="119"/>
      <c r="I1179" s="119" t="s">
        <v>2820</v>
      </c>
      <c r="J1179" s="119" t="s">
        <v>2821</v>
      </c>
      <c r="K1179" s="119" t="s">
        <v>378</v>
      </c>
      <c r="L1179" s="119"/>
      <c r="M1179" s="119" t="s">
        <v>147</v>
      </c>
      <c r="N1179" s="119"/>
      <c r="O1179" s="119"/>
      <c r="P1179" s="119"/>
      <c r="Q1179" s="119"/>
      <c r="R1179" s="119">
        <v>1</v>
      </c>
      <c r="S1179" s="119" t="s">
        <v>120</v>
      </c>
      <c r="T1179" s="119"/>
      <c r="U1179" s="119"/>
      <c r="V1179" s="119"/>
      <c r="W1179" s="119"/>
      <c r="X1179" s="119" t="s">
        <v>2822</v>
      </c>
      <c r="Y1179" s="119" t="s">
        <v>2823</v>
      </c>
      <c r="Z1179" s="119" t="s">
        <v>2824</v>
      </c>
      <c r="AA1179" s="119" t="s">
        <v>2825</v>
      </c>
      <c r="AB1179" s="119" t="s">
        <v>1210</v>
      </c>
      <c r="AD1179" s="300"/>
      <c r="AE1179" s="304"/>
      <c r="AF1179" s="297" t="s">
        <v>617</v>
      </c>
      <c r="AG1179" s="302">
        <v>0</v>
      </c>
      <c r="AH1179" s="297" t="s">
        <v>2818</v>
      </c>
      <c r="AI1179" s="297" t="s">
        <v>2819</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2773</v>
      </c>
      <c r="BI1179" s="312"/>
      <c r="BJ1179" s="305" t="s">
        <v>109</v>
      </c>
      <c r="BK1179" s="305"/>
      <c r="BL1179" s="305">
        <v>1</v>
      </c>
      <c r="BM1179" s="307">
        <v>1</v>
      </c>
      <c r="BN1179" s="307" t="s">
        <v>79</v>
      </c>
      <c r="BO1179" s="305" t="s">
        <v>1211</v>
      </c>
      <c r="BP1179" s="308">
        <v>1494.73</v>
      </c>
      <c r="BQ1179" s="308">
        <v>1406.01</v>
      </c>
      <c r="BR1179" s="308">
        <v>35</v>
      </c>
      <c r="BS1179" s="308">
        <v>35</v>
      </c>
      <c r="BT1179" s="305" t="s">
        <v>2826</v>
      </c>
      <c r="BU1179" s="307">
        <v>0.1</v>
      </c>
      <c r="BV1179" s="309">
        <v>0</v>
      </c>
      <c r="BW1179" s="310" t="s">
        <v>1243</v>
      </c>
      <c r="BX1179" s="305"/>
      <c r="BY1179" s="308">
        <v>1494.73</v>
      </c>
      <c r="BZ1179" s="308">
        <v>1406.01</v>
      </c>
      <c r="CA1179" s="308">
        <v>59.5</v>
      </c>
      <c r="CB1179" s="308">
        <v>59.5</v>
      </c>
      <c r="CC1179" s="307">
        <v>0.55000000000000004</v>
      </c>
      <c r="CD1179" s="305" t="s">
        <v>1213</v>
      </c>
      <c r="CE1179" s="310" t="s">
        <v>1243</v>
      </c>
      <c r="CF1179" s="305"/>
      <c r="CG1179" s="308">
        <v>1494.73</v>
      </c>
      <c r="CH1179" s="308">
        <v>1406.01</v>
      </c>
      <c r="CI1179" s="308">
        <v>35</v>
      </c>
      <c r="CJ1179" s="308">
        <v>35</v>
      </c>
      <c r="CK1179" s="307"/>
      <c r="CL1179" s="307"/>
      <c r="CM1179" s="307">
        <v>1</v>
      </c>
      <c r="CN1179" s="311" t="s">
        <v>1213</v>
      </c>
      <c r="CO1179" s="305" t="s">
        <v>1243</v>
      </c>
      <c r="CP1179" s="305"/>
      <c r="CQ1179" s="308">
        <v>1494.73</v>
      </c>
      <c r="CR1179" s="308">
        <v>1406.01</v>
      </c>
      <c r="CS1179" s="308">
        <v>35</v>
      </c>
      <c r="CT1179" s="308">
        <v>35</v>
      </c>
      <c r="CW1179" s="312"/>
      <c r="CX1179" s="312"/>
    </row>
    <row r="1180" spans="1:102" s="299" customFormat="1" ht="16" customHeight="1">
      <c r="A1180" s="297" t="s">
        <v>2827</v>
      </c>
      <c r="B1180" s="297" t="s">
        <v>2828</v>
      </c>
      <c r="C1180" s="119" t="s">
        <v>1215</v>
      </c>
      <c r="D1180" s="119"/>
      <c r="E1180" s="119"/>
      <c r="F1180" s="298">
        <v>1180</v>
      </c>
      <c r="G1180" s="119"/>
      <c r="H1180" s="119"/>
      <c r="I1180" s="119" t="s">
        <v>2829</v>
      </c>
      <c r="J1180" s="119" t="s">
        <v>2830</v>
      </c>
      <c r="K1180" s="119" t="s">
        <v>378</v>
      </c>
      <c r="L1180" s="119"/>
      <c r="M1180" s="119" t="s">
        <v>147</v>
      </c>
      <c r="N1180" s="119"/>
      <c r="O1180" s="119"/>
      <c r="P1180" s="119"/>
      <c r="Q1180" s="119"/>
      <c r="R1180" s="119">
        <v>1</v>
      </c>
      <c r="S1180" s="119" t="s">
        <v>120</v>
      </c>
      <c r="T1180" s="119"/>
      <c r="U1180" s="119"/>
      <c r="V1180" s="119"/>
      <c r="W1180" s="119"/>
      <c r="X1180" s="119" t="s">
        <v>2831</v>
      </c>
      <c r="Y1180" s="119" t="s">
        <v>2832</v>
      </c>
      <c r="Z1180" s="119" t="s">
        <v>2833</v>
      </c>
      <c r="AA1180" s="119" t="s">
        <v>2834</v>
      </c>
      <c r="AB1180" s="119" t="s">
        <v>1210</v>
      </c>
      <c r="AD1180" s="300"/>
      <c r="AE1180" s="304"/>
      <c r="AF1180" s="297" t="s">
        <v>618</v>
      </c>
      <c r="AG1180" s="302">
        <v>0</v>
      </c>
      <c r="AH1180" s="297" t="s">
        <v>2827</v>
      </c>
      <c r="AI1180" s="297" t="s">
        <v>2828</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2818</v>
      </c>
      <c r="BI1180" s="312"/>
      <c r="BJ1180" s="305" t="s">
        <v>109</v>
      </c>
      <c r="BK1180" s="305"/>
      <c r="BL1180" s="305">
        <v>1</v>
      </c>
      <c r="BM1180" s="307">
        <v>1</v>
      </c>
      <c r="BN1180" s="307" t="s">
        <v>79</v>
      </c>
      <c r="BO1180" s="305" t="s">
        <v>1211</v>
      </c>
      <c r="BP1180" s="308">
        <v>1582.13</v>
      </c>
      <c r="BQ1180" s="308">
        <v>1456.86</v>
      </c>
      <c r="BR1180" s="308">
        <v>12</v>
      </c>
      <c r="BS1180" s="308">
        <v>12</v>
      </c>
      <c r="BT1180" s="305" t="s">
        <v>2835</v>
      </c>
      <c r="BU1180" s="307">
        <v>0.1</v>
      </c>
      <c r="BV1180" s="309">
        <v>0</v>
      </c>
      <c r="BW1180" s="310" t="s">
        <v>1253</v>
      </c>
      <c r="BX1180" s="305"/>
      <c r="BY1180" s="308">
        <v>1582.13</v>
      </c>
      <c r="BZ1180" s="308">
        <v>1456.86</v>
      </c>
      <c r="CA1180" s="308">
        <v>20.399999999999999</v>
      </c>
      <c r="CB1180" s="308">
        <v>20.399999999999999</v>
      </c>
      <c r="CC1180" s="307">
        <v>0.55000000000000004</v>
      </c>
      <c r="CD1180" s="305" t="s">
        <v>1213</v>
      </c>
      <c r="CE1180" s="310" t="s">
        <v>1253</v>
      </c>
      <c r="CF1180" s="305"/>
      <c r="CG1180" s="308">
        <v>1582.13</v>
      </c>
      <c r="CH1180" s="308">
        <v>1456.86</v>
      </c>
      <c r="CI1180" s="308">
        <v>12</v>
      </c>
      <c r="CJ1180" s="308">
        <v>12</v>
      </c>
      <c r="CK1180" s="307"/>
      <c r="CL1180" s="307"/>
      <c r="CM1180" s="307">
        <v>1</v>
      </c>
      <c r="CN1180" s="311" t="s">
        <v>1213</v>
      </c>
      <c r="CO1180" s="305" t="s">
        <v>1253</v>
      </c>
      <c r="CP1180" s="305"/>
      <c r="CQ1180" s="308">
        <v>1582.13</v>
      </c>
      <c r="CR1180" s="308">
        <v>1456.86</v>
      </c>
      <c r="CS1180" s="308">
        <v>12</v>
      </c>
      <c r="CT1180" s="308">
        <v>12</v>
      </c>
      <c r="CW1180" s="312"/>
      <c r="CX1180" s="312"/>
    </row>
    <row r="1181" spans="1:102" s="299" customFormat="1" ht="16" customHeight="1">
      <c r="A1181" s="297" t="s">
        <v>2836</v>
      </c>
      <c r="B1181" s="297" t="s">
        <v>2837</v>
      </c>
      <c r="C1181" s="119" t="s">
        <v>1256</v>
      </c>
      <c r="D1181" s="119"/>
      <c r="E1181" s="119"/>
      <c r="F1181" s="298">
        <v>1181</v>
      </c>
      <c r="G1181" s="119"/>
      <c r="H1181" s="119"/>
      <c r="I1181" s="119" t="s">
        <v>2838</v>
      </c>
      <c r="J1181" s="119" t="s">
        <v>2839</v>
      </c>
      <c r="K1181" s="119" t="s">
        <v>378</v>
      </c>
      <c r="L1181" s="119"/>
      <c r="M1181" s="119" t="s">
        <v>147</v>
      </c>
      <c r="N1181" s="119"/>
      <c r="O1181" s="119"/>
      <c r="P1181" s="119"/>
      <c r="Q1181" s="119"/>
      <c r="R1181" s="119">
        <v>1</v>
      </c>
      <c r="S1181" s="119" t="s">
        <v>120</v>
      </c>
      <c r="T1181" s="119"/>
      <c r="U1181" s="119"/>
      <c r="V1181" s="119"/>
      <c r="W1181" s="119"/>
      <c r="X1181" s="119" t="s">
        <v>2840</v>
      </c>
      <c r="Y1181" s="119" t="s">
        <v>2841</v>
      </c>
      <c r="Z1181" s="119" t="s">
        <v>2842</v>
      </c>
      <c r="AA1181" s="119" t="s">
        <v>2843</v>
      </c>
      <c r="AB1181" s="119" t="s">
        <v>1210</v>
      </c>
      <c r="AD1181" s="300"/>
      <c r="AE1181" s="304"/>
      <c r="AF1181" s="297" t="s">
        <v>619</v>
      </c>
      <c r="AG1181" s="302">
        <v>0</v>
      </c>
      <c r="AH1181" s="297" t="s">
        <v>2836</v>
      </c>
      <c r="AI1181" s="297" t="s">
        <v>2837</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2818</v>
      </c>
      <c r="BI1181" s="312"/>
      <c r="BJ1181" s="305" t="s">
        <v>109</v>
      </c>
      <c r="BK1181" s="305"/>
      <c r="BL1181" s="305">
        <v>1</v>
      </c>
      <c r="BM1181" s="307">
        <v>1</v>
      </c>
      <c r="BN1181" s="307" t="s">
        <v>79</v>
      </c>
      <c r="BO1181" s="305" t="s">
        <v>1211</v>
      </c>
      <c r="BP1181" s="308">
        <v>1572.03</v>
      </c>
      <c r="BQ1181" s="308">
        <v>1469.45</v>
      </c>
      <c r="BR1181" s="308">
        <v>12</v>
      </c>
      <c r="BS1181" s="308">
        <v>12</v>
      </c>
      <c r="BT1181" s="305" t="s">
        <v>2844</v>
      </c>
      <c r="BU1181" s="307">
        <v>0.1</v>
      </c>
      <c r="BV1181" s="309">
        <v>0</v>
      </c>
      <c r="BW1181" s="310" t="s">
        <v>1253</v>
      </c>
      <c r="BX1181" s="305"/>
      <c r="BY1181" s="308">
        <v>1572.03</v>
      </c>
      <c r="BZ1181" s="308">
        <v>1469.45</v>
      </c>
      <c r="CA1181" s="308">
        <v>20.399999999999999</v>
      </c>
      <c r="CB1181" s="308">
        <v>20.399999999999999</v>
      </c>
      <c r="CC1181" s="307">
        <v>0.55000000000000004</v>
      </c>
      <c r="CD1181" s="305" t="s">
        <v>1213</v>
      </c>
      <c r="CE1181" s="310" t="s">
        <v>1253</v>
      </c>
      <c r="CF1181" s="305"/>
      <c r="CG1181" s="308">
        <v>1572.03</v>
      </c>
      <c r="CH1181" s="308">
        <v>1469.45</v>
      </c>
      <c r="CI1181" s="308">
        <v>12</v>
      </c>
      <c r="CJ1181" s="308">
        <v>12</v>
      </c>
      <c r="CK1181" s="307"/>
      <c r="CL1181" s="307"/>
      <c r="CM1181" s="307">
        <v>1</v>
      </c>
      <c r="CN1181" s="311" t="s">
        <v>1213</v>
      </c>
      <c r="CO1181" s="305" t="s">
        <v>1253</v>
      </c>
      <c r="CP1181" s="305"/>
      <c r="CQ1181" s="308">
        <v>1572.03</v>
      </c>
      <c r="CR1181" s="308">
        <v>1469.45</v>
      </c>
      <c r="CS1181" s="308">
        <v>12</v>
      </c>
      <c r="CT1181" s="308">
        <v>12</v>
      </c>
      <c r="CW1181" s="312"/>
      <c r="CX1181" s="312"/>
    </row>
    <row r="1182" spans="1:102" s="299" customFormat="1" ht="16" customHeight="1">
      <c r="A1182" s="297" t="s">
        <v>2845</v>
      </c>
      <c r="B1182" s="297" t="s">
        <v>2846</v>
      </c>
      <c r="C1182" s="119" t="s">
        <v>1215</v>
      </c>
      <c r="D1182" s="119"/>
      <c r="E1182" s="119"/>
      <c r="F1182" s="298">
        <v>1182</v>
      </c>
      <c r="G1182" s="119"/>
      <c r="H1182" s="119"/>
      <c r="I1182" s="119" t="s">
        <v>2847</v>
      </c>
      <c r="J1182" s="119" t="s">
        <v>2848</v>
      </c>
      <c r="K1182" s="119" t="s">
        <v>378</v>
      </c>
      <c r="L1182" s="119"/>
      <c r="M1182" s="119" t="s">
        <v>147</v>
      </c>
      <c r="N1182" s="119"/>
      <c r="O1182" s="119"/>
      <c r="P1182" s="119"/>
      <c r="Q1182" s="119"/>
      <c r="R1182" s="119">
        <v>1</v>
      </c>
      <c r="S1182" s="119" t="s">
        <v>120</v>
      </c>
      <c r="T1182" s="119"/>
      <c r="U1182" s="119"/>
      <c r="V1182" s="119"/>
      <c r="W1182" s="119"/>
      <c r="X1182" s="119" t="s">
        <v>2849</v>
      </c>
      <c r="Y1182" s="119" t="s">
        <v>2850</v>
      </c>
      <c r="Z1182" s="119" t="s">
        <v>2851</v>
      </c>
      <c r="AA1182" s="119" t="s">
        <v>2852</v>
      </c>
      <c r="AB1182" s="119" t="s">
        <v>1210</v>
      </c>
      <c r="AD1182" s="300"/>
      <c r="AE1182" s="304"/>
      <c r="AF1182" s="297" t="s">
        <v>620</v>
      </c>
      <c r="AG1182" s="302">
        <v>0</v>
      </c>
      <c r="AH1182" s="297" t="s">
        <v>2845</v>
      </c>
      <c r="AI1182" s="297" t="s">
        <v>2846</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2818</v>
      </c>
      <c r="BI1182" s="312"/>
      <c r="BJ1182" s="305" t="s">
        <v>109</v>
      </c>
      <c r="BK1182" s="305"/>
      <c r="BL1182" s="305">
        <v>1</v>
      </c>
      <c r="BM1182" s="307">
        <v>1</v>
      </c>
      <c r="BN1182" s="307" t="s">
        <v>79</v>
      </c>
      <c r="BO1182" s="305" t="s">
        <v>1211</v>
      </c>
      <c r="BP1182" s="308">
        <v>1561.65</v>
      </c>
      <c r="BQ1182" s="308">
        <v>1481.82</v>
      </c>
      <c r="BR1182" s="308">
        <v>12</v>
      </c>
      <c r="BS1182" s="308">
        <v>12</v>
      </c>
      <c r="BT1182" s="305" t="s">
        <v>2853</v>
      </c>
      <c r="BU1182" s="307">
        <v>0.1</v>
      </c>
      <c r="BV1182" s="309">
        <v>0</v>
      </c>
      <c r="BW1182" s="310" t="s">
        <v>1253</v>
      </c>
      <c r="BX1182" s="305"/>
      <c r="BY1182" s="308">
        <v>1561.65</v>
      </c>
      <c r="BZ1182" s="308">
        <v>1481.82</v>
      </c>
      <c r="CA1182" s="308">
        <v>20.399999999999999</v>
      </c>
      <c r="CB1182" s="308">
        <v>20.399999999999999</v>
      </c>
      <c r="CC1182" s="307">
        <v>0.55000000000000004</v>
      </c>
      <c r="CD1182" s="305" t="s">
        <v>1213</v>
      </c>
      <c r="CE1182" s="310" t="s">
        <v>1253</v>
      </c>
      <c r="CF1182" s="305"/>
      <c r="CG1182" s="308">
        <v>1561.65</v>
      </c>
      <c r="CH1182" s="308">
        <v>1481.82</v>
      </c>
      <c r="CI1182" s="308">
        <v>12</v>
      </c>
      <c r="CJ1182" s="308">
        <v>12</v>
      </c>
      <c r="CK1182" s="307"/>
      <c r="CL1182" s="307"/>
      <c r="CM1182" s="307">
        <v>1</v>
      </c>
      <c r="CN1182" s="311" t="s">
        <v>1213</v>
      </c>
      <c r="CO1182" s="305" t="s">
        <v>1253</v>
      </c>
      <c r="CP1182" s="305"/>
      <c r="CQ1182" s="308">
        <v>1561.65</v>
      </c>
      <c r="CR1182" s="308">
        <v>1481.82</v>
      </c>
      <c r="CS1182" s="308">
        <v>12</v>
      </c>
      <c r="CT1182" s="308">
        <v>12</v>
      </c>
      <c r="CW1182" s="312"/>
      <c r="CX1182" s="312"/>
    </row>
    <row r="1183" spans="1:102" s="299" customFormat="1" ht="16" customHeight="1">
      <c r="A1183" s="297" t="s">
        <v>2854</v>
      </c>
      <c r="B1183" s="297" t="s">
        <v>2855</v>
      </c>
      <c r="C1183" s="119" t="s">
        <v>1256</v>
      </c>
      <c r="D1183" s="119"/>
      <c r="E1183" s="119"/>
      <c r="F1183" s="298">
        <v>1183</v>
      </c>
      <c r="G1183" s="119"/>
      <c r="H1183" s="119"/>
      <c r="I1183" s="119" t="s">
        <v>2856</v>
      </c>
      <c r="J1183" s="119" t="s">
        <v>2857</v>
      </c>
      <c r="K1183" s="119" t="s">
        <v>378</v>
      </c>
      <c r="L1183" s="119"/>
      <c r="M1183" s="119" t="s">
        <v>147</v>
      </c>
      <c r="N1183" s="119"/>
      <c r="O1183" s="119"/>
      <c r="P1183" s="119"/>
      <c r="Q1183" s="119"/>
      <c r="R1183" s="119">
        <v>1</v>
      </c>
      <c r="S1183" s="119" t="s">
        <v>120</v>
      </c>
      <c r="T1183" s="119"/>
      <c r="U1183" s="119"/>
      <c r="V1183" s="119"/>
      <c r="W1183" s="119"/>
      <c r="X1183" s="119" t="s">
        <v>2858</v>
      </c>
      <c r="Y1183" s="119" t="s">
        <v>2859</v>
      </c>
      <c r="Z1183" s="119" t="s">
        <v>2860</v>
      </c>
      <c r="AA1183" s="119" t="s">
        <v>2861</v>
      </c>
      <c r="AB1183" s="119" t="s">
        <v>1210</v>
      </c>
      <c r="AD1183" s="300"/>
      <c r="AE1183" s="304"/>
      <c r="AF1183" s="297" t="s">
        <v>621</v>
      </c>
      <c r="AG1183" s="302">
        <v>0</v>
      </c>
      <c r="AH1183" s="297" t="s">
        <v>2854</v>
      </c>
      <c r="AI1183" s="297" t="s">
        <v>2855</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2773</v>
      </c>
      <c r="BI1183" s="312"/>
      <c r="BJ1183" s="305" t="s">
        <v>109</v>
      </c>
      <c r="BK1183" s="305"/>
      <c r="BL1183" s="305">
        <v>1</v>
      </c>
      <c r="BM1183" s="307">
        <v>1</v>
      </c>
      <c r="BN1183" s="307" t="s">
        <v>79</v>
      </c>
      <c r="BO1183" s="305" t="s">
        <v>1211</v>
      </c>
      <c r="BP1183" s="308">
        <v>1467.11</v>
      </c>
      <c r="BQ1183" s="308">
        <v>1437.5</v>
      </c>
      <c r="BR1183" s="308">
        <v>35</v>
      </c>
      <c r="BS1183" s="308">
        <v>35</v>
      </c>
      <c r="BT1183" s="305" t="s">
        <v>2862</v>
      </c>
      <c r="BU1183" s="307">
        <v>0.1</v>
      </c>
      <c r="BV1183" s="309">
        <v>0</v>
      </c>
      <c r="BW1183" s="310" t="s">
        <v>1243</v>
      </c>
      <c r="BX1183" s="305"/>
      <c r="BY1183" s="308">
        <v>1467.11</v>
      </c>
      <c r="BZ1183" s="308">
        <v>1437.5</v>
      </c>
      <c r="CA1183" s="308">
        <v>59.5</v>
      </c>
      <c r="CB1183" s="308">
        <v>59.5</v>
      </c>
      <c r="CC1183" s="307">
        <v>0.55000000000000004</v>
      </c>
      <c r="CD1183" s="305" t="s">
        <v>1213</v>
      </c>
      <c r="CE1183" s="310" t="s">
        <v>1243</v>
      </c>
      <c r="CF1183" s="305"/>
      <c r="CG1183" s="308">
        <v>1467.11</v>
      </c>
      <c r="CH1183" s="308">
        <v>1437.5</v>
      </c>
      <c r="CI1183" s="308">
        <v>35</v>
      </c>
      <c r="CJ1183" s="308">
        <v>35</v>
      </c>
      <c r="CK1183" s="307"/>
      <c r="CL1183" s="307"/>
      <c r="CM1183" s="307">
        <v>1</v>
      </c>
      <c r="CN1183" s="311" t="s">
        <v>1213</v>
      </c>
      <c r="CO1183" s="305" t="s">
        <v>1243</v>
      </c>
      <c r="CP1183" s="305"/>
      <c r="CQ1183" s="308">
        <v>1467.11</v>
      </c>
      <c r="CR1183" s="308">
        <v>1437.5</v>
      </c>
      <c r="CS1183" s="308">
        <v>35</v>
      </c>
      <c r="CT1183" s="308">
        <v>35</v>
      </c>
      <c r="CW1183" s="312"/>
      <c r="CX1183" s="312"/>
    </row>
    <row r="1184" spans="1:102" s="299" customFormat="1" ht="16" customHeight="1">
      <c r="A1184" s="297" t="s">
        <v>2863</v>
      </c>
      <c r="B1184" s="297" t="s">
        <v>2864</v>
      </c>
      <c r="C1184" s="119" t="s">
        <v>1256</v>
      </c>
      <c r="D1184" s="119"/>
      <c r="E1184" s="119"/>
      <c r="F1184" s="298">
        <v>1184</v>
      </c>
      <c r="G1184" s="119"/>
      <c r="H1184" s="119"/>
      <c r="I1184" s="119" t="s">
        <v>2865</v>
      </c>
      <c r="J1184" s="119" t="s">
        <v>2866</v>
      </c>
      <c r="K1184" s="119" t="s">
        <v>378</v>
      </c>
      <c r="L1184" s="119"/>
      <c r="M1184" s="119" t="s">
        <v>147</v>
      </c>
      <c r="N1184" s="119"/>
      <c r="O1184" s="119"/>
      <c r="P1184" s="119"/>
      <c r="Q1184" s="119"/>
      <c r="R1184" s="119">
        <v>1</v>
      </c>
      <c r="S1184" s="119" t="s">
        <v>120</v>
      </c>
      <c r="T1184" s="119"/>
      <c r="U1184" s="119"/>
      <c r="V1184" s="119"/>
      <c r="W1184" s="119"/>
      <c r="X1184" s="119" t="s">
        <v>2867</v>
      </c>
      <c r="Y1184" s="119" t="s">
        <v>2868</v>
      </c>
      <c r="Z1184" s="119" t="s">
        <v>2869</v>
      </c>
      <c r="AA1184" s="119" t="s">
        <v>2870</v>
      </c>
      <c r="AB1184" s="119" t="s">
        <v>1210</v>
      </c>
      <c r="AD1184" s="300"/>
      <c r="AE1184" s="304"/>
      <c r="AF1184" s="297" t="s">
        <v>622</v>
      </c>
      <c r="AG1184" s="302">
        <v>0</v>
      </c>
      <c r="AH1184" s="297" t="s">
        <v>2863</v>
      </c>
      <c r="AI1184" s="297" t="s">
        <v>2864</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2854</v>
      </c>
      <c r="BI1184" s="312"/>
      <c r="BJ1184" s="305" t="s">
        <v>109</v>
      </c>
      <c r="BK1184" s="305"/>
      <c r="BL1184" s="305">
        <v>1</v>
      </c>
      <c r="BM1184" s="307">
        <v>1</v>
      </c>
      <c r="BN1184" s="307" t="s">
        <v>79</v>
      </c>
      <c r="BO1184" s="305" t="s">
        <v>1211</v>
      </c>
      <c r="BP1184" s="308">
        <v>1551.01</v>
      </c>
      <c r="BQ1184" s="308">
        <v>1493.96</v>
      </c>
      <c r="BR1184" s="308">
        <v>12</v>
      </c>
      <c r="BS1184" s="308">
        <v>12</v>
      </c>
      <c r="BT1184" s="305" t="s">
        <v>2871</v>
      </c>
      <c r="BU1184" s="307">
        <v>0.1</v>
      </c>
      <c r="BV1184" s="309">
        <v>0</v>
      </c>
      <c r="BW1184" s="310" t="s">
        <v>1253</v>
      </c>
      <c r="BX1184" s="305"/>
      <c r="BY1184" s="308">
        <v>1551.01</v>
      </c>
      <c r="BZ1184" s="308">
        <v>1493.96</v>
      </c>
      <c r="CA1184" s="308">
        <v>20.399999999999999</v>
      </c>
      <c r="CB1184" s="308">
        <v>20.399999999999999</v>
      </c>
      <c r="CC1184" s="307">
        <v>0.55000000000000004</v>
      </c>
      <c r="CD1184" s="305" t="s">
        <v>1213</v>
      </c>
      <c r="CE1184" s="310" t="s">
        <v>1253</v>
      </c>
      <c r="CF1184" s="305"/>
      <c r="CG1184" s="308">
        <v>1551.01</v>
      </c>
      <c r="CH1184" s="308">
        <v>1493.96</v>
      </c>
      <c r="CI1184" s="308">
        <v>12</v>
      </c>
      <c r="CJ1184" s="308">
        <v>12</v>
      </c>
      <c r="CK1184" s="307"/>
      <c r="CL1184" s="307"/>
      <c r="CM1184" s="307">
        <v>1</v>
      </c>
      <c r="CN1184" s="311" t="s">
        <v>1213</v>
      </c>
      <c r="CO1184" s="305" t="s">
        <v>1253</v>
      </c>
      <c r="CP1184" s="305"/>
      <c r="CQ1184" s="308">
        <v>1551.01</v>
      </c>
      <c r="CR1184" s="308">
        <v>1493.96</v>
      </c>
      <c r="CS1184" s="308">
        <v>12</v>
      </c>
      <c r="CT1184" s="308">
        <v>12</v>
      </c>
      <c r="CW1184" s="312"/>
      <c r="CX1184" s="312"/>
    </row>
    <row r="1185" spans="1:102" s="299" customFormat="1" ht="16" customHeight="1">
      <c r="A1185" s="297" t="s">
        <v>2872</v>
      </c>
      <c r="B1185" s="297" t="s">
        <v>2873</v>
      </c>
      <c r="C1185" s="119" t="s">
        <v>1215</v>
      </c>
      <c r="D1185" s="119"/>
      <c r="E1185" s="119"/>
      <c r="F1185" s="298">
        <v>1185</v>
      </c>
      <c r="G1185" s="119"/>
      <c r="H1185" s="119"/>
      <c r="I1185" s="119" t="s">
        <v>2874</v>
      </c>
      <c r="J1185" s="119" t="s">
        <v>2875</v>
      </c>
      <c r="K1185" s="119" t="s">
        <v>378</v>
      </c>
      <c r="L1185" s="119"/>
      <c r="M1185" s="119" t="s">
        <v>147</v>
      </c>
      <c r="N1185" s="119"/>
      <c r="O1185" s="119"/>
      <c r="P1185" s="119"/>
      <c r="Q1185" s="119"/>
      <c r="R1185" s="119">
        <v>1</v>
      </c>
      <c r="S1185" s="119" t="s">
        <v>120</v>
      </c>
      <c r="T1185" s="119"/>
      <c r="U1185" s="119"/>
      <c r="V1185" s="119"/>
      <c r="W1185" s="119"/>
      <c r="X1185" s="119" t="s">
        <v>2876</v>
      </c>
      <c r="Y1185" s="119" t="s">
        <v>2877</v>
      </c>
      <c r="Z1185" s="119" t="s">
        <v>2878</v>
      </c>
      <c r="AA1185" s="119" t="s">
        <v>2879</v>
      </c>
      <c r="AB1185" s="119" t="s">
        <v>1210</v>
      </c>
      <c r="AD1185" s="300"/>
      <c r="AE1185" s="304"/>
      <c r="AF1185" s="297" t="s">
        <v>623</v>
      </c>
      <c r="AG1185" s="302">
        <v>0</v>
      </c>
      <c r="AH1185" s="297" t="s">
        <v>2872</v>
      </c>
      <c r="AI1185" s="297" t="s">
        <v>2873</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2854</v>
      </c>
      <c r="BI1185" s="312"/>
      <c r="BJ1185" s="305" t="s">
        <v>109</v>
      </c>
      <c r="BK1185" s="305"/>
      <c r="BL1185" s="305">
        <v>1</v>
      </c>
      <c r="BM1185" s="307">
        <v>1</v>
      </c>
      <c r="BN1185" s="307" t="s">
        <v>79</v>
      </c>
      <c r="BO1185" s="305" t="s">
        <v>1211</v>
      </c>
      <c r="BP1185" s="308">
        <v>1540.1</v>
      </c>
      <c r="BQ1185" s="308">
        <v>1505.86</v>
      </c>
      <c r="BR1185" s="308">
        <v>12</v>
      </c>
      <c r="BS1185" s="308">
        <v>12</v>
      </c>
      <c r="BT1185" s="305" t="s">
        <v>2880</v>
      </c>
      <c r="BU1185" s="307">
        <v>0.1</v>
      </c>
      <c r="BV1185" s="309">
        <v>0</v>
      </c>
      <c r="BW1185" s="310" t="s">
        <v>1253</v>
      </c>
      <c r="BX1185" s="305"/>
      <c r="BY1185" s="308">
        <v>1540.1</v>
      </c>
      <c r="BZ1185" s="308">
        <v>1505.86</v>
      </c>
      <c r="CA1185" s="308">
        <v>20.399999999999999</v>
      </c>
      <c r="CB1185" s="308">
        <v>20.399999999999999</v>
      </c>
      <c r="CC1185" s="307">
        <v>0.55000000000000004</v>
      </c>
      <c r="CD1185" s="305" t="s">
        <v>1213</v>
      </c>
      <c r="CE1185" s="310" t="s">
        <v>1253</v>
      </c>
      <c r="CF1185" s="305"/>
      <c r="CG1185" s="308">
        <v>1540.1</v>
      </c>
      <c r="CH1185" s="308">
        <v>1505.86</v>
      </c>
      <c r="CI1185" s="308">
        <v>12</v>
      </c>
      <c r="CJ1185" s="308">
        <v>12</v>
      </c>
      <c r="CK1185" s="307"/>
      <c r="CL1185" s="307"/>
      <c r="CM1185" s="307">
        <v>1</v>
      </c>
      <c r="CN1185" s="311" t="s">
        <v>1213</v>
      </c>
      <c r="CO1185" s="305" t="s">
        <v>1253</v>
      </c>
      <c r="CP1185" s="305"/>
      <c r="CQ1185" s="308">
        <v>1540.1</v>
      </c>
      <c r="CR1185" s="308">
        <v>1505.86</v>
      </c>
      <c r="CS1185" s="308">
        <v>12</v>
      </c>
      <c r="CT1185" s="308">
        <v>12</v>
      </c>
      <c r="CW1185" s="312"/>
      <c r="CX1185" s="312"/>
    </row>
    <row r="1186" spans="1:102" s="299" customFormat="1" ht="16" customHeight="1">
      <c r="A1186" s="297" t="s">
        <v>2881</v>
      </c>
      <c r="B1186" s="297" t="s">
        <v>2882</v>
      </c>
      <c r="C1186" s="119" t="s">
        <v>1256</v>
      </c>
      <c r="D1186" s="119"/>
      <c r="E1186" s="119"/>
      <c r="F1186" s="298">
        <v>1186</v>
      </c>
      <c r="G1186" s="119"/>
      <c r="H1186" s="119"/>
      <c r="I1186" s="119" t="s">
        <v>2883</v>
      </c>
      <c r="J1186" s="119" t="s">
        <v>2884</v>
      </c>
      <c r="K1186" s="119" t="s">
        <v>378</v>
      </c>
      <c r="L1186" s="119"/>
      <c r="M1186" s="119" t="s">
        <v>147</v>
      </c>
      <c r="N1186" s="119"/>
      <c r="O1186" s="119"/>
      <c r="P1186" s="119"/>
      <c r="Q1186" s="119"/>
      <c r="R1186" s="119">
        <v>1</v>
      </c>
      <c r="S1186" s="119" t="s">
        <v>120</v>
      </c>
      <c r="T1186" s="119"/>
      <c r="U1186" s="119"/>
      <c r="V1186" s="119"/>
      <c r="W1186" s="119"/>
      <c r="X1186" s="119" t="s">
        <v>2885</v>
      </c>
      <c r="Y1186" s="119" t="s">
        <v>2886</v>
      </c>
      <c r="Z1186" s="119" t="s">
        <v>2887</v>
      </c>
      <c r="AA1186" s="119" t="s">
        <v>2888</v>
      </c>
      <c r="AB1186" s="119" t="s">
        <v>1210</v>
      </c>
      <c r="AD1186" s="300"/>
      <c r="AE1186" s="304"/>
      <c r="AF1186" s="297" t="s">
        <v>624</v>
      </c>
      <c r="AG1186" s="302">
        <v>0</v>
      </c>
      <c r="AH1186" s="297" t="s">
        <v>2881</v>
      </c>
      <c r="AI1186" s="297" t="s">
        <v>2882</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2854</v>
      </c>
      <c r="BI1186" s="312"/>
      <c r="BJ1186" s="305" t="s">
        <v>109</v>
      </c>
      <c r="BK1186" s="305"/>
      <c r="BL1186" s="305">
        <v>1</v>
      </c>
      <c r="BM1186" s="307">
        <v>1</v>
      </c>
      <c r="BN1186" s="307" t="s">
        <v>79</v>
      </c>
      <c r="BO1186" s="305" t="s">
        <v>1211</v>
      </c>
      <c r="BP1186" s="308">
        <v>1528.94</v>
      </c>
      <c r="BQ1186" s="308">
        <v>1517.52</v>
      </c>
      <c r="BR1186" s="308">
        <v>12</v>
      </c>
      <c r="BS1186" s="308">
        <v>12</v>
      </c>
      <c r="BT1186" s="305" t="s">
        <v>2889</v>
      </c>
      <c r="BU1186" s="307">
        <v>0.1</v>
      </c>
      <c r="BV1186" s="309">
        <v>0</v>
      </c>
      <c r="BW1186" s="310" t="s">
        <v>1253</v>
      </c>
      <c r="BX1186" s="305"/>
      <c r="BY1186" s="308">
        <v>1528.94</v>
      </c>
      <c r="BZ1186" s="308">
        <v>1517.52</v>
      </c>
      <c r="CA1186" s="308">
        <v>20.399999999999999</v>
      </c>
      <c r="CB1186" s="308">
        <v>20.399999999999999</v>
      </c>
      <c r="CC1186" s="307">
        <v>0.55000000000000004</v>
      </c>
      <c r="CD1186" s="305" t="s">
        <v>1213</v>
      </c>
      <c r="CE1186" s="310" t="s">
        <v>1253</v>
      </c>
      <c r="CF1186" s="305"/>
      <c r="CG1186" s="308">
        <v>1528.94</v>
      </c>
      <c r="CH1186" s="308">
        <v>1517.52</v>
      </c>
      <c r="CI1186" s="308">
        <v>12</v>
      </c>
      <c r="CJ1186" s="308">
        <v>12</v>
      </c>
      <c r="CK1186" s="307"/>
      <c r="CL1186" s="307"/>
      <c r="CM1186" s="307">
        <v>1</v>
      </c>
      <c r="CN1186" s="311" t="s">
        <v>1213</v>
      </c>
      <c r="CO1186" s="305" t="s">
        <v>1253</v>
      </c>
      <c r="CP1186" s="305"/>
      <c r="CQ1186" s="308">
        <v>1528.94</v>
      </c>
      <c r="CR1186" s="308">
        <v>1517.52</v>
      </c>
      <c r="CS1186" s="308">
        <v>12</v>
      </c>
      <c r="CT1186" s="308">
        <v>12</v>
      </c>
      <c r="CW1186" s="312"/>
      <c r="CX1186" s="312"/>
    </row>
    <row r="1187" spans="1:102" s="299" customFormat="1" ht="16" customHeight="1">
      <c r="A1187" s="297" t="s">
        <v>2890</v>
      </c>
      <c r="B1187" s="297" t="s">
        <v>2891</v>
      </c>
      <c r="C1187" s="119" t="s">
        <v>1215</v>
      </c>
      <c r="D1187" s="119"/>
      <c r="E1187" s="119"/>
      <c r="F1187" s="298">
        <v>1187</v>
      </c>
      <c r="G1187" s="119"/>
      <c r="H1187" s="119"/>
      <c r="I1187" s="119" t="s">
        <v>2892</v>
      </c>
      <c r="J1187" s="119" t="s">
        <v>2893</v>
      </c>
      <c r="K1187" s="119" t="s">
        <v>378</v>
      </c>
      <c r="L1187" s="119"/>
      <c r="M1187" s="119" t="s">
        <v>147</v>
      </c>
      <c r="N1187" s="119"/>
      <c r="O1187" s="119"/>
      <c r="P1187" s="119"/>
      <c r="Q1187" s="119"/>
      <c r="R1187" s="119">
        <v>1</v>
      </c>
      <c r="S1187" s="119" t="s">
        <v>120</v>
      </c>
      <c r="T1187" s="119"/>
      <c r="U1187" s="119"/>
      <c r="V1187" s="119"/>
      <c r="W1187" s="119"/>
      <c r="X1187" s="119" t="s">
        <v>2894</v>
      </c>
      <c r="Y1187" s="119" t="s">
        <v>2895</v>
      </c>
      <c r="Z1187" s="119" t="s">
        <v>2896</v>
      </c>
      <c r="AA1187" s="119" t="s">
        <v>2897</v>
      </c>
      <c r="AB1187" s="119" t="s">
        <v>1210</v>
      </c>
      <c r="AD1187" s="300"/>
      <c r="AE1187" s="304"/>
      <c r="AF1187" s="297" t="s">
        <v>625</v>
      </c>
      <c r="AG1187" s="302">
        <v>0</v>
      </c>
      <c r="AH1187" s="297" t="s">
        <v>2890</v>
      </c>
      <c r="AI1187" s="297" t="s">
        <v>2891</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2639</v>
      </c>
      <c r="BI1187" s="312"/>
      <c r="BJ1187" s="305" t="s">
        <v>109</v>
      </c>
      <c r="BK1187" s="305"/>
      <c r="BL1187" s="305">
        <v>1</v>
      </c>
      <c r="BM1187" s="307">
        <v>1</v>
      </c>
      <c r="BN1187" s="307" t="s">
        <v>79</v>
      </c>
      <c r="BO1187" s="305" t="s">
        <v>1211</v>
      </c>
      <c r="BP1187" s="308">
        <v>1317.2</v>
      </c>
      <c r="BQ1187" s="308">
        <v>1386.51</v>
      </c>
      <c r="BR1187" s="308">
        <v>60</v>
      </c>
      <c r="BS1187" s="308">
        <v>60</v>
      </c>
      <c r="BT1187" s="305" t="s">
        <v>2898</v>
      </c>
      <c r="BU1187" s="307">
        <v>0.1</v>
      </c>
      <c r="BV1187" s="309">
        <v>0</v>
      </c>
      <c r="BW1187" s="310" t="s">
        <v>1233</v>
      </c>
      <c r="BX1187" s="305"/>
      <c r="BY1187" s="308">
        <v>1317.2</v>
      </c>
      <c r="BZ1187" s="308">
        <v>1386.51</v>
      </c>
      <c r="CA1187" s="308">
        <v>102</v>
      </c>
      <c r="CB1187" s="308">
        <v>102</v>
      </c>
      <c r="CC1187" s="307">
        <v>0.55000000000000004</v>
      </c>
      <c r="CD1187" s="305" t="s">
        <v>1213</v>
      </c>
      <c r="CE1187" s="310" t="s">
        <v>1233</v>
      </c>
      <c r="CF1187" s="305"/>
      <c r="CG1187" s="308">
        <v>1317.2</v>
      </c>
      <c r="CH1187" s="308">
        <v>1386.51</v>
      </c>
      <c r="CI1187" s="308">
        <v>60</v>
      </c>
      <c r="CJ1187" s="308">
        <v>60</v>
      </c>
      <c r="CK1187" s="307"/>
      <c r="CL1187" s="307"/>
      <c r="CM1187" s="307">
        <v>1</v>
      </c>
      <c r="CN1187" s="311" t="s">
        <v>1213</v>
      </c>
      <c r="CO1187" s="305" t="s">
        <v>1233</v>
      </c>
      <c r="CP1187" s="305"/>
      <c r="CQ1187" s="308">
        <v>1317.2</v>
      </c>
      <c r="CR1187" s="308">
        <v>1386.51</v>
      </c>
      <c r="CS1187" s="308">
        <v>60</v>
      </c>
      <c r="CT1187" s="308">
        <v>60</v>
      </c>
      <c r="CW1187" s="312"/>
      <c r="CX1187" s="312"/>
    </row>
    <row r="1188" spans="1:102" s="299" customFormat="1" ht="16" customHeight="1">
      <c r="A1188" s="297" t="s">
        <v>2899</v>
      </c>
      <c r="B1188" s="297" t="s">
        <v>2900</v>
      </c>
      <c r="C1188" s="119" t="s">
        <v>1215</v>
      </c>
      <c r="D1188" s="119"/>
      <c r="E1188" s="119"/>
      <c r="F1188" s="298">
        <v>1188</v>
      </c>
      <c r="G1188" s="119"/>
      <c r="H1188" s="119"/>
      <c r="I1188" s="119" t="s">
        <v>2901</v>
      </c>
      <c r="J1188" s="119" t="s">
        <v>2902</v>
      </c>
      <c r="K1188" s="119" t="s">
        <v>378</v>
      </c>
      <c r="L1188" s="119"/>
      <c r="M1188" s="119" t="s">
        <v>147</v>
      </c>
      <c r="N1188" s="119"/>
      <c r="O1188" s="119"/>
      <c r="P1188" s="119"/>
      <c r="Q1188" s="119"/>
      <c r="R1188" s="119">
        <v>1</v>
      </c>
      <c r="S1188" s="119" t="s">
        <v>120</v>
      </c>
      <c r="T1188" s="119"/>
      <c r="U1188" s="119"/>
      <c r="V1188" s="119"/>
      <c r="W1188" s="119"/>
      <c r="X1188" s="119" t="s">
        <v>2903</v>
      </c>
      <c r="Y1188" s="119" t="s">
        <v>2904</v>
      </c>
      <c r="Z1188" s="119" t="s">
        <v>2905</v>
      </c>
      <c r="AA1188" s="119" t="s">
        <v>2906</v>
      </c>
      <c r="AB1188" s="119" t="s">
        <v>1210</v>
      </c>
      <c r="AD1188" s="300"/>
      <c r="AE1188" s="304"/>
      <c r="AF1188" s="297" t="s">
        <v>626</v>
      </c>
      <c r="AG1188" s="302">
        <v>0</v>
      </c>
      <c r="AH1188" s="297" t="s">
        <v>2899</v>
      </c>
      <c r="AI1188" s="297" t="s">
        <v>2900</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2890</v>
      </c>
      <c r="BI1188" s="312"/>
      <c r="BJ1188" s="305" t="s">
        <v>109</v>
      </c>
      <c r="BK1188" s="305"/>
      <c r="BL1188" s="305">
        <v>1</v>
      </c>
      <c r="BM1188" s="307">
        <v>1</v>
      </c>
      <c r="BN1188" s="307" t="s">
        <v>79</v>
      </c>
      <c r="BO1188" s="305" t="s">
        <v>1211</v>
      </c>
      <c r="BP1188" s="308">
        <v>1437.5</v>
      </c>
      <c r="BQ1188" s="308">
        <v>1467.11</v>
      </c>
      <c r="BR1188" s="308">
        <v>35</v>
      </c>
      <c r="BS1188" s="308">
        <v>35</v>
      </c>
      <c r="BT1188" s="305" t="s">
        <v>2907</v>
      </c>
      <c r="BU1188" s="307">
        <v>0.1</v>
      </c>
      <c r="BV1188" s="309">
        <v>0</v>
      </c>
      <c r="BW1188" s="310" t="s">
        <v>1243</v>
      </c>
      <c r="BX1188" s="305"/>
      <c r="BY1188" s="308">
        <v>1437.5</v>
      </c>
      <c r="BZ1188" s="308">
        <v>1467.11</v>
      </c>
      <c r="CA1188" s="308">
        <v>59.5</v>
      </c>
      <c r="CB1188" s="308">
        <v>59.5</v>
      </c>
      <c r="CC1188" s="307">
        <v>0.55000000000000004</v>
      </c>
      <c r="CD1188" s="305" t="s">
        <v>1213</v>
      </c>
      <c r="CE1188" s="310" t="s">
        <v>1243</v>
      </c>
      <c r="CF1188" s="305"/>
      <c r="CG1188" s="308">
        <v>1437.5</v>
      </c>
      <c r="CH1188" s="308">
        <v>1467.11</v>
      </c>
      <c r="CI1188" s="308">
        <v>35</v>
      </c>
      <c r="CJ1188" s="308">
        <v>35</v>
      </c>
      <c r="CK1188" s="307"/>
      <c r="CL1188" s="307"/>
      <c r="CM1188" s="307">
        <v>1</v>
      </c>
      <c r="CN1188" s="311" t="s">
        <v>1213</v>
      </c>
      <c r="CO1188" s="305" t="s">
        <v>1243</v>
      </c>
      <c r="CP1188" s="305"/>
      <c r="CQ1188" s="308">
        <v>1437.5</v>
      </c>
      <c r="CR1188" s="308">
        <v>1467.11</v>
      </c>
      <c r="CS1188" s="308">
        <v>35</v>
      </c>
      <c r="CT1188" s="308">
        <v>35</v>
      </c>
      <c r="CW1188" s="312"/>
      <c r="CX1188" s="312"/>
    </row>
    <row r="1189" spans="1:102" s="299" customFormat="1" ht="16" customHeight="1">
      <c r="A1189" s="297" t="s">
        <v>2908</v>
      </c>
      <c r="B1189" s="297" t="s">
        <v>2909</v>
      </c>
      <c r="C1189" s="119" t="s">
        <v>1215</v>
      </c>
      <c r="D1189" s="119"/>
      <c r="E1189" s="119"/>
      <c r="F1189" s="298">
        <v>1189</v>
      </c>
      <c r="G1189" s="119"/>
      <c r="H1189" s="119"/>
      <c r="I1189" s="119" t="s">
        <v>2910</v>
      </c>
      <c r="J1189" s="119" t="s">
        <v>2911</v>
      </c>
      <c r="K1189" s="119" t="s">
        <v>378</v>
      </c>
      <c r="L1189" s="119"/>
      <c r="M1189" s="119" t="s">
        <v>147</v>
      </c>
      <c r="N1189" s="119"/>
      <c r="O1189" s="119"/>
      <c r="P1189" s="119"/>
      <c r="Q1189" s="119"/>
      <c r="R1189" s="119">
        <v>1</v>
      </c>
      <c r="S1189" s="119" t="s">
        <v>120</v>
      </c>
      <c r="T1189" s="119"/>
      <c r="U1189" s="119"/>
      <c r="V1189" s="119"/>
      <c r="W1189" s="119"/>
      <c r="X1189" s="119" t="s">
        <v>2912</v>
      </c>
      <c r="Y1189" s="119" t="s">
        <v>2913</v>
      </c>
      <c r="Z1189" s="119" t="s">
        <v>2914</v>
      </c>
      <c r="AA1189" s="119" t="s">
        <v>2915</v>
      </c>
      <c r="AB1189" s="119" t="s">
        <v>1210</v>
      </c>
      <c r="AD1189" s="300"/>
      <c r="AE1189" s="304"/>
      <c r="AF1189" s="297" t="s">
        <v>627</v>
      </c>
      <c r="AG1189" s="302">
        <v>0</v>
      </c>
      <c r="AH1189" s="297" t="s">
        <v>2908</v>
      </c>
      <c r="AI1189" s="297" t="s">
        <v>2909</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2899</v>
      </c>
      <c r="BI1189" s="312"/>
      <c r="BJ1189" s="305" t="s">
        <v>109</v>
      </c>
      <c r="BK1189" s="305"/>
      <c r="BL1189" s="305">
        <v>1</v>
      </c>
      <c r="BM1189" s="307">
        <v>1</v>
      </c>
      <c r="BN1189" s="307" t="s">
        <v>79</v>
      </c>
      <c r="BO1189" s="305" t="s">
        <v>1211</v>
      </c>
      <c r="BP1189" s="308">
        <v>1517.52</v>
      </c>
      <c r="BQ1189" s="308">
        <v>1528.94</v>
      </c>
      <c r="BR1189" s="308">
        <v>12</v>
      </c>
      <c r="BS1189" s="308">
        <v>12</v>
      </c>
      <c r="BT1189" s="305" t="s">
        <v>2916</v>
      </c>
      <c r="BU1189" s="307">
        <v>0.1</v>
      </c>
      <c r="BV1189" s="309">
        <v>0</v>
      </c>
      <c r="BW1189" s="310" t="s">
        <v>1253</v>
      </c>
      <c r="BX1189" s="305"/>
      <c r="BY1189" s="308">
        <v>1517.52</v>
      </c>
      <c r="BZ1189" s="308">
        <v>1528.94</v>
      </c>
      <c r="CA1189" s="308">
        <v>20.399999999999999</v>
      </c>
      <c r="CB1189" s="308">
        <v>20.399999999999999</v>
      </c>
      <c r="CC1189" s="307">
        <v>0.55000000000000004</v>
      </c>
      <c r="CD1189" s="305" t="s">
        <v>1213</v>
      </c>
      <c r="CE1189" s="310" t="s">
        <v>1253</v>
      </c>
      <c r="CF1189" s="305"/>
      <c r="CG1189" s="308">
        <v>1517.52</v>
      </c>
      <c r="CH1189" s="308">
        <v>1528.94</v>
      </c>
      <c r="CI1189" s="308">
        <v>12</v>
      </c>
      <c r="CJ1189" s="308">
        <v>12</v>
      </c>
      <c r="CK1189" s="307"/>
      <c r="CL1189" s="307"/>
      <c r="CM1189" s="307">
        <v>1</v>
      </c>
      <c r="CN1189" s="311" t="s">
        <v>1213</v>
      </c>
      <c r="CO1189" s="305" t="s">
        <v>1253</v>
      </c>
      <c r="CP1189" s="305"/>
      <c r="CQ1189" s="308">
        <v>1517.52</v>
      </c>
      <c r="CR1189" s="308">
        <v>1528.94</v>
      </c>
      <c r="CS1189" s="308">
        <v>12</v>
      </c>
      <c r="CT1189" s="308">
        <v>12</v>
      </c>
      <c r="CW1189" s="312"/>
      <c r="CX1189" s="312"/>
    </row>
    <row r="1190" spans="1:102" s="299" customFormat="1" ht="16" customHeight="1">
      <c r="A1190" s="297" t="s">
        <v>2917</v>
      </c>
      <c r="B1190" s="297" t="s">
        <v>2918</v>
      </c>
      <c r="C1190" s="119" t="s">
        <v>1256</v>
      </c>
      <c r="D1190" s="119"/>
      <c r="E1190" s="119"/>
      <c r="F1190" s="298">
        <v>1190</v>
      </c>
      <c r="G1190" s="119"/>
      <c r="H1190" s="119"/>
      <c r="I1190" s="119" t="s">
        <v>2919</v>
      </c>
      <c r="J1190" s="119" t="s">
        <v>2920</v>
      </c>
      <c r="K1190" s="119" t="s">
        <v>378</v>
      </c>
      <c r="L1190" s="119"/>
      <c r="M1190" s="119" t="s">
        <v>147</v>
      </c>
      <c r="N1190" s="119"/>
      <c r="O1190" s="119"/>
      <c r="P1190" s="119"/>
      <c r="Q1190" s="119"/>
      <c r="R1190" s="119">
        <v>1</v>
      </c>
      <c r="S1190" s="119" t="s">
        <v>120</v>
      </c>
      <c r="T1190" s="119"/>
      <c r="U1190" s="119"/>
      <c r="V1190" s="119"/>
      <c r="W1190" s="119"/>
      <c r="X1190" s="119" t="s">
        <v>2921</v>
      </c>
      <c r="Y1190" s="119" t="s">
        <v>2922</v>
      </c>
      <c r="Z1190" s="119" t="s">
        <v>2923</v>
      </c>
      <c r="AA1190" s="119" t="s">
        <v>2924</v>
      </c>
      <c r="AB1190" s="119" t="s">
        <v>1210</v>
      </c>
      <c r="AD1190" s="300"/>
      <c r="AE1190" s="304"/>
      <c r="AF1190" s="297" t="s">
        <v>628</v>
      </c>
      <c r="AG1190" s="302">
        <v>0</v>
      </c>
      <c r="AH1190" s="297" t="s">
        <v>2917</v>
      </c>
      <c r="AI1190" s="297" t="s">
        <v>2918</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2899</v>
      </c>
      <c r="BI1190" s="312"/>
      <c r="BJ1190" s="305" t="s">
        <v>109</v>
      </c>
      <c r="BK1190" s="305"/>
      <c r="BL1190" s="305">
        <v>1</v>
      </c>
      <c r="BM1190" s="307">
        <v>1</v>
      </c>
      <c r="BN1190" s="307" t="s">
        <v>79</v>
      </c>
      <c r="BO1190" s="305" t="s">
        <v>1211</v>
      </c>
      <c r="BP1190" s="308">
        <v>1505.86</v>
      </c>
      <c r="BQ1190" s="308">
        <v>1540.1</v>
      </c>
      <c r="BR1190" s="308">
        <v>12</v>
      </c>
      <c r="BS1190" s="308">
        <v>12</v>
      </c>
      <c r="BT1190" s="305" t="s">
        <v>2925</v>
      </c>
      <c r="BU1190" s="307">
        <v>0.1</v>
      </c>
      <c r="BV1190" s="309">
        <v>0</v>
      </c>
      <c r="BW1190" s="310" t="s">
        <v>1253</v>
      </c>
      <c r="BX1190" s="305"/>
      <c r="BY1190" s="308">
        <v>1505.86</v>
      </c>
      <c r="BZ1190" s="308">
        <v>1540.1</v>
      </c>
      <c r="CA1190" s="308">
        <v>20.399999999999999</v>
      </c>
      <c r="CB1190" s="308">
        <v>20.399999999999999</v>
      </c>
      <c r="CC1190" s="307">
        <v>0.55000000000000004</v>
      </c>
      <c r="CD1190" s="305" t="s">
        <v>1213</v>
      </c>
      <c r="CE1190" s="310" t="s">
        <v>1253</v>
      </c>
      <c r="CF1190" s="305"/>
      <c r="CG1190" s="308">
        <v>1505.86</v>
      </c>
      <c r="CH1190" s="308">
        <v>1540.1</v>
      </c>
      <c r="CI1190" s="308">
        <v>12</v>
      </c>
      <c r="CJ1190" s="308">
        <v>12</v>
      </c>
      <c r="CK1190" s="307"/>
      <c r="CL1190" s="307"/>
      <c r="CM1190" s="307">
        <v>1</v>
      </c>
      <c r="CN1190" s="311" t="s">
        <v>1213</v>
      </c>
      <c r="CO1190" s="305" t="s">
        <v>1253</v>
      </c>
      <c r="CP1190" s="305"/>
      <c r="CQ1190" s="308">
        <v>1505.86</v>
      </c>
      <c r="CR1190" s="308">
        <v>1540.1</v>
      </c>
      <c r="CS1190" s="308">
        <v>12</v>
      </c>
      <c r="CT1190" s="308">
        <v>12</v>
      </c>
      <c r="CW1190" s="312"/>
      <c r="CX1190" s="312"/>
    </row>
    <row r="1191" spans="1:102" s="299" customFormat="1" ht="16" customHeight="1">
      <c r="A1191" s="297" t="s">
        <v>2926</v>
      </c>
      <c r="B1191" s="297" t="s">
        <v>2927</v>
      </c>
      <c r="C1191" s="119" t="s">
        <v>1215</v>
      </c>
      <c r="D1191" s="119"/>
      <c r="E1191" s="119"/>
      <c r="F1191" s="298">
        <v>1191</v>
      </c>
      <c r="G1191" s="119"/>
      <c r="H1191" s="119"/>
      <c r="I1191" s="119" t="s">
        <v>2928</v>
      </c>
      <c r="J1191" s="119" t="s">
        <v>2929</v>
      </c>
      <c r="K1191" s="119" t="s">
        <v>378</v>
      </c>
      <c r="L1191" s="119"/>
      <c r="M1191" s="119" t="s">
        <v>147</v>
      </c>
      <c r="N1191" s="119"/>
      <c r="O1191" s="119"/>
      <c r="P1191" s="119"/>
      <c r="Q1191" s="119"/>
      <c r="R1191" s="119">
        <v>1</v>
      </c>
      <c r="S1191" s="119" t="s">
        <v>120</v>
      </c>
      <c r="T1191" s="119"/>
      <c r="U1191" s="119"/>
      <c r="V1191" s="119"/>
      <c r="W1191" s="119"/>
      <c r="X1191" s="119" t="s">
        <v>2930</v>
      </c>
      <c r="Y1191" s="119" t="s">
        <v>2931</v>
      </c>
      <c r="Z1191" s="119" t="s">
        <v>2932</v>
      </c>
      <c r="AA1191" s="119" t="s">
        <v>2933</v>
      </c>
      <c r="AB1191" s="119" t="s">
        <v>1210</v>
      </c>
      <c r="AD1191" s="300"/>
      <c r="AE1191" s="304"/>
      <c r="AF1191" s="297" t="s">
        <v>629</v>
      </c>
      <c r="AG1191" s="302">
        <v>0</v>
      </c>
      <c r="AH1191" s="297" t="s">
        <v>2926</v>
      </c>
      <c r="AI1191" s="297" t="s">
        <v>2927</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2899</v>
      </c>
      <c r="BI1191" s="312"/>
      <c r="BJ1191" s="305" t="s">
        <v>109</v>
      </c>
      <c r="BK1191" s="305"/>
      <c r="BL1191" s="305">
        <v>1</v>
      </c>
      <c r="BM1191" s="307">
        <v>1</v>
      </c>
      <c r="BN1191" s="307" t="s">
        <v>79</v>
      </c>
      <c r="BO1191" s="305" t="s">
        <v>1211</v>
      </c>
      <c r="BP1191" s="308">
        <v>1493.96</v>
      </c>
      <c r="BQ1191" s="308">
        <v>1551.01</v>
      </c>
      <c r="BR1191" s="308">
        <v>12</v>
      </c>
      <c r="BS1191" s="308">
        <v>12</v>
      </c>
      <c r="BT1191" s="305" t="s">
        <v>2934</v>
      </c>
      <c r="BU1191" s="307">
        <v>0.1</v>
      </c>
      <c r="BV1191" s="309">
        <v>0</v>
      </c>
      <c r="BW1191" s="310" t="s">
        <v>1253</v>
      </c>
      <c r="BX1191" s="305"/>
      <c r="BY1191" s="308">
        <v>1493.96</v>
      </c>
      <c r="BZ1191" s="308">
        <v>1551.01</v>
      </c>
      <c r="CA1191" s="308">
        <v>20.399999999999999</v>
      </c>
      <c r="CB1191" s="308">
        <v>20.399999999999999</v>
      </c>
      <c r="CC1191" s="307">
        <v>0.55000000000000004</v>
      </c>
      <c r="CD1191" s="305" t="s">
        <v>1213</v>
      </c>
      <c r="CE1191" s="310" t="s">
        <v>1253</v>
      </c>
      <c r="CF1191" s="305"/>
      <c r="CG1191" s="308">
        <v>1493.96</v>
      </c>
      <c r="CH1191" s="308">
        <v>1551.01</v>
      </c>
      <c r="CI1191" s="308">
        <v>12</v>
      </c>
      <c r="CJ1191" s="308">
        <v>12</v>
      </c>
      <c r="CK1191" s="307"/>
      <c r="CL1191" s="307"/>
      <c r="CM1191" s="307">
        <v>1</v>
      </c>
      <c r="CN1191" s="311" t="s">
        <v>1213</v>
      </c>
      <c r="CO1191" s="305" t="s">
        <v>1253</v>
      </c>
      <c r="CP1191" s="305"/>
      <c r="CQ1191" s="308">
        <v>1493.96</v>
      </c>
      <c r="CR1191" s="308">
        <v>1551.01</v>
      </c>
      <c r="CS1191" s="308">
        <v>12</v>
      </c>
      <c r="CT1191" s="308">
        <v>12</v>
      </c>
      <c r="CW1191" s="312"/>
      <c r="CX1191" s="312"/>
    </row>
    <row r="1192" spans="1:102" s="299" customFormat="1" ht="16" customHeight="1">
      <c r="A1192" s="297" t="s">
        <v>2935</v>
      </c>
      <c r="B1192" s="297" t="s">
        <v>2936</v>
      </c>
      <c r="C1192" s="119" t="s">
        <v>1256</v>
      </c>
      <c r="D1192" s="119"/>
      <c r="E1192" s="119"/>
      <c r="F1192" s="298">
        <v>1192</v>
      </c>
      <c r="G1192" s="119"/>
      <c r="H1192" s="119"/>
      <c r="I1192" s="119" t="s">
        <v>2937</v>
      </c>
      <c r="J1192" s="119" t="s">
        <v>2938</v>
      </c>
      <c r="K1192" s="119" t="s">
        <v>378</v>
      </c>
      <c r="L1192" s="119"/>
      <c r="M1192" s="119" t="s">
        <v>147</v>
      </c>
      <c r="N1192" s="119"/>
      <c r="O1192" s="119"/>
      <c r="P1192" s="119"/>
      <c r="Q1192" s="119"/>
      <c r="R1192" s="119">
        <v>1</v>
      </c>
      <c r="S1192" s="119" t="s">
        <v>120</v>
      </c>
      <c r="T1192" s="119"/>
      <c r="U1192" s="119"/>
      <c r="V1192" s="119"/>
      <c r="W1192" s="119"/>
      <c r="X1192" s="119" t="s">
        <v>2939</v>
      </c>
      <c r="Y1192" s="119" t="s">
        <v>2940</v>
      </c>
      <c r="Z1192" s="119" t="s">
        <v>2941</v>
      </c>
      <c r="AA1192" s="119" t="s">
        <v>2942</v>
      </c>
      <c r="AB1192" s="119" t="s">
        <v>1210</v>
      </c>
      <c r="AD1192" s="300"/>
      <c r="AE1192" s="304"/>
      <c r="AF1192" s="297" t="s">
        <v>630</v>
      </c>
      <c r="AG1192" s="302">
        <v>0</v>
      </c>
      <c r="AH1192" s="297" t="s">
        <v>2935</v>
      </c>
      <c r="AI1192" s="297" t="s">
        <v>2936</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2890</v>
      </c>
      <c r="BI1192" s="312"/>
      <c r="BJ1192" s="305" t="s">
        <v>109</v>
      </c>
      <c r="BK1192" s="305"/>
      <c r="BL1192" s="305">
        <v>1</v>
      </c>
      <c r="BM1192" s="307">
        <v>1</v>
      </c>
      <c r="BN1192" s="307" t="s">
        <v>79</v>
      </c>
      <c r="BO1192" s="305" t="s">
        <v>1211</v>
      </c>
      <c r="BP1192" s="308">
        <v>1406.01</v>
      </c>
      <c r="BQ1192" s="308">
        <v>1494.73</v>
      </c>
      <c r="BR1192" s="308">
        <v>35</v>
      </c>
      <c r="BS1192" s="308">
        <v>35</v>
      </c>
      <c r="BT1192" s="305" t="s">
        <v>2943</v>
      </c>
      <c r="BU1192" s="307">
        <v>0.1</v>
      </c>
      <c r="BV1192" s="309">
        <v>0</v>
      </c>
      <c r="BW1192" s="310" t="s">
        <v>1243</v>
      </c>
      <c r="BX1192" s="305"/>
      <c r="BY1192" s="308">
        <v>1406.01</v>
      </c>
      <c r="BZ1192" s="308">
        <v>1494.73</v>
      </c>
      <c r="CA1192" s="308">
        <v>59.5</v>
      </c>
      <c r="CB1192" s="308">
        <v>59.5</v>
      </c>
      <c r="CC1192" s="307">
        <v>0.55000000000000004</v>
      </c>
      <c r="CD1192" s="305" t="s">
        <v>1213</v>
      </c>
      <c r="CE1192" s="310" t="s">
        <v>1243</v>
      </c>
      <c r="CF1192" s="305"/>
      <c r="CG1192" s="308">
        <v>1406.01</v>
      </c>
      <c r="CH1192" s="308">
        <v>1494.73</v>
      </c>
      <c r="CI1192" s="308">
        <v>35</v>
      </c>
      <c r="CJ1192" s="308">
        <v>35</v>
      </c>
      <c r="CK1192" s="307"/>
      <c r="CL1192" s="307"/>
      <c r="CM1192" s="307">
        <v>1</v>
      </c>
      <c r="CN1192" s="311" t="s">
        <v>1213</v>
      </c>
      <c r="CO1192" s="305" t="s">
        <v>1243</v>
      </c>
      <c r="CP1192" s="305"/>
      <c r="CQ1192" s="308">
        <v>1406.01</v>
      </c>
      <c r="CR1192" s="308">
        <v>1494.73</v>
      </c>
      <c r="CS1192" s="308">
        <v>35</v>
      </c>
      <c r="CT1192" s="308">
        <v>35</v>
      </c>
      <c r="CW1192" s="312"/>
      <c r="CX1192" s="312"/>
    </row>
    <row r="1193" spans="1:102" s="299" customFormat="1" ht="16" customHeight="1">
      <c r="A1193" s="297" t="s">
        <v>2944</v>
      </c>
      <c r="B1193" s="297" t="s">
        <v>2945</v>
      </c>
      <c r="C1193" s="119" t="s">
        <v>1256</v>
      </c>
      <c r="D1193" s="119"/>
      <c r="E1193" s="119"/>
      <c r="F1193" s="298">
        <v>1193</v>
      </c>
      <c r="G1193" s="119"/>
      <c r="H1193" s="119"/>
      <c r="I1193" s="119" t="s">
        <v>2946</v>
      </c>
      <c r="J1193" s="119" t="s">
        <v>2947</v>
      </c>
      <c r="K1193" s="119" t="s">
        <v>378</v>
      </c>
      <c r="L1193" s="119"/>
      <c r="M1193" s="119" t="s">
        <v>147</v>
      </c>
      <c r="N1193" s="119"/>
      <c r="O1193" s="119"/>
      <c r="P1193" s="119"/>
      <c r="Q1193" s="119"/>
      <c r="R1193" s="119">
        <v>1</v>
      </c>
      <c r="S1193" s="119" t="s">
        <v>120</v>
      </c>
      <c r="T1193" s="119"/>
      <c r="U1193" s="119"/>
      <c r="V1193" s="119"/>
      <c r="W1193" s="119"/>
      <c r="X1193" s="119" t="s">
        <v>2948</v>
      </c>
      <c r="Y1193" s="119" t="s">
        <v>2949</v>
      </c>
      <c r="Z1193" s="119" t="s">
        <v>2950</v>
      </c>
      <c r="AA1193" s="119" t="s">
        <v>2951</v>
      </c>
      <c r="AB1193" s="119" t="s">
        <v>1210</v>
      </c>
      <c r="AD1193" s="300"/>
      <c r="AE1193" s="304"/>
      <c r="AF1193" s="297" t="s">
        <v>631</v>
      </c>
      <c r="AG1193" s="302">
        <v>0</v>
      </c>
      <c r="AH1193" s="297" t="s">
        <v>2944</v>
      </c>
      <c r="AI1193" s="297" t="s">
        <v>2945</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2935</v>
      </c>
      <c r="BI1193" s="312"/>
      <c r="BJ1193" s="305" t="s">
        <v>109</v>
      </c>
      <c r="BK1193" s="305"/>
      <c r="BL1193" s="305">
        <v>1</v>
      </c>
      <c r="BM1193" s="307">
        <v>1</v>
      </c>
      <c r="BN1193" s="307" t="s">
        <v>79</v>
      </c>
      <c r="BO1193" s="305" t="s">
        <v>1211</v>
      </c>
      <c r="BP1193" s="308">
        <v>1481.82</v>
      </c>
      <c r="BQ1193" s="308">
        <v>1561.65</v>
      </c>
      <c r="BR1193" s="308">
        <v>12</v>
      </c>
      <c r="BS1193" s="308">
        <v>12</v>
      </c>
      <c r="BT1193" s="305" t="s">
        <v>2952</v>
      </c>
      <c r="BU1193" s="307">
        <v>0.1</v>
      </c>
      <c r="BV1193" s="309">
        <v>0</v>
      </c>
      <c r="BW1193" s="310" t="s">
        <v>1253</v>
      </c>
      <c r="BX1193" s="305"/>
      <c r="BY1193" s="308">
        <v>1481.82</v>
      </c>
      <c r="BZ1193" s="308">
        <v>1561.65</v>
      </c>
      <c r="CA1193" s="308">
        <v>20.399999999999999</v>
      </c>
      <c r="CB1193" s="308">
        <v>20.399999999999999</v>
      </c>
      <c r="CC1193" s="307">
        <v>0.55000000000000004</v>
      </c>
      <c r="CD1193" s="305" t="s">
        <v>1213</v>
      </c>
      <c r="CE1193" s="310" t="s">
        <v>1253</v>
      </c>
      <c r="CF1193" s="305"/>
      <c r="CG1193" s="308">
        <v>1481.82</v>
      </c>
      <c r="CH1193" s="308">
        <v>1561.65</v>
      </c>
      <c r="CI1193" s="308">
        <v>12</v>
      </c>
      <c r="CJ1193" s="308">
        <v>12</v>
      </c>
      <c r="CK1193" s="307"/>
      <c r="CL1193" s="307"/>
      <c r="CM1193" s="307">
        <v>1</v>
      </c>
      <c r="CN1193" s="311" t="s">
        <v>1213</v>
      </c>
      <c r="CO1193" s="305" t="s">
        <v>1253</v>
      </c>
      <c r="CP1193" s="305"/>
      <c r="CQ1193" s="308">
        <v>1481.82</v>
      </c>
      <c r="CR1193" s="308">
        <v>1561.65</v>
      </c>
      <c r="CS1193" s="308">
        <v>12</v>
      </c>
      <c r="CT1193" s="308">
        <v>12</v>
      </c>
      <c r="CW1193" s="312"/>
      <c r="CX1193" s="312"/>
    </row>
    <row r="1194" spans="1:102" s="299" customFormat="1" ht="16" customHeight="1">
      <c r="A1194" s="297" t="s">
        <v>2953</v>
      </c>
      <c r="B1194" s="297" t="s">
        <v>2954</v>
      </c>
      <c r="C1194" s="119" t="s">
        <v>1215</v>
      </c>
      <c r="D1194" s="119"/>
      <c r="E1194" s="119"/>
      <c r="F1194" s="298">
        <v>1194</v>
      </c>
      <c r="G1194" s="119"/>
      <c r="H1194" s="119"/>
      <c r="I1194" s="119" t="s">
        <v>2955</v>
      </c>
      <c r="J1194" s="119" t="s">
        <v>2956</v>
      </c>
      <c r="K1194" s="119" t="s">
        <v>378</v>
      </c>
      <c r="L1194" s="119"/>
      <c r="M1194" s="119" t="s">
        <v>147</v>
      </c>
      <c r="N1194" s="119"/>
      <c r="O1194" s="119"/>
      <c r="P1194" s="119"/>
      <c r="Q1194" s="119"/>
      <c r="R1194" s="119">
        <v>1</v>
      </c>
      <c r="S1194" s="119" t="s">
        <v>120</v>
      </c>
      <c r="T1194" s="119"/>
      <c r="U1194" s="119"/>
      <c r="V1194" s="119"/>
      <c r="W1194" s="119"/>
      <c r="X1194" s="119" t="s">
        <v>2957</v>
      </c>
      <c r="Y1194" s="119" t="s">
        <v>2958</v>
      </c>
      <c r="Z1194" s="119" t="s">
        <v>2959</v>
      </c>
      <c r="AA1194" s="119" t="s">
        <v>2960</v>
      </c>
      <c r="AB1194" s="119" t="s">
        <v>1210</v>
      </c>
      <c r="AD1194" s="300"/>
      <c r="AE1194" s="304"/>
      <c r="AF1194" s="297" t="s">
        <v>632</v>
      </c>
      <c r="AG1194" s="302">
        <v>0</v>
      </c>
      <c r="AH1194" s="297" t="s">
        <v>2953</v>
      </c>
      <c r="AI1194" s="297" t="s">
        <v>2954</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2935</v>
      </c>
      <c r="BI1194" s="312"/>
      <c r="BJ1194" s="305" t="s">
        <v>109</v>
      </c>
      <c r="BK1194" s="305"/>
      <c r="BL1194" s="305">
        <v>1</v>
      </c>
      <c r="BM1194" s="307">
        <v>1</v>
      </c>
      <c r="BN1194" s="307" t="s">
        <v>79</v>
      </c>
      <c r="BO1194" s="305" t="s">
        <v>1211</v>
      </c>
      <c r="BP1194" s="308">
        <v>1469.45</v>
      </c>
      <c r="BQ1194" s="308">
        <v>1572.03</v>
      </c>
      <c r="BR1194" s="308">
        <v>12</v>
      </c>
      <c r="BS1194" s="308">
        <v>12</v>
      </c>
      <c r="BT1194" s="305" t="s">
        <v>2961</v>
      </c>
      <c r="BU1194" s="307">
        <v>0.1</v>
      </c>
      <c r="BV1194" s="309">
        <v>0</v>
      </c>
      <c r="BW1194" s="310" t="s">
        <v>1253</v>
      </c>
      <c r="BX1194" s="305"/>
      <c r="BY1194" s="308">
        <v>1469.45</v>
      </c>
      <c r="BZ1194" s="308">
        <v>1572.03</v>
      </c>
      <c r="CA1194" s="308">
        <v>20.399999999999999</v>
      </c>
      <c r="CB1194" s="308">
        <v>20.399999999999999</v>
      </c>
      <c r="CC1194" s="307">
        <v>0.55000000000000004</v>
      </c>
      <c r="CD1194" s="305" t="s">
        <v>1213</v>
      </c>
      <c r="CE1194" s="310" t="s">
        <v>1253</v>
      </c>
      <c r="CF1194" s="305"/>
      <c r="CG1194" s="308">
        <v>1469.45</v>
      </c>
      <c r="CH1194" s="308">
        <v>1572.03</v>
      </c>
      <c r="CI1194" s="308">
        <v>12</v>
      </c>
      <c r="CJ1194" s="308">
        <v>12</v>
      </c>
      <c r="CK1194" s="307"/>
      <c r="CL1194" s="307"/>
      <c r="CM1194" s="307">
        <v>1</v>
      </c>
      <c r="CN1194" s="311" t="s">
        <v>1213</v>
      </c>
      <c r="CO1194" s="305" t="s">
        <v>1253</v>
      </c>
      <c r="CP1194" s="305"/>
      <c r="CQ1194" s="308">
        <v>1469.45</v>
      </c>
      <c r="CR1194" s="308">
        <v>1572.03</v>
      </c>
      <c r="CS1194" s="308">
        <v>12</v>
      </c>
      <c r="CT1194" s="308">
        <v>12</v>
      </c>
      <c r="CW1194" s="312"/>
      <c r="CX1194" s="312"/>
    </row>
    <row r="1195" spans="1:102" s="299" customFormat="1" ht="16" customHeight="1">
      <c r="A1195" s="297" t="s">
        <v>2962</v>
      </c>
      <c r="B1195" s="297" t="s">
        <v>2963</v>
      </c>
      <c r="C1195" s="119" t="s">
        <v>1256</v>
      </c>
      <c r="D1195" s="119"/>
      <c r="E1195" s="119"/>
      <c r="F1195" s="298">
        <v>1195</v>
      </c>
      <c r="G1195" s="119"/>
      <c r="H1195" s="119"/>
      <c r="I1195" s="119" t="s">
        <v>2964</v>
      </c>
      <c r="J1195" s="119" t="s">
        <v>2965</v>
      </c>
      <c r="K1195" s="119" t="s">
        <v>378</v>
      </c>
      <c r="L1195" s="119"/>
      <c r="M1195" s="119" t="s">
        <v>147</v>
      </c>
      <c r="N1195" s="119"/>
      <c r="O1195" s="119"/>
      <c r="P1195" s="119"/>
      <c r="Q1195" s="119"/>
      <c r="R1195" s="119">
        <v>1</v>
      </c>
      <c r="S1195" s="119" t="s">
        <v>120</v>
      </c>
      <c r="T1195" s="119"/>
      <c r="U1195" s="119"/>
      <c r="V1195" s="119"/>
      <c r="W1195" s="119"/>
      <c r="X1195" s="119" t="s">
        <v>2966</v>
      </c>
      <c r="Y1195" s="119" t="s">
        <v>2967</v>
      </c>
      <c r="Z1195" s="119" t="s">
        <v>2968</v>
      </c>
      <c r="AA1195" s="119" t="s">
        <v>2969</v>
      </c>
      <c r="AB1195" s="119" t="s">
        <v>1210</v>
      </c>
      <c r="AD1195" s="300"/>
      <c r="AE1195" s="304"/>
      <c r="AF1195" s="297" t="s">
        <v>633</v>
      </c>
      <c r="AG1195" s="302">
        <v>0</v>
      </c>
      <c r="AH1195" s="297" t="s">
        <v>2962</v>
      </c>
      <c r="AI1195" s="297" t="s">
        <v>2963</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2935</v>
      </c>
      <c r="BI1195" s="312"/>
      <c r="BJ1195" s="305" t="s">
        <v>109</v>
      </c>
      <c r="BK1195" s="305"/>
      <c r="BL1195" s="305">
        <v>1</v>
      </c>
      <c r="BM1195" s="307">
        <v>1</v>
      </c>
      <c r="BN1195" s="307" t="s">
        <v>79</v>
      </c>
      <c r="BO1195" s="305" t="s">
        <v>1211</v>
      </c>
      <c r="BP1195" s="308">
        <v>1456.86</v>
      </c>
      <c r="BQ1195" s="308">
        <v>1582.13</v>
      </c>
      <c r="BR1195" s="308">
        <v>12</v>
      </c>
      <c r="BS1195" s="308">
        <v>12</v>
      </c>
      <c r="BT1195" s="305" t="s">
        <v>2970</v>
      </c>
      <c r="BU1195" s="307">
        <v>0.1</v>
      </c>
      <c r="BV1195" s="309">
        <v>0</v>
      </c>
      <c r="BW1195" s="310" t="s">
        <v>1253</v>
      </c>
      <c r="BX1195" s="305"/>
      <c r="BY1195" s="308">
        <v>1456.86</v>
      </c>
      <c r="BZ1195" s="308">
        <v>1582.13</v>
      </c>
      <c r="CA1195" s="308">
        <v>20.399999999999999</v>
      </c>
      <c r="CB1195" s="308">
        <v>20.399999999999999</v>
      </c>
      <c r="CC1195" s="307">
        <v>0.55000000000000004</v>
      </c>
      <c r="CD1195" s="305" t="s">
        <v>1213</v>
      </c>
      <c r="CE1195" s="310" t="s">
        <v>1253</v>
      </c>
      <c r="CF1195" s="305"/>
      <c r="CG1195" s="308">
        <v>1456.86</v>
      </c>
      <c r="CH1195" s="308">
        <v>1582.13</v>
      </c>
      <c r="CI1195" s="308">
        <v>12</v>
      </c>
      <c r="CJ1195" s="308">
        <v>12</v>
      </c>
      <c r="CK1195" s="307"/>
      <c r="CL1195" s="307"/>
      <c r="CM1195" s="307">
        <v>1</v>
      </c>
      <c r="CN1195" s="311" t="s">
        <v>1213</v>
      </c>
      <c r="CO1195" s="305" t="s">
        <v>1253</v>
      </c>
      <c r="CP1195" s="305"/>
      <c r="CQ1195" s="308">
        <v>1456.86</v>
      </c>
      <c r="CR1195" s="308">
        <v>1582.13</v>
      </c>
      <c r="CS1195" s="308">
        <v>12</v>
      </c>
      <c r="CT1195" s="308">
        <v>12</v>
      </c>
      <c r="CW1195" s="312"/>
      <c r="CX1195" s="312"/>
    </row>
    <row r="1196" spans="1:102" s="299" customFormat="1" ht="16" customHeight="1">
      <c r="A1196" s="297" t="s">
        <v>2971</v>
      </c>
      <c r="B1196" s="297" t="s">
        <v>2972</v>
      </c>
      <c r="C1196" s="119" t="s">
        <v>1215</v>
      </c>
      <c r="D1196" s="119"/>
      <c r="E1196" s="119"/>
      <c r="F1196" s="298">
        <v>1196</v>
      </c>
      <c r="G1196" s="119"/>
      <c r="H1196" s="119"/>
      <c r="I1196" s="119" t="s">
        <v>2973</v>
      </c>
      <c r="J1196" s="119" t="s">
        <v>2974</v>
      </c>
      <c r="K1196" s="119" t="s">
        <v>378</v>
      </c>
      <c r="L1196" s="119"/>
      <c r="M1196" s="119" t="s">
        <v>147</v>
      </c>
      <c r="N1196" s="119"/>
      <c r="O1196" s="119"/>
      <c r="P1196" s="119"/>
      <c r="Q1196" s="119"/>
      <c r="R1196" s="119">
        <v>1</v>
      </c>
      <c r="S1196" s="119" t="s">
        <v>120</v>
      </c>
      <c r="T1196" s="119"/>
      <c r="U1196" s="119"/>
      <c r="V1196" s="119"/>
      <c r="W1196" s="119"/>
      <c r="X1196" s="119" t="s">
        <v>2975</v>
      </c>
      <c r="Y1196" s="119" t="s">
        <v>2976</v>
      </c>
      <c r="Z1196" s="119" t="s">
        <v>2977</v>
      </c>
      <c r="AA1196" s="119" t="s">
        <v>2978</v>
      </c>
      <c r="AB1196" s="119" t="s">
        <v>1210</v>
      </c>
      <c r="AD1196" s="300"/>
      <c r="AE1196" s="304"/>
      <c r="AF1196" s="297" t="s">
        <v>634</v>
      </c>
      <c r="AG1196" s="302">
        <v>0</v>
      </c>
      <c r="AH1196" s="297" t="s">
        <v>2971</v>
      </c>
      <c r="AI1196" s="297" t="s">
        <v>2972</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2890</v>
      </c>
      <c r="BI1196" s="312"/>
      <c r="BJ1196" s="305" t="s">
        <v>109</v>
      </c>
      <c r="BK1196" s="305"/>
      <c r="BL1196" s="305">
        <v>1</v>
      </c>
      <c r="BM1196" s="307">
        <v>1</v>
      </c>
      <c r="BN1196" s="307" t="s">
        <v>79</v>
      </c>
      <c r="BO1196" s="305" t="s">
        <v>1211</v>
      </c>
      <c r="BP1196" s="308">
        <v>1372.79</v>
      </c>
      <c r="BQ1196" s="308">
        <v>1520.22</v>
      </c>
      <c r="BR1196" s="308">
        <v>35</v>
      </c>
      <c r="BS1196" s="308">
        <v>35</v>
      </c>
      <c r="BT1196" s="305" t="s">
        <v>2979</v>
      </c>
      <c r="BU1196" s="307">
        <v>0.1</v>
      </c>
      <c r="BV1196" s="309">
        <v>0</v>
      </c>
      <c r="BW1196" s="310" t="s">
        <v>1243</v>
      </c>
      <c r="BX1196" s="305"/>
      <c r="BY1196" s="308">
        <v>1372.79</v>
      </c>
      <c r="BZ1196" s="308">
        <v>1520.22</v>
      </c>
      <c r="CA1196" s="308">
        <v>59.5</v>
      </c>
      <c r="CB1196" s="308">
        <v>59.5</v>
      </c>
      <c r="CC1196" s="307">
        <v>0.55000000000000004</v>
      </c>
      <c r="CD1196" s="305" t="s">
        <v>1213</v>
      </c>
      <c r="CE1196" s="310" t="s">
        <v>1243</v>
      </c>
      <c r="CF1196" s="305"/>
      <c r="CG1196" s="308">
        <v>1372.79</v>
      </c>
      <c r="CH1196" s="308">
        <v>1520.22</v>
      </c>
      <c r="CI1196" s="308">
        <v>35</v>
      </c>
      <c r="CJ1196" s="308">
        <v>35</v>
      </c>
      <c r="CK1196" s="307"/>
      <c r="CL1196" s="307"/>
      <c r="CM1196" s="307">
        <v>1</v>
      </c>
      <c r="CN1196" s="311" t="s">
        <v>1213</v>
      </c>
      <c r="CO1196" s="305" t="s">
        <v>1243</v>
      </c>
      <c r="CP1196" s="305"/>
      <c r="CQ1196" s="308">
        <v>1372.79</v>
      </c>
      <c r="CR1196" s="308">
        <v>1520.22</v>
      </c>
      <c r="CS1196" s="308">
        <v>35</v>
      </c>
      <c r="CT1196" s="308">
        <v>35</v>
      </c>
      <c r="CW1196" s="312"/>
      <c r="CX1196" s="312"/>
    </row>
    <row r="1197" spans="1:102" s="299" customFormat="1" ht="16" customHeight="1">
      <c r="A1197" s="297" t="s">
        <v>2980</v>
      </c>
      <c r="B1197" s="297" t="s">
        <v>2981</v>
      </c>
      <c r="C1197" s="119" t="s">
        <v>1215</v>
      </c>
      <c r="D1197" s="119"/>
      <c r="E1197" s="119"/>
      <c r="F1197" s="298">
        <v>1197</v>
      </c>
      <c r="G1197" s="119"/>
      <c r="H1197" s="119"/>
      <c r="I1197" s="119" t="s">
        <v>2982</v>
      </c>
      <c r="J1197" s="119" t="s">
        <v>2983</v>
      </c>
      <c r="K1197" s="119" t="s">
        <v>378</v>
      </c>
      <c r="L1197" s="119"/>
      <c r="M1197" s="119" t="s">
        <v>147</v>
      </c>
      <c r="N1197" s="119"/>
      <c r="O1197" s="119"/>
      <c r="P1197" s="119"/>
      <c r="Q1197" s="119"/>
      <c r="R1197" s="119">
        <v>1</v>
      </c>
      <c r="S1197" s="119" t="s">
        <v>120</v>
      </c>
      <c r="T1197" s="119"/>
      <c r="U1197" s="119"/>
      <c r="V1197" s="119"/>
      <c r="W1197" s="119"/>
      <c r="X1197" s="119" t="s">
        <v>2984</v>
      </c>
      <c r="Y1197" s="119" t="s">
        <v>2985</v>
      </c>
      <c r="Z1197" s="119" t="s">
        <v>2986</v>
      </c>
      <c r="AA1197" s="119" t="s">
        <v>2987</v>
      </c>
      <c r="AB1197" s="119" t="s">
        <v>1210</v>
      </c>
      <c r="AD1197" s="300"/>
      <c r="AE1197" s="304"/>
      <c r="AF1197" s="297" t="s">
        <v>635</v>
      </c>
      <c r="AG1197" s="302">
        <v>0</v>
      </c>
      <c r="AH1197" s="297" t="s">
        <v>2980</v>
      </c>
      <c r="AI1197" s="297" t="s">
        <v>2981</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2971</v>
      </c>
      <c r="BI1197" s="312"/>
      <c r="BJ1197" s="305" t="s">
        <v>109</v>
      </c>
      <c r="BK1197" s="305"/>
      <c r="BL1197" s="305">
        <v>1</v>
      </c>
      <c r="BM1197" s="307">
        <v>1</v>
      </c>
      <c r="BN1197" s="307" t="s">
        <v>79</v>
      </c>
      <c r="BO1197" s="305" t="s">
        <v>1211</v>
      </c>
      <c r="BP1197" s="308">
        <v>1444.05</v>
      </c>
      <c r="BQ1197" s="308">
        <v>1591.96</v>
      </c>
      <c r="BR1197" s="308">
        <v>12</v>
      </c>
      <c r="BS1197" s="308">
        <v>12</v>
      </c>
      <c r="BT1197" s="305" t="s">
        <v>2988</v>
      </c>
      <c r="BU1197" s="307">
        <v>0.1</v>
      </c>
      <c r="BV1197" s="309">
        <v>0</v>
      </c>
      <c r="BW1197" s="310" t="s">
        <v>1253</v>
      </c>
      <c r="BX1197" s="305"/>
      <c r="BY1197" s="308">
        <v>1444.05</v>
      </c>
      <c r="BZ1197" s="308">
        <v>1591.96</v>
      </c>
      <c r="CA1197" s="308">
        <v>20.399999999999999</v>
      </c>
      <c r="CB1197" s="308">
        <v>20.399999999999999</v>
      </c>
      <c r="CC1197" s="307">
        <v>0.55000000000000004</v>
      </c>
      <c r="CD1197" s="305" t="s">
        <v>1213</v>
      </c>
      <c r="CE1197" s="310" t="s">
        <v>1253</v>
      </c>
      <c r="CF1197" s="305"/>
      <c r="CG1197" s="308">
        <v>1444.05</v>
      </c>
      <c r="CH1197" s="308">
        <v>1591.96</v>
      </c>
      <c r="CI1197" s="308">
        <v>12</v>
      </c>
      <c r="CJ1197" s="308">
        <v>12</v>
      </c>
      <c r="CK1197" s="307"/>
      <c r="CL1197" s="307"/>
      <c r="CM1197" s="307">
        <v>1</v>
      </c>
      <c r="CN1197" s="311" t="s">
        <v>1213</v>
      </c>
      <c r="CO1197" s="305" t="s">
        <v>1253</v>
      </c>
      <c r="CP1197" s="305"/>
      <c r="CQ1197" s="308">
        <v>1444.05</v>
      </c>
      <c r="CR1197" s="308">
        <v>1591.96</v>
      </c>
      <c r="CS1197" s="308">
        <v>12</v>
      </c>
      <c r="CT1197" s="308">
        <v>12</v>
      </c>
      <c r="CW1197" s="312"/>
      <c r="CX1197" s="312"/>
    </row>
    <row r="1198" spans="1:102" s="299" customFormat="1" ht="16" customHeight="1">
      <c r="A1198" s="297" t="s">
        <v>2989</v>
      </c>
      <c r="B1198" s="297" t="s">
        <v>2990</v>
      </c>
      <c r="C1198" s="119" t="s">
        <v>1256</v>
      </c>
      <c r="D1198" s="119"/>
      <c r="E1198" s="119"/>
      <c r="F1198" s="298">
        <v>1198</v>
      </c>
      <c r="G1198" s="119"/>
      <c r="H1198" s="119"/>
      <c r="I1198" s="119" t="s">
        <v>2991</v>
      </c>
      <c r="J1198" s="119" t="s">
        <v>2992</v>
      </c>
      <c r="K1198" s="119" t="s">
        <v>378</v>
      </c>
      <c r="L1198" s="119"/>
      <c r="M1198" s="119" t="s">
        <v>147</v>
      </c>
      <c r="N1198" s="119"/>
      <c r="O1198" s="119"/>
      <c r="P1198" s="119"/>
      <c r="Q1198" s="119"/>
      <c r="R1198" s="119">
        <v>1</v>
      </c>
      <c r="S1198" s="119" t="s">
        <v>120</v>
      </c>
      <c r="T1198" s="119"/>
      <c r="U1198" s="119"/>
      <c r="V1198" s="119"/>
      <c r="W1198" s="119"/>
      <c r="X1198" s="119" t="s">
        <v>2993</v>
      </c>
      <c r="Y1198" s="119" t="s">
        <v>2994</v>
      </c>
      <c r="Z1198" s="119" t="s">
        <v>2995</v>
      </c>
      <c r="AA1198" s="119" t="s">
        <v>2996</v>
      </c>
      <c r="AB1198" s="119" t="s">
        <v>1210</v>
      </c>
      <c r="AD1198" s="300"/>
      <c r="AE1198" s="304"/>
      <c r="AF1198" s="297" t="s">
        <v>636</v>
      </c>
      <c r="AG1198" s="302">
        <v>0</v>
      </c>
      <c r="AH1198" s="297" t="s">
        <v>2989</v>
      </c>
      <c r="AI1198" s="297" t="s">
        <v>2990</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2971</v>
      </c>
      <c r="BI1198" s="312"/>
      <c r="BJ1198" s="305" t="s">
        <v>109</v>
      </c>
      <c r="BK1198" s="305"/>
      <c r="BL1198" s="305">
        <v>1</v>
      </c>
      <c r="BM1198" s="307">
        <v>1</v>
      </c>
      <c r="BN1198" s="307" t="s">
        <v>79</v>
      </c>
      <c r="BO1198" s="305" t="s">
        <v>1211</v>
      </c>
      <c r="BP1198" s="308">
        <v>1431.03</v>
      </c>
      <c r="BQ1198" s="308">
        <v>1601.51</v>
      </c>
      <c r="BR1198" s="308">
        <v>12</v>
      </c>
      <c r="BS1198" s="308">
        <v>12</v>
      </c>
      <c r="BT1198" s="305" t="s">
        <v>2997</v>
      </c>
      <c r="BU1198" s="307">
        <v>0.1</v>
      </c>
      <c r="BV1198" s="309">
        <v>0</v>
      </c>
      <c r="BW1198" s="310" t="s">
        <v>1253</v>
      </c>
      <c r="BX1198" s="305"/>
      <c r="BY1198" s="308">
        <v>1431.03</v>
      </c>
      <c r="BZ1198" s="308">
        <v>1601.51</v>
      </c>
      <c r="CA1198" s="308">
        <v>20.399999999999999</v>
      </c>
      <c r="CB1198" s="308">
        <v>20.399999999999999</v>
      </c>
      <c r="CC1198" s="307">
        <v>0.55000000000000004</v>
      </c>
      <c r="CD1198" s="305" t="s">
        <v>1213</v>
      </c>
      <c r="CE1198" s="310" t="s">
        <v>1253</v>
      </c>
      <c r="CF1198" s="305"/>
      <c r="CG1198" s="308">
        <v>1431.03</v>
      </c>
      <c r="CH1198" s="308">
        <v>1601.51</v>
      </c>
      <c r="CI1198" s="308">
        <v>12</v>
      </c>
      <c r="CJ1198" s="308">
        <v>12</v>
      </c>
      <c r="CK1198" s="307"/>
      <c r="CL1198" s="307"/>
      <c r="CM1198" s="307">
        <v>1</v>
      </c>
      <c r="CN1198" s="311" t="s">
        <v>1213</v>
      </c>
      <c r="CO1198" s="305" t="s">
        <v>1253</v>
      </c>
      <c r="CP1198" s="305"/>
      <c r="CQ1198" s="308">
        <v>1431.03</v>
      </c>
      <c r="CR1198" s="308">
        <v>1601.51</v>
      </c>
      <c r="CS1198" s="308">
        <v>12</v>
      </c>
      <c r="CT1198" s="308">
        <v>12</v>
      </c>
      <c r="CW1198" s="312"/>
      <c r="CX1198" s="312"/>
    </row>
    <row r="1199" spans="1:102" s="299" customFormat="1" ht="16" customHeight="1">
      <c r="A1199" s="297" t="s">
        <v>2998</v>
      </c>
      <c r="B1199" s="297" t="s">
        <v>2999</v>
      </c>
      <c r="C1199" s="119" t="s">
        <v>1215</v>
      </c>
      <c r="D1199" s="119"/>
      <c r="E1199" s="119"/>
      <c r="F1199" s="298">
        <v>1199</v>
      </c>
      <c r="G1199" s="119"/>
      <c r="H1199" s="119"/>
      <c r="I1199" s="119" t="s">
        <v>3000</v>
      </c>
      <c r="J1199" s="119" t="s">
        <v>3001</v>
      </c>
      <c r="K1199" s="119" t="s">
        <v>378</v>
      </c>
      <c r="L1199" s="119"/>
      <c r="M1199" s="119" t="s">
        <v>147</v>
      </c>
      <c r="N1199" s="119"/>
      <c r="O1199" s="119"/>
      <c r="P1199" s="119"/>
      <c r="Q1199" s="119"/>
      <c r="R1199" s="119">
        <v>1</v>
      </c>
      <c r="S1199" s="119" t="s">
        <v>120</v>
      </c>
      <c r="T1199" s="119"/>
      <c r="U1199" s="119"/>
      <c r="V1199" s="119"/>
      <c r="W1199" s="119"/>
      <c r="X1199" s="119" t="s">
        <v>3002</v>
      </c>
      <c r="Y1199" s="119" t="s">
        <v>3003</v>
      </c>
      <c r="Z1199" s="119" t="s">
        <v>3004</v>
      </c>
      <c r="AA1199" s="119" t="s">
        <v>3005</v>
      </c>
      <c r="AB1199" s="119" t="s">
        <v>1210</v>
      </c>
      <c r="AD1199" s="300"/>
      <c r="AE1199" s="304"/>
      <c r="AF1199" s="297" t="s">
        <v>637</v>
      </c>
      <c r="AG1199" s="302">
        <v>0</v>
      </c>
      <c r="AH1199" s="297" t="s">
        <v>2998</v>
      </c>
      <c r="AI1199" s="297" t="s">
        <v>2999</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2971</v>
      </c>
      <c r="BI1199" s="312"/>
      <c r="BJ1199" s="305" t="s">
        <v>109</v>
      </c>
      <c r="BK1199" s="305"/>
      <c r="BL1199" s="305">
        <v>1</v>
      </c>
      <c r="BM1199" s="307">
        <v>1</v>
      </c>
      <c r="BN1199" s="307" t="s">
        <v>79</v>
      </c>
      <c r="BO1199" s="305" t="s">
        <v>1211</v>
      </c>
      <c r="BP1199" s="308">
        <v>1417.81</v>
      </c>
      <c r="BQ1199" s="308">
        <v>1610.77</v>
      </c>
      <c r="BR1199" s="308">
        <v>12</v>
      </c>
      <c r="BS1199" s="308">
        <v>12</v>
      </c>
      <c r="BT1199" s="305" t="s">
        <v>3006</v>
      </c>
      <c r="BU1199" s="307">
        <v>0.1</v>
      </c>
      <c r="BV1199" s="309">
        <v>0</v>
      </c>
      <c r="BW1199" s="310" t="s">
        <v>1253</v>
      </c>
      <c r="BX1199" s="305"/>
      <c r="BY1199" s="308">
        <v>1417.81</v>
      </c>
      <c r="BZ1199" s="308">
        <v>1610.77</v>
      </c>
      <c r="CA1199" s="308">
        <v>20.399999999999999</v>
      </c>
      <c r="CB1199" s="308">
        <v>20.399999999999999</v>
      </c>
      <c r="CC1199" s="307">
        <v>0.55000000000000004</v>
      </c>
      <c r="CD1199" s="305" t="s">
        <v>1213</v>
      </c>
      <c r="CE1199" s="310" t="s">
        <v>1253</v>
      </c>
      <c r="CF1199" s="305"/>
      <c r="CG1199" s="308">
        <v>1417.81</v>
      </c>
      <c r="CH1199" s="308">
        <v>1610.77</v>
      </c>
      <c r="CI1199" s="308">
        <v>12</v>
      </c>
      <c r="CJ1199" s="308">
        <v>12</v>
      </c>
      <c r="CK1199" s="307"/>
      <c r="CL1199" s="307"/>
      <c r="CM1199" s="307">
        <v>1</v>
      </c>
      <c r="CN1199" s="311" t="s">
        <v>1213</v>
      </c>
      <c r="CO1199" s="305" t="s">
        <v>1253</v>
      </c>
      <c r="CP1199" s="305"/>
      <c r="CQ1199" s="308">
        <v>1417.81</v>
      </c>
      <c r="CR1199" s="308">
        <v>1610.77</v>
      </c>
      <c r="CS1199" s="308">
        <v>12</v>
      </c>
      <c r="CT1199" s="308">
        <v>12</v>
      </c>
      <c r="CW1199" s="312"/>
      <c r="CX1199" s="312"/>
    </row>
    <row r="1200" spans="1:102" s="299" customFormat="1" ht="16" customHeight="1">
      <c r="A1200" s="297" t="s">
        <v>3007</v>
      </c>
      <c r="B1200" s="297" t="s">
        <v>3008</v>
      </c>
      <c r="C1200" s="119" t="s">
        <v>1256</v>
      </c>
      <c r="D1200" s="119"/>
      <c r="E1200" s="119"/>
      <c r="F1200" s="298">
        <v>1200</v>
      </c>
      <c r="G1200" s="119"/>
      <c r="H1200" s="119"/>
      <c r="I1200" s="119" t="s">
        <v>3009</v>
      </c>
      <c r="J1200" s="119" t="s">
        <v>3010</v>
      </c>
      <c r="K1200" s="119" t="s">
        <v>378</v>
      </c>
      <c r="L1200" s="119"/>
      <c r="M1200" s="119" t="s">
        <v>147</v>
      </c>
      <c r="N1200" s="119"/>
      <c r="O1200" s="119"/>
      <c r="P1200" s="119"/>
      <c r="Q1200" s="119"/>
      <c r="R1200" s="119">
        <v>1</v>
      </c>
      <c r="S1200" s="119" t="s">
        <v>120</v>
      </c>
      <c r="T1200" s="119"/>
      <c r="U1200" s="119"/>
      <c r="V1200" s="119"/>
      <c r="W1200" s="119"/>
      <c r="X1200" s="119" t="s">
        <v>3011</v>
      </c>
      <c r="Y1200" s="119" t="s">
        <v>3012</v>
      </c>
      <c r="Z1200" s="119" t="s">
        <v>3013</v>
      </c>
      <c r="AA1200" s="119" t="s">
        <v>3014</v>
      </c>
      <c r="AB1200" s="119" t="s">
        <v>1210</v>
      </c>
      <c r="AD1200" s="300"/>
      <c r="AE1200" s="304"/>
      <c r="AF1200" s="297" t="s">
        <v>638</v>
      </c>
      <c r="AG1200" s="302">
        <v>0</v>
      </c>
      <c r="AH1200" s="297" t="s">
        <v>3007</v>
      </c>
      <c r="AI1200" s="297" t="s">
        <v>3008</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2639</v>
      </c>
      <c r="BI1200" s="312"/>
      <c r="BJ1200" s="305" t="s">
        <v>109</v>
      </c>
      <c r="BK1200" s="305"/>
      <c r="BL1200" s="305">
        <v>1</v>
      </c>
      <c r="BM1200" s="307">
        <v>1</v>
      </c>
      <c r="BN1200" s="307" t="s">
        <v>79</v>
      </c>
      <c r="BO1200" s="305" t="s">
        <v>1211</v>
      </c>
      <c r="BP1200" s="308">
        <v>1235.7</v>
      </c>
      <c r="BQ1200" s="308">
        <v>1440.96</v>
      </c>
      <c r="BR1200" s="308">
        <v>60</v>
      </c>
      <c r="BS1200" s="308">
        <v>60</v>
      </c>
      <c r="BT1200" s="305" t="s">
        <v>3015</v>
      </c>
      <c r="BU1200" s="307">
        <v>0.1</v>
      </c>
      <c r="BV1200" s="309">
        <v>0</v>
      </c>
      <c r="BW1200" s="310" t="s">
        <v>1233</v>
      </c>
      <c r="BX1200" s="305"/>
      <c r="BY1200" s="308">
        <v>1235.7</v>
      </c>
      <c r="BZ1200" s="308">
        <v>1440.96</v>
      </c>
      <c r="CA1200" s="308">
        <v>102</v>
      </c>
      <c r="CB1200" s="308">
        <v>102</v>
      </c>
      <c r="CC1200" s="307">
        <v>0.55000000000000004</v>
      </c>
      <c r="CD1200" s="305" t="s">
        <v>1213</v>
      </c>
      <c r="CE1200" s="310" t="s">
        <v>1233</v>
      </c>
      <c r="CF1200" s="305"/>
      <c r="CG1200" s="308">
        <v>1235.7</v>
      </c>
      <c r="CH1200" s="308">
        <v>1440.96</v>
      </c>
      <c r="CI1200" s="308">
        <v>60</v>
      </c>
      <c r="CJ1200" s="308">
        <v>60</v>
      </c>
      <c r="CK1200" s="307"/>
      <c r="CL1200" s="307"/>
      <c r="CM1200" s="307">
        <v>1</v>
      </c>
      <c r="CN1200" s="311" t="s">
        <v>1213</v>
      </c>
      <c r="CO1200" s="305" t="s">
        <v>1233</v>
      </c>
      <c r="CP1200" s="305"/>
      <c r="CQ1200" s="308">
        <v>1235.7</v>
      </c>
      <c r="CR1200" s="308">
        <v>1440.96</v>
      </c>
      <c r="CS1200" s="308">
        <v>60</v>
      </c>
      <c r="CT1200" s="308">
        <v>60</v>
      </c>
      <c r="CW1200" s="312"/>
      <c r="CX1200" s="312"/>
    </row>
    <row r="1201" spans="1:102" s="299" customFormat="1" ht="16" customHeight="1">
      <c r="A1201" s="297" t="s">
        <v>3016</v>
      </c>
      <c r="B1201" s="297" t="s">
        <v>3017</v>
      </c>
      <c r="C1201" s="119" t="s">
        <v>1256</v>
      </c>
      <c r="D1201" s="119"/>
      <c r="E1201" s="119"/>
      <c r="F1201" s="298">
        <v>1201</v>
      </c>
      <c r="G1201" s="119"/>
      <c r="H1201" s="119"/>
      <c r="I1201" s="119" t="s">
        <v>3018</v>
      </c>
      <c r="J1201" s="119" t="s">
        <v>3019</v>
      </c>
      <c r="K1201" s="119" t="s">
        <v>378</v>
      </c>
      <c r="L1201" s="119"/>
      <c r="M1201" s="119" t="s">
        <v>147</v>
      </c>
      <c r="N1201" s="119"/>
      <c r="O1201" s="119"/>
      <c r="P1201" s="119"/>
      <c r="Q1201" s="119"/>
      <c r="R1201" s="119">
        <v>1</v>
      </c>
      <c r="S1201" s="119" t="s">
        <v>120</v>
      </c>
      <c r="T1201" s="119"/>
      <c r="U1201" s="119"/>
      <c r="V1201" s="119"/>
      <c r="W1201" s="119"/>
      <c r="X1201" s="119" t="s">
        <v>3020</v>
      </c>
      <c r="Y1201" s="119" t="s">
        <v>3021</v>
      </c>
      <c r="Z1201" s="119" t="s">
        <v>3022</v>
      </c>
      <c r="AA1201" s="119" t="s">
        <v>3023</v>
      </c>
      <c r="AB1201" s="119" t="s">
        <v>1210</v>
      </c>
      <c r="AD1201" s="300"/>
      <c r="AE1201" s="304"/>
      <c r="AF1201" s="297" t="s">
        <v>639</v>
      </c>
      <c r="AG1201" s="302">
        <v>0</v>
      </c>
      <c r="AH1201" s="297" t="s">
        <v>3016</v>
      </c>
      <c r="AI1201" s="297" t="s">
        <v>3017</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3007</v>
      </c>
      <c r="BI1201" s="312"/>
      <c r="BJ1201" s="305" t="s">
        <v>109</v>
      </c>
      <c r="BK1201" s="305"/>
      <c r="BL1201" s="305">
        <v>1</v>
      </c>
      <c r="BM1201" s="307">
        <v>1</v>
      </c>
      <c r="BN1201" s="307" t="s">
        <v>79</v>
      </c>
      <c r="BO1201" s="305" t="s">
        <v>1211</v>
      </c>
      <c r="BP1201" s="308">
        <v>1337.96</v>
      </c>
      <c r="BQ1201" s="308">
        <v>1543.49</v>
      </c>
      <c r="BR1201" s="308">
        <v>35</v>
      </c>
      <c r="BS1201" s="308">
        <v>35</v>
      </c>
      <c r="BT1201" s="305" t="s">
        <v>3024</v>
      </c>
      <c r="BU1201" s="307">
        <v>0.1</v>
      </c>
      <c r="BV1201" s="309">
        <v>0</v>
      </c>
      <c r="BW1201" s="310" t="s">
        <v>1243</v>
      </c>
      <c r="BX1201" s="305"/>
      <c r="BY1201" s="308">
        <v>1337.96</v>
      </c>
      <c r="BZ1201" s="308">
        <v>1543.49</v>
      </c>
      <c r="CA1201" s="308">
        <v>59.5</v>
      </c>
      <c r="CB1201" s="308">
        <v>59.5</v>
      </c>
      <c r="CC1201" s="307">
        <v>0.55000000000000004</v>
      </c>
      <c r="CD1201" s="305" t="s">
        <v>1213</v>
      </c>
      <c r="CE1201" s="310" t="s">
        <v>1243</v>
      </c>
      <c r="CF1201" s="305"/>
      <c r="CG1201" s="308">
        <v>1337.96</v>
      </c>
      <c r="CH1201" s="308">
        <v>1543.49</v>
      </c>
      <c r="CI1201" s="308">
        <v>35</v>
      </c>
      <c r="CJ1201" s="308">
        <v>35</v>
      </c>
      <c r="CK1201" s="307"/>
      <c r="CL1201" s="307"/>
      <c r="CM1201" s="307">
        <v>1</v>
      </c>
      <c r="CN1201" s="311" t="s">
        <v>1213</v>
      </c>
      <c r="CO1201" s="305" t="s">
        <v>1243</v>
      </c>
      <c r="CP1201" s="305"/>
      <c r="CQ1201" s="308">
        <v>1337.96</v>
      </c>
      <c r="CR1201" s="308">
        <v>1543.49</v>
      </c>
      <c r="CS1201" s="308">
        <v>35</v>
      </c>
      <c r="CT1201" s="308">
        <v>35</v>
      </c>
      <c r="CW1201" s="312"/>
      <c r="CX1201" s="312"/>
    </row>
    <row r="1202" spans="1:102" s="299" customFormat="1" ht="16" customHeight="1">
      <c r="A1202" s="297" t="s">
        <v>3025</v>
      </c>
      <c r="B1202" s="297" t="s">
        <v>3026</v>
      </c>
      <c r="C1202" s="119" t="s">
        <v>1256</v>
      </c>
      <c r="D1202" s="119"/>
      <c r="E1202" s="119"/>
      <c r="F1202" s="298">
        <v>1202</v>
      </c>
      <c r="G1202" s="119"/>
      <c r="H1202" s="119"/>
      <c r="I1202" s="119" t="s">
        <v>3027</v>
      </c>
      <c r="J1202" s="119" t="s">
        <v>3028</v>
      </c>
      <c r="K1202" s="119" t="s">
        <v>378</v>
      </c>
      <c r="L1202" s="119"/>
      <c r="M1202" s="119" t="s">
        <v>147</v>
      </c>
      <c r="N1202" s="119"/>
      <c r="O1202" s="119"/>
      <c r="P1202" s="119"/>
      <c r="Q1202" s="119"/>
      <c r="R1202" s="119">
        <v>1</v>
      </c>
      <c r="S1202" s="119" t="s">
        <v>120</v>
      </c>
      <c r="T1202" s="119"/>
      <c r="U1202" s="119"/>
      <c r="V1202" s="119"/>
      <c r="W1202" s="119"/>
      <c r="X1202" s="119" t="s">
        <v>3029</v>
      </c>
      <c r="Y1202" s="119" t="s">
        <v>3030</v>
      </c>
      <c r="Z1202" s="119" t="s">
        <v>3031</v>
      </c>
      <c r="AA1202" s="119" t="s">
        <v>3032</v>
      </c>
      <c r="AB1202" s="119" t="s">
        <v>1210</v>
      </c>
      <c r="AD1202" s="300"/>
      <c r="AE1202" s="304"/>
      <c r="AF1202" s="297" t="s">
        <v>640</v>
      </c>
      <c r="AG1202" s="302">
        <v>0</v>
      </c>
      <c r="AH1202" s="297" t="s">
        <v>3025</v>
      </c>
      <c r="AI1202" s="297" t="s">
        <v>3026</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3016</v>
      </c>
      <c r="BI1202" s="312"/>
      <c r="BJ1202" s="305" t="s">
        <v>109</v>
      </c>
      <c r="BK1202" s="305"/>
      <c r="BL1202" s="305">
        <v>1</v>
      </c>
      <c r="BM1202" s="307">
        <v>1</v>
      </c>
      <c r="BN1202" s="307" t="s">
        <v>79</v>
      </c>
      <c r="BO1202" s="305" t="s">
        <v>1211</v>
      </c>
      <c r="BP1202" s="308">
        <v>1404.39</v>
      </c>
      <c r="BQ1202" s="308">
        <v>1619.74</v>
      </c>
      <c r="BR1202" s="308">
        <v>12</v>
      </c>
      <c r="BS1202" s="308">
        <v>12</v>
      </c>
      <c r="BT1202" s="305" t="s">
        <v>3033</v>
      </c>
      <c r="BU1202" s="307">
        <v>0.1</v>
      </c>
      <c r="BV1202" s="309">
        <v>0</v>
      </c>
      <c r="BW1202" s="310" t="s">
        <v>1253</v>
      </c>
      <c r="BX1202" s="305"/>
      <c r="BY1202" s="308">
        <v>1404.39</v>
      </c>
      <c r="BZ1202" s="308">
        <v>1619.74</v>
      </c>
      <c r="CA1202" s="308">
        <v>20.399999999999999</v>
      </c>
      <c r="CB1202" s="308">
        <v>20.399999999999999</v>
      </c>
      <c r="CC1202" s="307">
        <v>0.55000000000000004</v>
      </c>
      <c r="CD1202" s="305" t="s">
        <v>1213</v>
      </c>
      <c r="CE1202" s="310" t="s">
        <v>1253</v>
      </c>
      <c r="CF1202" s="305"/>
      <c r="CG1202" s="308">
        <v>1404.39</v>
      </c>
      <c r="CH1202" s="308">
        <v>1619.74</v>
      </c>
      <c r="CI1202" s="308">
        <v>12</v>
      </c>
      <c r="CJ1202" s="308">
        <v>12</v>
      </c>
      <c r="CK1202" s="307"/>
      <c r="CL1202" s="307"/>
      <c r="CM1202" s="307">
        <v>1</v>
      </c>
      <c r="CN1202" s="311" t="s">
        <v>1213</v>
      </c>
      <c r="CO1202" s="305" t="s">
        <v>1253</v>
      </c>
      <c r="CP1202" s="305"/>
      <c r="CQ1202" s="308">
        <v>1404.39</v>
      </c>
      <c r="CR1202" s="308">
        <v>1619.74</v>
      </c>
      <c r="CS1202" s="308">
        <v>12</v>
      </c>
      <c r="CT1202" s="308">
        <v>12</v>
      </c>
      <c r="CW1202" s="312"/>
      <c r="CX1202" s="312"/>
    </row>
    <row r="1203" spans="1:102" s="299" customFormat="1" ht="16" customHeight="1">
      <c r="A1203" s="297" t="s">
        <v>3034</v>
      </c>
      <c r="B1203" s="297" t="s">
        <v>3035</v>
      </c>
      <c r="C1203" s="119" t="s">
        <v>1215</v>
      </c>
      <c r="D1203" s="119"/>
      <c r="E1203" s="119"/>
      <c r="F1203" s="298">
        <v>1203</v>
      </c>
      <c r="G1203" s="119"/>
      <c r="H1203" s="119"/>
      <c r="I1203" s="119" t="s">
        <v>3036</v>
      </c>
      <c r="J1203" s="119" t="s">
        <v>3037</v>
      </c>
      <c r="K1203" s="119" t="s">
        <v>378</v>
      </c>
      <c r="L1203" s="119"/>
      <c r="M1203" s="119" t="s">
        <v>147</v>
      </c>
      <c r="N1203" s="119"/>
      <c r="O1203" s="119"/>
      <c r="P1203" s="119"/>
      <c r="Q1203" s="119"/>
      <c r="R1203" s="119">
        <v>1</v>
      </c>
      <c r="S1203" s="119" t="s">
        <v>120</v>
      </c>
      <c r="T1203" s="119"/>
      <c r="U1203" s="119"/>
      <c r="V1203" s="119"/>
      <c r="W1203" s="119"/>
      <c r="X1203" s="119" t="s">
        <v>3038</v>
      </c>
      <c r="Y1203" s="119" t="s">
        <v>3039</v>
      </c>
      <c r="Z1203" s="119" t="s">
        <v>3040</v>
      </c>
      <c r="AA1203" s="119" t="s">
        <v>3041</v>
      </c>
      <c r="AB1203" s="119" t="s">
        <v>1210</v>
      </c>
      <c r="AD1203" s="300"/>
      <c r="AE1203" s="304"/>
      <c r="AF1203" s="297" t="s">
        <v>641</v>
      </c>
      <c r="AG1203" s="302">
        <v>0</v>
      </c>
      <c r="AH1203" s="297" t="s">
        <v>3034</v>
      </c>
      <c r="AI1203" s="297" t="s">
        <v>3035</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3016</v>
      </c>
      <c r="BI1203" s="312"/>
      <c r="BJ1203" s="305" t="s">
        <v>109</v>
      </c>
      <c r="BK1203" s="305"/>
      <c r="BL1203" s="305">
        <v>1</v>
      </c>
      <c r="BM1203" s="307">
        <v>1</v>
      </c>
      <c r="BN1203" s="307" t="s">
        <v>79</v>
      </c>
      <c r="BO1203" s="305" t="s">
        <v>1211</v>
      </c>
      <c r="BP1203" s="308">
        <v>1390.77</v>
      </c>
      <c r="BQ1203" s="308">
        <v>1628.41</v>
      </c>
      <c r="BR1203" s="308">
        <v>12</v>
      </c>
      <c r="BS1203" s="308">
        <v>12</v>
      </c>
      <c r="BT1203" s="305" t="s">
        <v>3042</v>
      </c>
      <c r="BU1203" s="307">
        <v>0.1</v>
      </c>
      <c r="BV1203" s="309">
        <v>0</v>
      </c>
      <c r="BW1203" s="310" t="s">
        <v>1253</v>
      </c>
      <c r="BX1203" s="305"/>
      <c r="BY1203" s="308">
        <v>1390.77</v>
      </c>
      <c r="BZ1203" s="308">
        <v>1628.41</v>
      </c>
      <c r="CA1203" s="308">
        <v>20.399999999999999</v>
      </c>
      <c r="CB1203" s="308">
        <v>20.399999999999999</v>
      </c>
      <c r="CC1203" s="307">
        <v>0.55000000000000004</v>
      </c>
      <c r="CD1203" s="305" t="s">
        <v>1213</v>
      </c>
      <c r="CE1203" s="310" t="s">
        <v>1253</v>
      </c>
      <c r="CF1203" s="305"/>
      <c r="CG1203" s="308">
        <v>1390.77</v>
      </c>
      <c r="CH1203" s="308">
        <v>1628.41</v>
      </c>
      <c r="CI1203" s="308">
        <v>12</v>
      </c>
      <c r="CJ1203" s="308">
        <v>12</v>
      </c>
      <c r="CK1203" s="307"/>
      <c r="CL1203" s="307"/>
      <c r="CM1203" s="307">
        <v>1</v>
      </c>
      <c r="CN1203" s="311" t="s">
        <v>1213</v>
      </c>
      <c r="CO1203" s="305" t="s">
        <v>1253</v>
      </c>
      <c r="CP1203" s="305"/>
      <c r="CQ1203" s="308">
        <v>1390.77</v>
      </c>
      <c r="CR1203" s="308">
        <v>1628.41</v>
      </c>
      <c r="CS1203" s="308">
        <v>12</v>
      </c>
      <c r="CT1203" s="308">
        <v>12</v>
      </c>
      <c r="CW1203" s="312"/>
      <c r="CX1203" s="312"/>
    </row>
    <row r="1204" spans="1:102" s="299" customFormat="1" ht="16" customHeight="1">
      <c r="A1204" s="297" t="s">
        <v>3043</v>
      </c>
      <c r="B1204" s="297" t="s">
        <v>3044</v>
      </c>
      <c r="C1204" s="119" t="s">
        <v>1256</v>
      </c>
      <c r="D1204" s="119"/>
      <c r="E1204" s="119"/>
      <c r="F1204" s="298">
        <v>1204</v>
      </c>
      <c r="G1204" s="119"/>
      <c r="H1204" s="119"/>
      <c r="I1204" s="119" t="s">
        <v>3045</v>
      </c>
      <c r="J1204" s="119" t="s">
        <v>3046</v>
      </c>
      <c r="K1204" s="119" t="s">
        <v>378</v>
      </c>
      <c r="L1204" s="119"/>
      <c r="M1204" s="119" t="s">
        <v>147</v>
      </c>
      <c r="N1204" s="119"/>
      <c r="O1204" s="119"/>
      <c r="P1204" s="119"/>
      <c r="Q1204" s="119"/>
      <c r="R1204" s="119">
        <v>1</v>
      </c>
      <c r="S1204" s="119" t="s">
        <v>120</v>
      </c>
      <c r="T1204" s="119"/>
      <c r="U1204" s="119"/>
      <c r="V1204" s="119"/>
      <c r="W1204" s="119"/>
      <c r="X1204" s="119" t="s">
        <v>3047</v>
      </c>
      <c r="Y1204" s="119" t="s">
        <v>3048</v>
      </c>
      <c r="Z1204" s="119" t="s">
        <v>3049</v>
      </c>
      <c r="AA1204" s="119" t="s">
        <v>3050</v>
      </c>
      <c r="AB1204" s="119" t="s">
        <v>1210</v>
      </c>
      <c r="AD1204" s="300"/>
      <c r="AE1204" s="304"/>
      <c r="AF1204" s="297" t="s">
        <v>642</v>
      </c>
      <c r="AG1204" s="302">
        <v>0</v>
      </c>
      <c r="AH1204" s="297" t="s">
        <v>3043</v>
      </c>
      <c r="AI1204" s="297" t="s">
        <v>3044</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3016</v>
      </c>
      <c r="BI1204" s="312"/>
      <c r="BJ1204" s="305" t="s">
        <v>109</v>
      </c>
      <c r="BK1204" s="305"/>
      <c r="BL1204" s="305">
        <v>1</v>
      </c>
      <c r="BM1204" s="307">
        <v>1</v>
      </c>
      <c r="BN1204" s="307" t="s">
        <v>79</v>
      </c>
      <c r="BO1204" s="305" t="s">
        <v>1211</v>
      </c>
      <c r="BP1204" s="308">
        <v>1376.97</v>
      </c>
      <c r="BQ1204" s="308">
        <v>1636.78</v>
      </c>
      <c r="BR1204" s="308">
        <v>12</v>
      </c>
      <c r="BS1204" s="308">
        <v>12</v>
      </c>
      <c r="BT1204" s="305" t="s">
        <v>3051</v>
      </c>
      <c r="BU1204" s="307">
        <v>0.1</v>
      </c>
      <c r="BV1204" s="309">
        <v>0</v>
      </c>
      <c r="BW1204" s="310" t="s">
        <v>1253</v>
      </c>
      <c r="BX1204" s="305"/>
      <c r="BY1204" s="308">
        <v>1376.97</v>
      </c>
      <c r="BZ1204" s="308">
        <v>1636.78</v>
      </c>
      <c r="CA1204" s="308">
        <v>20.399999999999999</v>
      </c>
      <c r="CB1204" s="308">
        <v>20.399999999999999</v>
      </c>
      <c r="CC1204" s="307">
        <v>0.55000000000000004</v>
      </c>
      <c r="CD1204" s="305" t="s">
        <v>1213</v>
      </c>
      <c r="CE1204" s="310" t="s">
        <v>1253</v>
      </c>
      <c r="CF1204" s="305"/>
      <c r="CG1204" s="308">
        <v>1376.97</v>
      </c>
      <c r="CH1204" s="308">
        <v>1636.78</v>
      </c>
      <c r="CI1204" s="308">
        <v>12</v>
      </c>
      <c r="CJ1204" s="308">
        <v>12</v>
      </c>
      <c r="CK1204" s="307"/>
      <c r="CL1204" s="307"/>
      <c r="CM1204" s="307">
        <v>1</v>
      </c>
      <c r="CN1204" s="311" t="s">
        <v>1213</v>
      </c>
      <c r="CO1204" s="305" t="s">
        <v>1253</v>
      </c>
      <c r="CP1204" s="305"/>
      <c r="CQ1204" s="308">
        <v>1376.97</v>
      </c>
      <c r="CR1204" s="308">
        <v>1636.78</v>
      </c>
      <c r="CS1204" s="308">
        <v>12</v>
      </c>
      <c r="CT1204" s="308">
        <v>12</v>
      </c>
      <c r="CW1204" s="312"/>
      <c r="CX1204" s="312"/>
    </row>
    <row r="1205" spans="1:102" s="299" customFormat="1" ht="16" customHeight="1">
      <c r="A1205" s="297" t="s">
        <v>3052</v>
      </c>
      <c r="B1205" s="297" t="s">
        <v>3053</v>
      </c>
      <c r="C1205" s="119" t="s">
        <v>1215</v>
      </c>
      <c r="D1205" s="119"/>
      <c r="E1205" s="119"/>
      <c r="F1205" s="298">
        <v>1205</v>
      </c>
      <c r="G1205" s="119"/>
      <c r="H1205" s="119"/>
      <c r="I1205" s="119" t="s">
        <v>3054</v>
      </c>
      <c r="J1205" s="119" t="s">
        <v>3055</v>
      </c>
      <c r="K1205" s="119" t="s">
        <v>378</v>
      </c>
      <c r="L1205" s="119"/>
      <c r="M1205" s="119" t="s">
        <v>147</v>
      </c>
      <c r="N1205" s="119"/>
      <c r="O1205" s="119"/>
      <c r="P1205" s="119"/>
      <c r="Q1205" s="119"/>
      <c r="R1205" s="119">
        <v>1</v>
      </c>
      <c r="S1205" s="119" t="s">
        <v>120</v>
      </c>
      <c r="T1205" s="119"/>
      <c r="U1205" s="119"/>
      <c r="V1205" s="119"/>
      <c r="W1205" s="119"/>
      <c r="X1205" s="119" t="s">
        <v>3056</v>
      </c>
      <c r="Y1205" s="119" t="s">
        <v>3057</v>
      </c>
      <c r="Z1205" s="119" t="s">
        <v>3058</v>
      </c>
      <c r="AA1205" s="119" t="s">
        <v>3059</v>
      </c>
      <c r="AB1205" s="119" t="s">
        <v>1210</v>
      </c>
      <c r="AD1205" s="300"/>
      <c r="AE1205" s="304"/>
      <c r="AF1205" s="297" t="s">
        <v>643</v>
      </c>
      <c r="AG1205" s="302">
        <v>0</v>
      </c>
      <c r="AH1205" s="297" t="s">
        <v>3052</v>
      </c>
      <c r="AI1205" s="297" t="s">
        <v>3053</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3007</v>
      </c>
      <c r="BI1205" s="312"/>
      <c r="BJ1205" s="305" t="s">
        <v>109</v>
      </c>
      <c r="BK1205" s="305"/>
      <c r="BL1205" s="305">
        <v>1</v>
      </c>
      <c r="BM1205" s="307">
        <v>1</v>
      </c>
      <c r="BN1205" s="307" t="s">
        <v>79</v>
      </c>
      <c r="BO1205" s="305" t="s">
        <v>1211</v>
      </c>
      <c r="BP1205" s="308">
        <v>1301.69</v>
      </c>
      <c r="BQ1205" s="308">
        <v>1564.43</v>
      </c>
      <c r="BR1205" s="308">
        <v>35</v>
      </c>
      <c r="BS1205" s="308">
        <v>35</v>
      </c>
      <c r="BT1205" s="305" t="s">
        <v>3060</v>
      </c>
      <c r="BU1205" s="307">
        <v>0.1</v>
      </c>
      <c r="BV1205" s="309">
        <v>0</v>
      </c>
      <c r="BW1205" s="310" t="s">
        <v>1243</v>
      </c>
      <c r="BX1205" s="305"/>
      <c r="BY1205" s="308">
        <v>1301.69</v>
      </c>
      <c r="BZ1205" s="308">
        <v>1564.43</v>
      </c>
      <c r="CA1205" s="308">
        <v>59.5</v>
      </c>
      <c r="CB1205" s="308">
        <v>59.5</v>
      </c>
      <c r="CC1205" s="307">
        <v>0.55000000000000004</v>
      </c>
      <c r="CD1205" s="305" t="s">
        <v>1213</v>
      </c>
      <c r="CE1205" s="310" t="s">
        <v>1243</v>
      </c>
      <c r="CF1205" s="305"/>
      <c r="CG1205" s="308">
        <v>1301.69</v>
      </c>
      <c r="CH1205" s="308">
        <v>1564.43</v>
      </c>
      <c r="CI1205" s="308">
        <v>35</v>
      </c>
      <c r="CJ1205" s="308">
        <v>35</v>
      </c>
      <c r="CK1205" s="307"/>
      <c r="CL1205" s="307"/>
      <c r="CM1205" s="307">
        <v>1</v>
      </c>
      <c r="CN1205" s="311" t="s">
        <v>1213</v>
      </c>
      <c r="CO1205" s="305" t="s">
        <v>1243</v>
      </c>
      <c r="CP1205" s="305"/>
      <c r="CQ1205" s="308">
        <v>1301.69</v>
      </c>
      <c r="CR1205" s="308">
        <v>1564.43</v>
      </c>
      <c r="CS1205" s="308">
        <v>35</v>
      </c>
      <c r="CT1205" s="308">
        <v>35</v>
      </c>
      <c r="CW1205" s="312"/>
      <c r="CX1205" s="312"/>
    </row>
    <row r="1206" spans="1:102" s="299" customFormat="1" ht="16" customHeight="1">
      <c r="A1206" s="297" t="s">
        <v>3061</v>
      </c>
      <c r="B1206" s="297" t="s">
        <v>3062</v>
      </c>
      <c r="C1206" s="119" t="s">
        <v>1215</v>
      </c>
      <c r="D1206" s="119"/>
      <c r="E1206" s="119"/>
      <c r="F1206" s="298">
        <v>1206</v>
      </c>
      <c r="G1206" s="119"/>
      <c r="H1206" s="119"/>
      <c r="I1206" s="119" t="s">
        <v>3063</v>
      </c>
      <c r="J1206" s="119" t="s">
        <v>3064</v>
      </c>
      <c r="K1206" s="119" t="s">
        <v>378</v>
      </c>
      <c r="L1206" s="119"/>
      <c r="M1206" s="119" t="s">
        <v>147</v>
      </c>
      <c r="N1206" s="119"/>
      <c r="O1206" s="119"/>
      <c r="P1206" s="119"/>
      <c r="Q1206" s="119"/>
      <c r="R1206" s="119">
        <v>1</v>
      </c>
      <c r="S1206" s="119" t="s">
        <v>120</v>
      </c>
      <c r="T1206" s="119"/>
      <c r="U1206" s="119"/>
      <c r="V1206" s="119"/>
      <c r="W1206" s="119"/>
      <c r="X1206" s="119" t="s">
        <v>3065</v>
      </c>
      <c r="Y1206" s="119" t="s">
        <v>3066</v>
      </c>
      <c r="Z1206" s="119" t="s">
        <v>3067</v>
      </c>
      <c r="AA1206" s="119" t="s">
        <v>3068</v>
      </c>
      <c r="AB1206" s="119" t="s">
        <v>1210</v>
      </c>
      <c r="AD1206" s="300"/>
      <c r="AE1206" s="304"/>
      <c r="AF1206" s="297" t="s">
        <v>644</v>
      </c>
      <c r="AG1206" s="302">
        <v>0</v>
      </c>
      <c r="AH1206" s="297" t="s">
        <v>3061</v>
      </c>
      <c r="AI1206" s="297" t="s">
        <v>3062</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3052</v>
      </c>
      <c r="BI1206" s="312"/>
      <c r="BJ1206" s="305" t="s">
        <v>109</v>
      </c>
      <c r="BK1206" s="305"/>
      <c r="BL1206" s="305">
        <v>1</v>
      </c>
      <c r="BM1206" s="307">
        <v>1</v>
      </c>
      <c r="BN1206" s="307" t="s">
        <v>79</v>
      </c>
      <c r="BO1206" s="305" t="s">
        <v>1211</v>
      </c>
      <c r="BP1206" s="308">
        <v>1362.99</v>
      </c>
      <c r="BQ1206" s="308">
        <v>1644.86</v>
      </c>
      <c r="BR1206" s="308">
        <v>12</v>
      </c>
      <c r="BS1206" s="308">
        <v>12</v>
      </c>
      <c r="BT1206" s="305" t="s">
        <v>3069</v>
      </c>
      <c r="BU1206" s="307">
        <v>0.1</v>
      </c>
      <c r="BV1206" s="309">
        <v>0</v>
      </c>
      <c r="BW1206" s="310" t="s">
        <v>1253</v>
      </c>
      <c r="BX1206" s="305"/>
      <c r="BY1206" s="308">
        <v>1362.99</v>
      </c>
      <c r="BZ1206" s="308">
        <v>1644.86</v>
      </c>
      <c r="CA1206" s="308">
        <v>20.399999999999999</v>
      </c>
      <c r="CB1206" s="308">
        <v>20.399999999999999</v>
      </c>
      <c r="CC1206" s="307">
        <v>0.55000000000000004</v>
      </c>
      <c r="CD1206" s="305" t="s">
        <v>1213</v>
      </c>
      <c r="CE1206" s="310" t="s">
        <v>1253</v>
      </c>
      <c r="CF1206" s="305"/>
      <c r="CG1206" s="308">
        <v>1362.99</v>
      </c>
      <c r="CH1206" s="308">
        <v>1644.86</v>
      </c>
      <c r="CI1206" s="308">
        <v>12</v>
      </c>
      <c r="CJ1206" s="308">
        <v>12</v>
      </c>
      <c r="CK1206" s="307"/>
      <c r="CL1206" s="307"/>
      <c r="CM1206" s="307">
        <v>1</v>
      </c>
      <c r="CN1206" s="311" t="s">
        <v>1213</v>
      </c>
      <c r="CO1206" s="305" t="s">
        <v>1253</v>
      </c>
      <c r="CP1206" s="305"/>
      <c r="CQ1206" s="308">
        <v>1362.99</v>
      </c>
      <c r="CR1206" s="308">
        <v>1644.86</v>
      </c>
      <c r="CS1206" s="308">
        <v>12</v>
      </c>
      <c r="CT1206" s="308">
        <v>12</v>
      </c>
      <c r="CW1206" s="312"/>
      <c r="CX1206" s="312"/>
    </row>
    <row r="1207" spans="1:102" s="299" customFormat="1" ht="16" customHeight="1">
      <c r="A1207" s="297" t="s">
        <v>3070</v>
      </c>
      <c r="B1207" s="297" t="s">
        <v>3071</v>
      </c>
      <c r="C1207" s="119" t="s">
        <v>1256</v>
      </c>
      <c r="D1207" s="119"/>
      <c r="E1207" s="119"/>
      <c r="F1207" s="298">
        <v>1207</v>
      </c>
      <c r="G1207" s="119"/>
      <c r="H1207" s="119"/>
      <c r="I1207" s="119" t="s">
        <v>3072</v>
      </c>
      <c r="J1207" s="119" t="s">
        <v>3073</v>
      </c>
      <c r="K1207" s="119" t="s">
        <v>378</v>
      </c>
      <c r="L1207" s="119"/>
      <c r="M1207" s="119" t="s">
        <v>147</v>
      </c>
      <c r="N1207" s="119"/>
      <c r="O1207" s="119"/>
      <c r="P1207" s="119"/>
      <c r="Q1207" s="119"/>
      <c r="R1207" s="119">
        <v>1</v>
      </c>
      <c r="S1207" s="119" t="s">
        <v>120</v>
      </c>
      <c r="T1207" s="119"/>
      <c r="U1207" s="119"/>
      <c r="V1207" s="119"/>
      <c r="W1207" s="119"/>
      <c r="X1207" s="119" t="s">
        <v>3074</v>
      </c>
      <c r="Y1207" s="119" t="s">
        <v>3075</v>
      </c>
      <c r="Z1207" s="119" t="s">
        <v>3076</v>
      </c>
      <c r="AA1207" s="119" t="s">
        <v>3077</v>
      </c>
      <c r="AB1207" s="119" t="s">
        <v>1210</v>
      </c>
      <c r="AD1207" s="300"/>
      <c r="AE1207" s="304"/>
      <c r="AF1207" s="297" t="s">
        <v>645</v>
      </c>
      <c r="AG1207" s="302">
        <v>0</v>
      </c>
      <c r="AH1207" s="297" t="s">
        <v>3070</v>
      </c>
      <c r="AI1207" s="297" t="s">
        <v>3071</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3052</v>
      </c>
      <c r="BI1207" s="312"/>
      <c r="BJ1207" s="305" t="s">
        <v>109</v>
      </c>
      <c r="BK1207" s="305"/>
      <c r="BL1207" s="305">
        <v>1</v>
      </c>
      <c r="BM1207" s="307">
        <v>1</v>
      </c>
      <c r="BN1207" s="307" t="s">
        <v>79</v>
      </c>
      <c r="BO1207" s="305" t="s">
        <v>1211</v>
      </c>
      <c r="BP1207" s="308">
        <v>1348.83</v>
      </c>
      <c r="BQ1207" s="308">
        <v>1652.62</v>
      </c>
      <c r="BR1207" s="308">
        <v>12</v>
      </c>
      <c r="BS1207" s="308">
        <v>12</v>
      </c>
      <c r="BT1207" s="305" t="s">
        <v>3078</v>
      </c>
      <c r="BU1207" s="307">
        <v>0.1</v>
      </c>
      <c r="BV1207" s="309">
        <v>0</v>
      </c>
      <c r="BW1207" s="310" t="s">
        <v>1253</v>
      </c>
      <c r="BX1207" s="305"/>
      <c r="BY1207" s="308">
        <v>1348.83</v>
      </c>
      <c r="BZ1207" s="308">
        <v>1652.62</v>
      </c>
      <c r="CA1207" s="308">
        <v>20.399999999999999</v>
      </c>
      <c r="CB1207" s="308">
        <v>20.399999999999999</v>
      </c>
      <c r="CC1207" s="307">
        <v>0.55000000000000004</v>
      </c>
      <c r="CD1207" s="305" t="s">
        <v>1213</v>
      </c>
      <c r="CE1207" s="310" t="s">
        <v>1253</v>
      </c>
      <c r="CF1207" s="305"/>
      <c r="CG1207" s="308">
        <v>1348.83</v>
      </c>
      <c r="CH1207" s="308">
        <v>1652.62</v>
      </c>
      <c r="CI1207" s="308">
        <v>12</v>
      </c>
      <c r="CJ1207" s="308">
        <v>12</v>
      </c>
      <c r="CK1207" s="307"/>
      <c r="CL1207" s="307"/>
      <c r="CM1207" s="307">
        <v>1</v>
      </c>
      <c r="CN1207" s="311" t="s">
        <v>1213</v>
      </c>
      <c r="CO1207" s="305" t="s">
        <v>1253</v>
      </c>
      <c r="CP1207" s="305"/>
      <c r="CQ1207" s="308">
        <v>1348.83</v>
      </c>
      <c r="CR1207" s="308">
        <v>1652.62</v>
      </c>
      <c r="CS1207" s="308">
        <v>12</v>
      </c>
      <c r="CT1207" s="308">
        <v>12</v>
      </c>
      <c r="CW1207" s="312"/>
      <c r="CX1207" s="312"/>
    </row>
    <row r="1208" spans="1:102" s="299" customFormat="1" ht="16" customHeight="1">
      <c r="A1208" s="297" t="s">
        <v>3079</v>
      </c>
      <c r="B1208" s="297" t="s">
        <v>3080</v>
      </c>
      <c r="C1208" s="119" t="s">
        <v>1215</v>
      </c>
      <c r="D1208" s="119"/>
      <c r="E1208" s="119"/>
      <c r="F1208" s="298">
        <v>1208</v>
      </c>
      <c r="G1208" s="119"/>
      <c r="H1208" s="119"/>
      <c r="I1208" s="119" t="s">
        <v>3081</v>
      </c>
      <c r="J1208" s="119" t="s">
        <v>3082</v>
      </c>
      <c r="K1208" s="119" t="s">
        <v>378</v>
      </c>
      <c r="L1208" s="119"/>
      <c r="M1208" s="119" t="s">
        <v>147</v>
      </c>
      <c r="N1208" s="119"/>
      <c r="O1208" s="119"/>
      <c r="P1208" s="119"/>
      <c r="Q1208" s="119"/>
      <c r="R1208" s="119">
        <v>1</v>
      </c>
      <c r="S1208" s="119" t="s">
        <v>120</v>
      </c>
      <c r="T1208" s="119"/>
      <c r="U1208" s="119"/>
      <c r="V1208" s="119"/>
      <c r="W1208" s="119"/>
      <c r="X1208" s="119" t="s">
        <v>3083</v>
      </c>
      <c r="Y1208" s="119" t="s">
        <v>3084</v>
      </c>
      <c r="Z1208" s="119" t="s">
        <v>3085</v>
      </c>
      <c r="AA1208" s="119" t="s">
        <v>3086</v>
      </c>
      <c r="AB1208" s="119" t="s">
        <v>1210</v>
      </c>
      <c r="AD1208" s="300"/>
      <c r="AE1208" s="304"/>
      <c r="AF1208" s="297" t="s">
        <v>646</v>
      </c>
      <c r="AG1208" s="302">
        <v>0</v>
      </c>
      <c r="AH1208" s="297" t="s">
        <v>3079</v>
      </c>
      <c r="AI1208" s="297" t="s">
        <v>3080</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3052</v>
      </c>
      <c r="BI1208" s="312"/>
      <c r="BJ1208" s="305" t="s">
        <v>109</v>
      </c>
      <c r="BK1208" s="305"/>
      <c r="BL1208" s="305">
        <v>1</v>
      </c>
      <c r="BM1208" s="307">
        <v>1</v>
      </c>
      <c r="BN1208" s="307" t="s">
        <v>79</v>
      </c>
      <c r="BO1208" s="305" t="s">
        <v>1211</v>
      </c>
      <c r="BP1208" s="308">
        <v>1334.51</v>
      </c>
      <c r="BQ1208" s="308">
        <v>1660.08</v>
      </c>
      <c r="BR1208" s="308">
        <v>12</v>
      </c>
      <c r="BS1208" s="308">
        <v>12</v>
      </c>
      <c r="BT1208" s="305" t="s">
        <v>3087</v>
      </c>
      <c r="BU1208" s="307">
        <v>0.1</v>
      </c>
      <c r="BV1208" s="309">
        <v>0</v>
      </c>
      <c r="BW1208" s="310" t="s">
        <v>1253</v>
      </c>
      <c r="BX1208" s="305"/>
      <c r="BY1208" s="308">
        <v>1334.51</v>
      </c>
      <c r="BZ1208" s="308">
        <v>1660.08</v>
      </c>
      <c r="CA1208" s="308">
        <v>20.399999999999999</v>
      </c>
      <c r="CB1208" s="308">
        <v>20.399999999999999</v>
      </c>
      <c r="CC1208" s="307">
        <v>0.55000000000000004</v>
      </c>
      <c r="CD1208" s="305" t="s">
        <v>1213</v>
      </c>
      <c r="CE1208" s="310" t="s">
        <v>1253</v>
      </c>
      <c r="CF1208" s="305"/>
      <c r="CG1208" s="308">
        <v>1334.51</v>
      </c>
      <c r="CH1208" s="308">
        <v>1660.08</v>
      </c>
      <c r="CI1208" s="308">
        <v>12</v>
      </c>
      <c r="CJ1208" s="308">
        <v>12</v>
      </c>
      <c r="CK1208" s="307"/>
      <c r="CL1208" s="307"/>
      <c r="CM1208" s="307">
        <v>1</v>
      </c>
      <c r="CN1208" s="311" t="s">
        <v>1213</v>
      </c>
      <c r="CO1208" s="305" t="s">
        <v>1253</v>
      </c>
      <c r="CP1208" s="305"/>
      <c r="CQ1208" s="308">
        <v>1334.51</v>
      </c>
      <c r="CR1208" s="308">
        <v>1660.08</v>
      </c>
      <c r="CS1208" s="308">
        <v>12</v>
      </c>
      <c r="CT1208" s="308">
        <v>12</v>
      </c>
      <c r="CW1208" s="312"/>
      <c r="CX1208" s="312"/>
    </row>
    <row r="1209" spans="1:102" s="299" customFormat="1" ht="16" customHeight="1">
      <c r="A1209" s="297" t="s">
        <v>3088</v>
      </c>
      <c r="B1209" s="297" t="s">
        <v>3089</v>
      </c>
      <c r="C1209" s="119" t="s">
        <v>1256</v>
      </c>
      <c r="D1209" s="119"/>
      <c r="E1209" s="119"/>
      <c r="F1209" s="298">
        <v>1209</v>
      </c>
      <c r="G1209" s="119"/>
      <c r="H1209" s="119"/>
      <c r="I1209" s="119" t="s">
        <v>3090</v>
      </c>
      <c r="J1209" s="119" t="s">
        <v>3091</v>
      </c>
      <c r="K1209" s="119" t="s">
        <v>378</v>
      </c>
      <c r="L1209" s="119"/>
      <c r="M1209" s="119" t="s">
        <v>147</v>
      </c>
      <c r="N1209" s="119"/>
      <c r="O1209" s="119"/>
      <c r="P1209" s="119"/>
      <c r="Q1209" s="119"/>
      <c r="R1209" s="119">
        <v>1</v>
      </c>
      <c r="S1209" s="119" t="s">
        <v>120</v>
      </c>
      <c r="T1209" s="119"/>
      <c r="U1209" s="119"/>
      <c r="V1209" s="119"/>
      <c r="W1209" s="119"/>
      <c r="X1209" s="119" t="s">
        <v>3092</v>
      </c>
      <c r="Y1209" s="119" t="s">
        <v>3093</v>
      </c>
      <c r="Z1209" s="119" t="s">
        <v>3094</v>
      </c>
      <c r="AA1209" s="119" t="s">
        <v>3095</v>
      </c>
      <c r="AB1209" s="119" t="s">
        <v>1210</v>
      </c>
      <c r="AD1209" s="300"/>
      <c r="AE1209" s="304"/>
      <c r="AF1209" s="297" t="s">
        <v>647</v>
      </c>
      <c r="AG1209" s="302">
        <v>0</v>
      </c>
      <c r="AH1209" s="297" t="s">
        <v>3088</v>
      </c>
      <c r="AI1209" s="297" t="s">
        <v>3089</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3007</v>
      </c>
      <c r="BI1209" s="312"/>
      <c r="BJ1209" s="305" t="s">
        <v>109</v>
      </c>
      <c r="BK1209" s="305"/>
      <c r="BL1209" s="305">
        <v>1</v>
      </c>
      <c r="BM1209" s="307">
        <v>1</v>
      </c>
      <c r="BN1209" s="307" t="s">
        <v>79</v>
      </c>
      <c r="BO1209" s="305" t="s">
        <v>1211</v>
      </c>
      <c r="BP1209" s="308">
        <v>1264.1300000000001</v>
      </c>
      <c r="BQ1209" s="308">
        <v>1582.95</v>
      </c>
      <c r="BR1209" s="308">
        <v>35</v>
      </c>
      <c r="BS1209" s="308">
        <v>35</v>
      </c>
      <c r="BT1209" s="305" t="s">
        <v>3096</v>
      </c>
      <c r="BU1209" s="307">
        <v>0.1</v>
      </c>
      <c r="BV1209" s="309">
        <v>0</v>
      </c>
      <c r="BW1209" s="310" t="s">
        <v>1243</v>
      </c>
      <c r="BX1209" s="305"/>
      <c r="BY1209" s="308">
        <v>1264.1300000000001</v>
      </c>
      <c r="BZ1209" s="308">
        <v>1582.95</v>
      </c>
      <c r="CA1209" s="308">
        <v>59.5</v>
      </c>
      <c r="CB1209" s="308">
        <v>59.5</v>
      </c>
      <c r="CC1209" s="307">
        <v>0.55000000000000004</v>
      </c>
      <c r="CD1209" s="305" t="s">
        <v>1213</v>
      </c>
      <c r="CE1209" s="310" t="s">
        <v>1243</v>
      </c>
      <c r="CF1209" s="305"/>
      <c r="CG1209" s="308">
        <v>1264.1300000000001</v>
      </c>
      <c r="CH1209" s="308">
        <v>1582.95</v>
      </c>
      <c r="CI1209" s="308">
        <v>35</v>
      </c>
      <c r="CJ1209" s="308">
        <v>35</v>
      </c>
      <c r="CK1209" s="307"/>
      <c r="CL1209" s="307"/>
      <c r="CM1209" s="307">
        <v>1</v>
      </c>
      <c r="CN1209" s="311" t="s">
        <v>1213</v>
      </c>
      <c r="CO1209" s="305" t="s">
        <v>1243</v>
      </c>
      <c r="CP1209" s="305"/>
      <c r="CQ1209" s="308">
        <v>1264.1300000000001</v>
      </c>
      <c r="CR1209" s="308">
        <v>1582.95</v>
      </c>
      <c r="CS1209" s="308">
        <v>35</v>
      </c>
      <c r="CT1209" s="308">
        <v>35</v>
      </c>
      <c r="CW1209" s="312"/>
      <c r="CX1209" s="312"/>
    </row>
    <row r="1210" spans="1:102" s="299" customFormat="1" ht="16" customHeight="1">
      <c r="A1210" s="297" t="s">
        <v>3097</v>
      </c>
      <c r="B1210" s="297" t="s">
        <v>3098</v>
      </c>
      <c r="C1210" s="119" t="s">
        <v>1256</v>
      </c>
      <c r="D1210" s="119"/>
      <c r="E1210" s="119"/>
      <c r="F1210" s="298">
        <v>1210</v>
      </c>
      <c r="G1210" s="119"/>
      <c r="H1210" s="119"/>
      <c r="I1210" s="119" t="s">
        <v>3099</v>
      </c>
      <c r="J1210" s="119" t="s">
        <v>3100</v>
      </c>
      <c r="K1210" s="119" t="s">
        <v>378</v>
      </c>
      <c r="L1210" s="119"/>
      <c r="M1210" s="119" t="s">
        <v>147</v>
      </c>
      <c r="N1210" s="119"/>
      <c r="O1210" s="119"/>
      <c r="P1210" s="119"/>
      <c r="Q1210" s="119"/>
      <c r="R1210" s="119">
        <v>1</v>
      </c>
      <c r="S1210" s="119" t="s">
        <v>120</v>
      </c>
      <c r="T1210" s="119"/>
      <c r="U1210" s="119"/>
      <c r="V1210" s="119"/>
      <c r="W1210" s="119"/>
      <c r="X1210" s="119" t="s">
        <v>3101</v>
      </c>
      <c r="Y1210" s="119" t="s">
        <v>3102</v>
      </c>
      <c r="Z1210" s="119" t="s">
        <v>3103</v>
      </c>
      <c r="AA1210" s="119" t="s">
        <v>3104</v>
      </c>
      <c r="AB1210" s="119" t="s">
        <v>1210</v>
      </c>
      <c r="AD1210" s="300"/>
      <c r="AE1210" s="304"/>
      <c r="AF1210" s="297" t="s">
        <v>648</v>
      </c>
      <c r="AG1210" s="302">
        <v>0</v>
      </c>
      <c r="AH1210" s="297" t="s">
        <v>3097</v>
      </c>
      <c r="AI1210" s="297" t="s">
        <v>3098</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3088</v>
      </c>
      <c r="BI1210" s="312"/>
      <c r="BJ1210" s="305" t="s">
        <v>109</v>
      </c>
      <c r="BK1210" s="305"/>
      <c r="BL1210" s="305">
        <v>1</v>
      </c>
      <c r="BM1210" s="307">
        <v>1</v>
      </c>
      <c r="BN1210" s="307" t="s">
        <v>79</v>
      </c>
      <c r="BO1210" s="305" t="s">
        <v>1211</v>
      </c>
      <c r="BP1210" s="308">
        <v>1320.03</v>
      </c>
      <c r="BQ1210" s="308">
        <v>1667.22</v>
      </c>
      <c r="BR1210" s="308">
        <v>12</v>
      </c>
      <c r="BS1210" s="308">
        <v>12</v>
      </c>
      <c r="BT1210" s="305" t="s">
        <v>3105</v>
      </c>
      <c r="BU1210" s="307">
        <v>0.1</v>
      </c>
      <c r="BV1210" s="309">
        <v>0</v>
      </c>
      <c r="BW1210" s="310" t="s">
        <v>1253</v>
      </c>
      <c r="BX1210" s="305"/>
      <c r="BY1210" s="308">
        <v>1320.03</v>
      </c>
      <c r="BZ1210" s="308">
        <v>1667.22</v>
      </c>
      <c r="CA1210" s="308">
        <v>20.399999999999999</v>
      </c>
      <c r="CB1210" s="308">
        <v>20.399999999999999</v>
      </c>
      <c r="CC1210" s="307">
        <v>0.55000000000000004</v>
      </c>
      <c r="CD1210" s="305" t="s">
        <v>1213</v>
      </c>
      <c r="CE1210" s="310" t="s">
        <v>1253</v>
      </c>
      <c r="CF1210" s="305"/>
      <c r="CG1210" s="308">
        <v>1320.03</v>
      </c>
      <c r="CH1210" s="308">
        <v>1667.22</v>
      </c>
      <c r="CI1210" s="308">
        <v>12</v>
      </c>
      <c r="CJ1210" s="308">
        <v>12</v>
      </c>
      <c r="CK1210" s="307"/>
      <c r="CL1210" s="307"/>
      <c r="CM1210" s="307">
        <v>1</v>
      </c>
      <c r="CN1210" s="311" t="s">
        <v>1213</v>
      </c>
      <c r="CO1210" s="305" t="s">
        <v>1253</v>
      </c>
      <c r="CP1210" s="305"/>
      <c r="CQ1210" s="308">
        <v>1320.03</v>
      </c>
      <c r="CR1210" s="308">
        <v>1667.22</v>
      </c>
      <c r="CS1210" s="308">
        <v>12</v>
      </c>
      <c r="CT1210" s="308">
        <v>12</v>
      </c>
      <c r="CW1210" s="312"/>
      <c r="CX1210" s="312"/>
    </row>
    <row r="1211" spans="1:102" s="299" customFormat="1" ht="16" customHeight="1">
      <c r="A1211" s="297" t="s">
        <v>3106</v>
      </c>
      <c r="B1211" s="297" t="s">
        <v>3107</v>
      </c>
      <c r="C1211" s="119" t="s">
        <v>1215</v>
      </c>
      <c r="D1211" s="119"/>
      <c r="E1211" s="119"/>
      <c r="F1211" s="298">
        <v>1211</v>
      </c>
      <c r="G1211" s="119"/>
      <c r="H1211" s="119"/>
      <c r="I1211" s="119" t="s">
        <v>3108</v>
      </c>
      <c r="J1211" s="119" t="s">
        <v>3109</v>
      </c>
      <c r="K1211" s="119" t="s">
        <v>378</v>
      </c>
      <c r="L1211" s="119"/>
      <c r="M1211" s="119" t="s">
        <v>147</v>
      </c>
      <c r="N1211" s="119"/>
      <c r="O1211" s="119"/>
      <c r="P1211" s="119"/>
      <c r="Q1211" s="119"/>
      <c r="R1211" s="119">
        <v>1</v>
      </c>
      <c r="S1211" s="119" t="s">
        <v>120</v>
      </c>
      <c r="T1211" s="119"/>
      <c r="U1211" s="119"/>
      <c r="V1211" s="119"/>
      <c r="W1211" s="119"/>
      <c r="X1211" s="119" t="s">
        <v>3110</v>
      </c>
      <c r="Y1211" s="119" t="s">
        <v>3111</v>
      </c>
      <c r="Z1211" s="119" t="s">
        <v>3112</v>
      </c>
      <c r="AA1211" s="119" t="s">
        <v>3113</v>
      </c>
      <c r="AB1211" s="119" t="s">
        <v>1210</v>
      </c>
      <c r="AD1211" s="300"/>
      <c r="AE1211" s="304"/>
      <c r="AF1211" s="297" t="s">
        <v>649</v>
      </c>
      <c r="AG1211" s="302">
        <v>0</v>
      </c>
      <c r="AH1211" s="297" t="s">
        <v>3106</v>
      </c>
      <c r="AI1211" s="297" t="s">
        <v>3107</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3088</v>
      </c>
      <c r="BI1211" s="312"/>
      <c r="BJ1211" s="305" t="s">
        <v>109</v>
      </c>
      <c r="BK1211" s="305"/>
      <c r="BL1211" s="305">
        <v>1</v>
      </c>
      <c r="BM1211" s="307">
        <v>1</v>
      </c>
      <c r="BN1211" s="307" t="s">
        <v>79</v>
      </c>
      <c r="BO1211" s="305" t="s">
        <v>1211</v>
      </c>
      <c r="BP1211" s="308">
        <v>1305.4000000000001</v>
      </c>
      <c r="BQ1211" s="308">
        <v>1674.04</v>
      </c>
      <c r="BR1211" s="308">
        <v>12</v>
      </c>
      <c r="BS1211" s="308">
        <v>12</v>
      </c>
      <c r="BT1211" s="305" t="s">
        <v>3114</v>
      </c>
      <c r="BU1211" s="307">
        <v>0.1</v>
      </c>
      <c r="BV1211" s="309">
        <v>0</v>
      </c>
      <c r="BW1211" s="310" t="s">
        <v>1253</v>
      </c>
      <c r="BX1211" s="305"/>
      <c r="BY1211" s="308">
        <v>1305.4000000000001</v>
      </c>
      <c r="BZ1211" s="308">
        <v>1674.04</v>
      </c>
      <c r="CA1211" s="308">
        <v>20.399999999999999</v>
      </c>
      <c r="CB1211" s="308">
        <v>20.399999999999999</v>
      </c>
      <c r="CC1211" s="307">
        <v>0.55000000000000004</v>
      </c>
      <c r="CD1211" s="305" t="s">
        <v>1213</v>
      </c>
      <c r="CE1211" s="310" t="s">
        <v>1253</v>
      </c>
      <c r="CF1211" s="305"/>
      <c r="CG1211" s="308">
        <v>1305.4000000000001</v>
      </c>
      <c r="CH1211" s="308">
        <v>1674.04</v>
      </c>
      <c r="CI1211" s="308">
        <v>12</v>
      </c>
      <c r="CJ1211" s="308">
        <v>12</v>
      </c>
      <c r="CK1211" s="307"/>
      <c r="CL1211" s="307"/>
      <c r="CM1211" s="307">
        <v>1</v>
      </c>
      <c r="CN1211" s="311" t="s">
        <v>1213</v>
      </c>
      <c r="CO1211" s="305" t="s">
        <v>1253</v>
      </c>
      <c r="CP1211" s="305"/>
      <c r="CQ1211" s="308">
        <v>1305.4000000000001</v>
      </c>
      <c r="CR1211" s="308">
        <v>1674.04</v>
      </c>
      <c r="CS1211" s="308">
        <v>12</v>
      </c>
      <c r="CT1211" s="308">
        <v>12</v>
      </c>
      <c r="CW1211" s="312"/>
      <c r="CX1211" s="312"/>
    </row>
    <row r="1212" spans="1:102" s="299" customFormat="1" ht="16" customHeight="1">
      <c r="A1212" s="297" t="s">
        <v>3115</v>
      </c>
      <c r="B1212" s="297" t="s">
        <v>3116</v>
      </c>
      <c r="C1212" s="119" t="s">
        <v>1256</v>
      </c>
      <c r="D1212" s="119"/>
      <c r="E1212" s="119"/>
      <c r="F1212" s="298">
        <v>1212</v>
      </c>
      <c r="G1212" s="119"/>
      <c r="H1212" s="119"/>
      <c r="I1212" s="119" t="s">
        <v>3117</v>
      </c>
      <c r="J1212" s="119" t="s">
        <v>3118</v>
      </c>
      <c r="K1212" s="119" t="s">
        <v>378</v>
      </c>
      <c r="L1212" s="119"/>
      <c r="M1212" s="119" t="s">
        <v>147</v>
      </c>
      <c r="N1212" s="119"/>
      <c r="O1212" s="119"/>
      <c r="P1212" s="119"/>
      <c r="Q1212" s="119"/>
      <c r="R1212" s="119">
        <v>1</v>
      </c>
      <c r="S1212" s="119" t="s">
        <v>120</v>
      </c>
      <c r="T1212" s="119"/>
      <c r="U1212" s="119"/>
      <c r="V1212" s="119"/>
      <c r="W1212" s="119"/>
      <c r="X1212" s="119" t="s">
        <v>3119</v>
      </c>
      <c r="Y1212" s="119" t="s">
        <v>3120</v>
      </c>
      <c r="Z1212" s="119" t="s">
        <v>3121</v>
      </c>
      <c r="AA1212" s="119" t="s">
        <v>3122</v>
      </c>
      <c r="AB1212" s="119" t="s">
        <v>1210</v>
      </c>
      <c r="AD1212" s="300"/>
      <c r="AE1212" s="304"/>
      <c r="AF1212" s="297" t="s">
        <v>650</v>
      </c>
      <c r="AG1212" s="302">
        <v>0</v>
      </c>
      <c r="AH1212" s="297" t="s">
        <v>3115</v>
      </c>
      <c r="AI1212" s="297" t="s">
        <v>3116</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3088</v>
      </c>
      <c r="BI1212" s="312"/>
      <c r="BJ1212" s="305" t="s">
        <v>109</v>
      </c>
      <c r="BK1212" s="305"/>
      <c r="BL1212" s="305">
        <v>1</v>
      </c>
      <c r="BM1212" s="307">
        <v>1</v>
      </c>
      <c r="BN1212" s="307" t="s">
        <v>79</v>
      </c>
      <c r="BO1212" s="305" t="s">
        <v>1211</v>
      </c>
      <c r="BP1212" s="308">
        <v>1290.6300000000001</v>
      </c>
      <c r="BQ1212" s="308">
        <v>1680.54</v>
      </c>
      <c r="BR1212" s="308">
        <v>12</v>
      </c>
      <c r="BS1212" s="308">
        <v>12</v>
      </c>
      <c r="BT1212" s="305" t="s">
        <v>3123</v>
      </c>
      <c r="BU1212" s="307">
        <v>0.1</v>
      </c>
      <c r="BV1212" s="309">
        <v>0</v>
      </c>
      <c r="BW1212" s="310" t="s">
        <v>1253</v>
      </c>
      <c r="BX1212" s="305"/>
      <c r="BY1212" s="308">
        <v>1290.6300000000001</v>
      </c>
      <c r="BZ1212" s="308">
        <v>1680.54</v>
      </c>
      <c r="CA1212" s="308">
        <v>20.399999999999999</v>
      </c>
      <c r="CB1212" s="308">
        <v>20.399999999999999</v>
      </c>
      <c r="CC1212" s="307">
        <v>0.55000000000000004</v>
      </c>
      <c r="CD1212" s="305" t="s">
        <v>1213</v>
      </c>
      <c r="CE1212" s="310" t="s">
        <v>1253</v>
      </c>
      <c r="CF1212" s="305"/>
      <c r="CG1212" s="308">
        <v>1290.6300000000001</v>
      </c>
      <c r="CH1212" s="308">
        <v>1680.54</v>
      </c>
      <c r="CI1212" s="308">
        <v>12</v>
      </c>
      <c r="CJ1212" s="308">
        <v>12</v>
      </c>
      <c r="CK1212" s="307"/>
      <c r="CL1212" s="307"/>
      <c r="CM1212" s="307">
        <v>1</v>
      </c>
      <c r="CN1212" s="311" t="s">
        <v>1213</v>
      </c>
      <c r="CO1212" s="305" t="s">
        <v>1253</v>
      </c>
      <c r="CP1212" s="305"/>
      <c r="CQ1212" s="308">
        <v>1290.6300000000001</v>
      </c>
      <c r="CR1212" s="308">
        <v>1680.54</v>
      </c>
      <c r="CS1212" s="308">
        <v>12</v>
      </c>
      <c r="CT1212" s="308">
        <v>12</v>
      </c>
      <c r="CW1212" s="312"/>
      <c r="CX1212" s="312"/>
    </row>
    <row r="1213" spans="1:102" s="299" customFormat="1" ht="16" customHeight="1">
      <c r="A1213" s="297" t="s">
        <v>865</v>
      </c>
      <c r="B1213" s="297" t="s">
        <v>3124</v>
      </c>
      <c r="C1213" s="119" t="s">
        <v>1215</v>
      </c>
      <c r="D1213" s="119"/>
      <c r="E1213" s="119"/>
      <c r="F1213" s="298">
        <v>1213</v>
      </c>
      <c r="G1213" s="119"/>
      <c r="H1213" s="119"/>
      <c r="I1213" s="119" t="s">
        <v>3125</v>
      </c>
      <c r="J1213" s="119" t="s">
        <v>3126</v>
      </c>
      <c r="K1213" s="119" t="s">
        <v>378</v>
      </c>
      <c r="L1213" s="119"/>
      <c r="M1213" s="119" t="s">
        <v>147</v>
      </c>
      <c r="N1213" s="119"/>
      <c r="O1213" s="119"/>
      <c r="P1213" s="119"/>
      <c r="Q1213" s="119"/>
      <c r="R1213" s="119">
        <v>1</v>
      </c>
      <c r="S1213" s="119" t="s">
        <v>120</v>
      </c>
      <c r="T1213" s="119"/>
      <c r="U1213" s="119"/>
      <c r="V1213" s="119"/>
      <c r="W1213" s="119"/>
      <c r="X1213" s="119" t="s">
        <v>3127</v>
      </c>
      <c r="Y1213" s="119" t="s">
        <v>3128</v>
      </c>
      <c r="Z1213" s="119" t="s">
        <v>3129</v>
      </c>
      <c r="AA1213" s="119" t="s">
        <v>3130</v>
      </c>
      <c r="AB1213" s="119" t="s">
        <v>1210</v>
      </c>
      <c r="AD1213" s="300"/>
      <c r="AE1213" s="304"/>
      <c r="AF1213" s="297">
        <v>5</v>
      </c>
      <c r="AG1213" s="302">
        <v>0</v>
      </c>
      <c r="AH1213" s="297" t="s">
        <v>865</v>
      </c>
      <c r="AI1213" s="297" t="s">
        <v>3124</v>
      </c>
      <c r="AJ1213" s="302">
        <v>1</v>
      </c>
      <c r="AK1213" s="299">
        <v>5</v>
      </c>
      <c r="AR1213" s="299">
        <v>8</v>
      </c>
      <c r="AX1213" s="303">
        <v>22.5</v>
      </c>
      <c r="AY1213" s="299">
        <v>260</v>
      </c>
      <c r="AZ1213" s="303">
        <v>100</v>
      </c>
      <c r="BA1213" s="299">
        <v>0</v>
      </c>
      <c r="BB1213" s="304">
        <v>1000</v>
      </c>
      <c r="BC1213" s="304">
        <v>1260</v>
      </c>
      <c r="BD1213" s="303">
        <v>1100</v>
      </c>
      <c r="BE1213" s="303">
        <v>1000</v>
      </c>
      <c r="BH1213" s="297" t="s">
        <v>1203</v>
      </c>
      <c r="BI1213" s="312"/>
      <c r="BJ1213" s="305" t="s">
        <v>109</v>
      </c>
      <c r="BK1213" s="305"/>
      <c r="BL1213" s="305">
        <v>1</v>
      </c>
      <c r="BM1213" s="307">
        <v>1</v>
      </c>
      <c r="BN1213" s="307" t="s">
        <v>79</v>
      </c>
      <c r="BO1213" s="305" t="s">
        <v>1211</v>
      </c>
      <c r="BP1213" s="308">
        <v>1000</v>
      </c>
      <c r="BQ1213" s="308">
        <v>1260</v>
      </c>
      <c r="BR1213" s="308">
        <v>95</v>
      </c>
      <c r="BS1213" s="308">
        <v>95</v>
      </c>
      <c r="BT1213" s="305" t="s">
        <v>3131</v>
      </c>
      <c r="BU1213" s="307">
        <v>0.1</v>
      </c>
      <c r="BV1213" s="309">
        <v>0</v>
      </c>
      <c r="BW1213" s="310" t="s">
        <v>873</v>
      </c>
      <c r="BX1213" s="305"/>
      <c r="BY1213" s="308">
        <v>1000</v>
      </c>
      <c r="BZ1213" s="308">
        <v>1260</v>
      </c>
      <c r="CA1213" s="308">
        <v>161.5</v>
      </c>
      <c r="CB1213" s="308">
        <v>161.5</v>
      </c>
      <c r="CC1213" s="307">
        <v>0.55000000000000004</v>
      </c>
      <c r="CD1213" s="305" t="s">
        <v>1213</v>
      </c>
      <c r="CE1213" s="310" t="s">
        <v>873</v>
      </c>
      <c r="CF1213" s="305"/>
      <c r="CG1213" s="308">
        <v>1000</v>
      </c>
      <c r="CH1213" s="308">
        <v>1260</v>
      </c>
      <c r="CI1213" s="308">
        <v>95</v>
      </c>
      <c r="CJ1213" s="308">
        <v>95</v>
      </c>
      <c r="CK1213" s="307"/>
      <c r="CL1213" s="307"/>
      <c r="CM1213" s="307">
        <v>1</v>
      </c>
      <c r="CN1213" s="311" t="s">
        <v>1213</v>
      </c>
      <c r="CO1213" s="305" t="s">
        <v>873</v>
      </c>
      <c r="CP1213" s="305"/>
      <c r="CQ1213" s="308">
        <v>1000</v>
      </c>
      <c r="CR1213" s="308">
        <v>1260</v>
      </c>
      <c r="CS1213" s="308">
        <v>95</v>
      </c>
      <c r="CT1213" s="308">
        <v>95</v>
      </c>
      <c r="CW1213" s="312"/>
      <c r="CX1213" s="312"/>
    </row>
    <row r="1214" spans="1:102" s="299" customFormat="1" ht="16" customHeight="1">
      <c r="A1214" s="297" t="s">
        <v>3132</v>
      </c>
      <c r="B1214" s="297" t="s">
        <v>3133</v>
      </c>
      <c r="C1214" s="119" t="s">
        <v>1215</v>
      </c>
      <c r="D1214" s="119"/>
      <c r="E1214" s="119"/>
      <c r="F1214" s="298">
        <v>1214</v>
      </c>
      <c r="G1214" s="119"/>
      <c r="H1214" s="119"/>
      <c r="I1214" s="119" t="s">
        <v>3134</v>
      </c>
      <c r="J1214" s="119" t="s">
        <v>3135</v>
      </c>
      <c r="K1214" s="119" t="s">
        <v>378</v>
      </c>
      <c r="L1214" s="119"/>
      <c r="M1214" s="119" t="s">
        <v>147</v>
      </c>
      <c r="N1214" s="119"/>
      <c r="O1214" s="119"/>
      <c r="P1214" s="119"/>
      <c r="Q1214" s="119"/>
      <c r="R1214" s="119">
        <v>1</v>
      </c>
      <c r="S1214" s="119" t="s">
        <v>120</v>
      </c>
      <c r="T1214" s="119"/>
      <c r="U1214" s="119"/>
      <c r="V1214" s="119"/>
      <c r="W1214" s="119"/>
      <c r="X1214" s="119" t="s">
        <v>3136</v>
      </c>
      <c r="Y1214" s="119" t="s">
        <v>3137</v>
      </c>
      <c r="Z1214" s="119" t="s">
        <v>3138</v>
      </c>
      <c r="AA1214" s="119" t="s">
        <v>3139</v>
      </c>
      <c r="AB1214" s="119" t="s">
        <v>1210</v>
      </c>
      <c r="AD1214" s="300"/>
      <c r="AE1214" s="304"/>
      <c r="AF1214" s="297" t="s">
        <v>651</v>
      </c>
      <c r="AG1214" s="302">
        <v>0</v>
      </c>
      <c r="AH1214" s="297" t="s">
        <v>3132</v>
      </c>
      <c r="AI1214" s="297" t="s">
        <v>3133</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3115</v>
      </c>
      <c r="BI1214" s="312"/>
      <c r="BJ1214" s="305" t="s">
        <v>109</v>
      </c>
      <c r="BK1214" s="305"/>
      <c r="BL1214" s="305">
        <v>1</v>
      </c>
      <c r="BM1214" s="307">
        <v>1</v>
      </c>
      <c r="BN1214" s="307" t="s">
        <v>79</v>
      </c>
      <c r="BO1214" s="305" t="s">
        <v>1211</v>
      </c>
      <c r="BP1214" s="308">
        <v>1145.1400000000001</v>
      </c>
      <c r="BQ1214" s="308">
        <v>1478.47</v>
      </c>
      <c r="BR1214" s="308">
        <v>60</v>
      </c>
      <c r="BS1214" s="308">
        <v>60</v>
      </c>
      <c r="BT1214" s="305" t="s">
        <v>3140</v>
      </c>
      <c r="BU1214" s="307">
        <v>0.1</v>
      </c>
      <c r="BV1214" s="309">
        <v>0</v>
      </c>
      <c r="BW1214" s="310" t="s">
        <v>1233</v>
      </c>
      <c r="BX1214" s="305"/>
      <c r="BY1214" s="308">
        <v>1145.1400000000001</v>
      </c>
      <c r="BZ1214" s="308">
        <v>1478.47</v>
      </c>
      <c r="CA1214" s="308">
        <v>102</v>
      </c>
      <c r="CB1214" s="308">
        <v>102</v>
      </c>
      <c r="CC1214" s="307">
        <v>0.55000000000000004</v>
      </c>
      <c r="CD1214" s="305" t="s">
        <v>1213</v>
      </c>
      <c r="CE1214" s="310" t="s">
        <v>1233</v>
      </c>
      <c r="CF1214" s="305"/>
      <c r="CG1214" s="308">
        <v>1145.1400000000001</v>
      </c>
      <c r="CH1214" s="308">
        <v>1478.47</v>
      </c>
      <c r="CI1214" s="308">
        <v>60</v>
      </c>
      <c r="CJ1214" s="308">
        <v>60</v>
      </c>
      <c r="CK1214" s="307"/>
      <c r="CL1214" s="307"/>
      <c r="CM1214" s="307">
        <v>1</v>
      </c>
      <c r="CN1214" s="311" t="s">
        <v>1213</v>
      </c>
      <c r="CO1214" s="305" t="s">
        <v>1233</v>
      </c>
      <c r="CP1214" s="305"/>
      <c r="CQ1214" s="308">
        <v>1145.1400000000001</v>
      </c>
      <c r="CR1214" s="308">
        <v>1478.47</v>
      </c>
      <c r="CS1214" s="308">
        <v>60</v>
      </c>
      <c r="CT1214" s="308">
        <v>60</v>
      </c>
      <c r="CW1214" s="312"/>
      <c r="CX1214" s="312"/>
    </row>
    <row r="1215" spans="1:102" s="299" customFormat="1" ht="16" customHeight="1">
      <c r="A1215" s="297" t="s">
        <v>3141</v>
      </c>
      <c r="B1215" s="297" t="s">
        <v>3142</v>
      </c>
      <c r="C1215" s="119" t="s">
        <v>1215</v>
      </c>
      <c r="D1215" s="119"/>
      <c r="E1215" s="119"/>
      <c r="F1215" s="298">
        <v>1215</v>
      </c>
      <c r="G1215" s="119"/>
      <c r="H1215" s="119"/>
      <c r="I1215" s="119" t="s">
        <v>3143</v>
      </c>
      <c r="J1215" s="119" t="s">
        <v>3144</v>
      </c>
      <c r="K1215" s="119" t="s">
        <v>378</v>
      </c>
      <c r="L1215" s="119"/>
      <c r="M1215" s="119" t="s">
        <v>147</v>
      </c>
      <c r="N1215" s="119"/>
      <c r="O1215" s="119"/>
      <c r="P1215" s="119"/>
      <c r="Q1215" s="119"/>
      <c r="R1215" s="119">
        <v>1</v>
      </c>
      <c r="S1215" s="119" t="s">
        <v>120</v>
      </c>
      <c r="T1215" s="119"/>
      <c r="U1215" s="119"/>
      <c r="V1215" s="119"/>
      <c r="W1215" s="119"/>
      <c r="X1215" s="119" t="s">
        <v>3145</v>
      </c>
      <c r="Y1215" s="119" t="s">
        <v>3146</v>
      </c>
      <c r="Z1215" s="119" t="s">
        <v>3147</v>
      </c>
      <c r="AA1215" s="119" t="s">
        <v>3148</v>
      </c>
      <c r="AB1215" s="119" t="s">
        <v>1210</v>
      </c>
      <c r="AD1215" s="300"/>
      <c r="AE1215" s="304"/>
      <c r="AF1215" s="297" t="s">
        <v>652</v>
      </c>
      <c r="AG1215" s="302">
        <v>0</v>
      </c>
      <c r="AH1215" s="297" t="s">
        <v>3141</v>
      </c>
      <c r="AI1215" s="297" t="s">
        <v>3142</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3132</v>
      </c>
      <c r="BI1215" s="312"/>
      <c r="BJ1215" s="305" t="s">
        <v>109</v>
      </c>
      <c r="BK1215" s="305"/>
      <c r="BL1215" s="305">
        <v>1</v>
      </c>
      <c r="BM1215" s="307">
        <v>1</v>
      </c>
      <c r="BN1215" s="307" t="s">
        <v>79</v>
      </c>
      <c r="BO1215" s="305" t="s">
        <v>1211</v>
      </c>
      <c r="BP1215" s="308">
        <v>1225.44</v>
      </c>
      <c r="BQ1215" s="308">
        <v>1598.98</v>
      </c>
      <c r="BR1215" s="308">
        <v>35</v>
      </c>
      <c r="BS1215" s="308">
        <v>35</v>
      </c>
      <c r="BT1215" s="305" t="s">
        <v>3149</v>
      </c>
      <c r="BU1215" s="307">
        <v>0.1</v>
      </c>
      <c r="BV1215" s="309">
        <v>0</v>
      </c>
      <c r="BW1215" s="310" t="s">
        <v>1243</v>
      </c>
      <c r="BX1215" s="305"/>
      <c r="BY1215" s="308">
        <v>1225.44</v>
      </c>
      <c r="BZ1215" s="308">
        <v>1598.98</v>
      </c>
      <c r="CA1215" s="308">
        <v>59.5</v>
      </c>
      <c r="CB1215" s="308">
        <v>59.5</v>
      </c>
      <c r="CC1215" s="307">
        <v>0.55000000000000004</v>
      </c>
      <c r="CD1215" s="305" t="s">
        <v>1213</v>
      </c>
      <c r="CE1215" s="310" t="s">
        <v>1243</v>
      </c>
      <c r="CF1215" s="305"/>
      <c r="CG1215" s="308">
        <v>1225.44</v>
      </c>
      <c r="CH1215" s="308">
        <v>1598.98</v>
      </c>
      <c r="CI1215" s="308">
        <v>35</v>
      </c>
      <c r="CJ1215" s="308">
        <v>35</v>
      </c>
      <c r="CK1215" s="307"/>
      <c r="CL1215" s="307"/>
      <c r="CM1215" s="307">
        <v>1</v>
      </c>
      <c r="CN1215" s="311" t="s">
        <v>1213</v>
      </c>
      <c r="CO1215" s="305" t="s">
        <v>1243</v>
      </c>
      <c r="CP1215" s="305"/>
      <c r="CQ1215" s="308">
        <v>1225.44</v>
      </c>
      <c r="CR1215" s="308">
        <v>1598.98</v>
      </c>
      <c r="CS1215" s="308">
        <v>35</v>
      </c>
      <c r="CT1215" s="308">
        <v>35</v>
      </c>
      <c r="CW1215" s="312"/>
      <c r="CX1215" s="312"/>
    </row>
    <row r="1216" spans="1:102" s="299" customFormat="1" ht="16" customHeight="1">
      <c r="A1216" s="297" t="s">
        <v>3150</v>
      </c>
      <c r="B1216" s="297" t="s">
        <v>3151</v>
      </c>
      <c r="C1216" s="119" t="s">
        <v>1215</v>
      </c>
      <c r="D1216" s="119"/>
      <c r="E1216" s="119"/>
      <c r="F1216" s="298">
        <v>1216</v>
      </c>
      <c r="G1216" s="119"/>
      <c r="H1216" s="119"/>
      <c r="I1216" s="119" t="s">
        <v>3152</v>
      </c>
      <c r="J1216" s="119" t="s">
        <v>3153</v>
      </c>
      <c r="K1216" s="119" t="s">
        <v>378</v>
      </c>
      <c r="L1216" s="119"/>
      <c r="M1216" s="119" t="s">
        <v>147</v>
      </c>
      <c r="N1216" s="119"/>
      <c r="O1216" s="119"/>
      <c r="P1216" s="119"/>
      <c r="Q1216" s="119"/>
      <c r="R1216" s="119">
        <v>1</v>
      </c>
      <c r="S1216" s="119" t="s">
        <v>120</v>
      </c>
      <c r="T1216" s="119"/>
      <c r="U1216" s="119"/>
      <c r="V1216" s="119"/>
      <c r="W1216" s="119"/>
      <c r="X1216" s="119" t="s">
        <v>3154</v>
      </c>
      <c r="Y1216" s="119" t="s">
        <v>3155</v>
      </c>
      <c r="Z1216" s="119" t="s">
        <v>3156</v>
      </c>
      <c r="AA1216" s="119" t="s">
        <v>3157</v>
      </c>
      <c r="AB1216" s="119" t="s">
        <v>1210</v>
      </c>
      <c r="AD1216" s="300"/>
      <c r="AE1216" s="304"/>
      <c r="AF1216" s="297" t="s">
        <v>653</v>
      </c>
      <c r="AG1216" s="302">
        <v>0</v>
      </c>
      <c r="AH1216" s="297" t="s">
        <v>3150</v>
      </c>
      <c r="AI1216" s="297" t="s">
        <v>3151</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3141</v>
      </c>
      <c r="BI1216" s="312"/>
      <c r="BJ1216" s="305" t="s">
        <v>109</v>
      </c>
      <c r="BK1216" s="305"/>
      <c r="BL1216" s="305">
        <v>1</v>
      </c>
      <c r="BM1216" s="307">
        <v>1</v>
      </c>
      <c r="BN1216" s="307" t="s">
        <v>79</v>
      </c>
      <c r="BO1216" s="305" t="s">
        <v>1211</v>
      </c>
      <c r="BP1216" s="308">
        <v>1275.71</v>
      </c>
      <c r="BQ1216" s="308">
        <v>1686.72</v>
      </c>
      <c r="BR1216" s="308">
        <v>12</v>
      </c>
      <c r="BS1216" s="308">
        <v>12</v>
      </c>
      <c r="BT1216" s="305" t="s">
        <v>3158</v>
      </c>
      <c r="BU1216" s="307">
        <v>0.1</v>
      </c>
      <c r="BV1216" s="309">
        <v>0</v>
      </c>
      <c r="BW1216" s="310" t="s">
        <v>1253</v>
      </c>
      <c r="BX1216" s="305"/>
      <c r="BY1216" s="308">
        <v>1275.71</v>
      </c>
      <c r="BZ1216" s="308">
        <v>1686.72</v>
      </c>
      <c r="CA1216" s="308">
        <v>20.399999999999999</v>
      </c>
      <c r="CB1216" s="308">
        <v>20.399999999999999</v>
      </c>
      <c r="CC1216" s="307">
        <v>0.55000000000000004</v>
      </c>
      <c r="CD1216" s="305" t="s">
        <v>1213</v>
      </c>
      <c r="CE1216" s="310" t="s">
        <v>1253</v>
      </c>
      <c r="CF1216" s="305"/>
      <c r="CG1216" s="308">
        <v>1275.71</v>
      </c>
      <c r="CH1216" s="308">
        <v>1686.72</v>
      </c>
      <c r="CI1216" s="308">
        <v>12</v>
      </c>
      <c r="CJ1216" s="308">
        <v>12</v>
      </c>
      <c r="CK1216" s="307"/>
      <c r="CL1216" s="307"/>
      <c r="CM1216" s="307">
        <v>1</v>
      </c>
      <c r="CN1216" s="311" t="s">
        <v>1213</v>
      </c>
      <c r="CO1216" s="305" t="s">
        <v>1253</v>
      </c>
      <c r="CP1216" s="305"/>
      <c r="CQ1216" s="308">
        <v>1275.71</v>
      </c>
      <c r="CR1216" s="308">
        <v>1686.72</v>
      </c>
      <c r="CS1216" s="308">
        <v>12</v>
      </c>
      <c r="CT1216" s="308">
        <v>12</v>
      </c>
      <c r="CW1216" s="312"/>
      <c r="CX1216" s="312"/>
    </row>
    <row r="1217" spans="1:102" s="299" customFormat="1" ht="16" customHeight="1">
      <c r="A1217" s="297" t="s">
        <v>3159</v>
      </c>
      <c r="B1217" s="297" t="s">
        <v>3160</v>
      </c>
      <c r="C1217" s="119" t="s">
        <v>1256</v>
      </c>
      <c r="D1217" s="119"/>
      <c r="E1217" s="119"/>
      <c r="F1217" s="298">
        <v>1217</v>
      </c>
      <c r="G1217" s="119"/>
      <c r="H1217" s="119"/>
      <c r="I1217" s="119" t="s">
        <v>3161</v>
      </c>
      <c r="J1217" s="119" t="s">
        <v>3162</v>
      </c>
      <c r="K1217" s="119" t="s">
        <v>378</v>
      </c>
      <c r="L1217" s="119"/>
      <c r="M1217" s="119" t="s">
        <v>147</v>
      </c>
      <c r="N1217" s="119"/>
      <c r="O1217" s="119"/>
      <c r="P1217" s="119"/>
      <c r="Q1217" s="119"/>
      <c r="R1217" s="119">
        <v>1</v>
      </c>
      <c r="S1217" s="119" t="s">
        <v>120</v>
      </c>
      <c r="T1217" s="119"/>
      <c r="U1217" s="119"/>
      <c r="V1217" s="119"/>
      <c r="W1217" s="119"/>
      <c r="X1217" s="119" t="s">
        <v>3163</v>
      </c>
      <c r="Y1217" s="119" t="s">
        <v>3164</v>
      </c>
      <c r="Z1217" s="119" t="s">
        <v>3165</v>
      </c>
      <c r="AA1217" s="119" t="s">
        <v>3166</v>
      </c>
      <c r="AB1217" s="119" t="s">
        <v>1210</v>
      </c>
      <c r="AD1217" s="300"/>
      <c r="AE1217" s="304"/>
      <c r="AF1217" s="297" t="s">
        <v>654</v>
      </c>
      <c r="AG1217" s="302">
        <v>0</v>
      </c>
      <c r="AH1217" s="297" t="s">
        <v>3159</v>
      </c>
      <c r="AI1217" s="297" t="s">
        <v>3160</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3141</v>
      </c>
      <c r="BI1217" s="312"/>
      <c r="BJ1217" s="305" t="s">
        <v>109</v>
      </c>
      <c r="BK1217" s="305"/>
      <c r="BL1217" s="305">
        <v>1</v>
      </c>
      <c r="BM1217" s="307">
        <v>1</v>
      </c>
      <c r="BN1217" s="307" t="s">
        <v>79</v>
      </c>
      <c r="BO1217" s="305" t="s">
        <v>1211</v>
      </c>
      <c r="BP1217" s="308">
        <v>1260.67</v>
      </c>
      <c r="BQ1217" s="308">
        <v>1692.57</v>
      </c>
      <c r="BR1217" s="308">
        <v>12</v>
      </c>
      <c r="BS1217" s="308">
        <v>12</v>
      </c>
      <c r="BT1217" s="305" t="s">
        <v>3167</v>
      </c>
      <c r="BU1217" s="307">
        <v>0.1</v>
      </c>
      <c r="BV1217" s="309">
        <v>0</v>
      </c>
      <c r="BW1217" s="310" t="s">
        <v>1253</v>
      </c>
      <c r="BX1217" s="305"/>
      <c r="BY1217" s="308">
        <v>1260.67</v>
      </c>
      <c r="BZ1217" s="308">
        <v>1692.57</v>
      </c>
      <c r="CA1217" s="308">
        <v>20.399999999999999</v>
      </c>
      <c r="CB1217" s="308">
        <v>20.399999999999999</v>
      </c>
      <c r="CC1217" s="307">
        <v>0.55000000000000004</v>
      </c>
      <c r="CD1217" s="305" t="s">
        <v>1213</v>
      </c>
      <c r="CE1217" s="310" t="s">
        <v>1253</v>
      </c>
      <c r="CF1217" s="305"/>
      <c r="CG1217" s="308">
        <v>1260.67</v>
      </c>
      <c r="CH1217" s="308">
        <v>1692.57</v>
      </c>
      <c r="CI1217" s="308">
        <v>12</v>
      </c>
      <c r="CJ1217" s="308">
        <v>12</v>
      </c>
      <c r="CK1217" s="307"/>
      <c r="CL1217" s="307"/>
      <c r="CM1217" s="307">
        <v>1</v>
      </c>
      <c r="CN1217" s="311" t="s">
        <v>1213</v>
      </c>
      <c r="CO1217" s="305" t="s">
        <v>1253</v>
      </c>
      <c r="CP1217" s="305"/>
      <c r="CQ1217" s="308">
        <v>1260.67</v>
      </c>
      <c r="CR1217" s="308">
        <v>1692.57</v>
      </c>
      <c r="CS1217" s="308">
        <v>12</v>
      </c>
      <c r="CT1217" s="308">
        <v>12</v>
      </c>
      <c r="CW1217" s="312"/>
      <c r="CX1217" s="312"/>
    </row>
    <row r="1218" spans="1:102" s="299" customFormat="1" ht="16" customHeight="1">
      <c r="A1218" s="297" t="s">
        <v>3168</v>
      </c>
      <c r="B1218" s="297" t="s">
        <v>3169</v>
      </c>
      <c r="C1218" s="119" t="s">
        <v>1215</v>
      </c>
      <c r="D1218" s="119"/>
      <c r="E1218" s="119"/>
      <c r="F1218" s="298">
        <v>1218</v>
      </c>
      <c r="G1218" s="119"/>
      <c r="H1218" s="119"/>
      <c r="I1218" s="119" t="s">
        <v>3170</v>
      </c>
      <c r="J1218" s="119" t="s">
        <v>3171</v>
      </c>
      <c r="K1218" s="119" t="s">
        <v>378</v>
      </c>
      <c r="L1218" s="119"/>
      <c r="M1218" s="119" t="s">
        <v>147</v>
      </c>
      <c r="N1218" s="119"/>
      <c r="O1218" s="119"/>
      <c r="P1218" s="119"/>
      <c r="Q1218" s="119"/>
      <c r="R1218" s="119">
        <v>1</v>
      </c>
      <c r="S1218" s="119" t="s">
        <v>120</v>
      </c>
      <c r="T1218" s="119"/>
      <c r="U1218" s="119"/>
      <c r="V1218" s="119"/>
      <c r="W1218" s="119"/>
      <c r="X1218" s="119" t="s">
        <v>3172</v>
      </c>
      <c r="Y1218" s="119" t="s">
        <v>3173</v>
      </c>
      <c r="Z1218" s="119" t="s">
        <v>3174</v>
      </c>
      <c r="AA1218" s="119" t="s">
        <v>3175</v>
      </c>
      <c r="AB1218" s="119" t="s">
        <v>1210</v>
      </c>
      <c r="AD1218" s="300"/>
      <c r="AE1218" s="304"/>
      <c r="AF1218" s="297" t="s">
        <v>655</v>
      </c>
      <c r="AG1218" s="302">
        <v>0</v>
      </c>
      <c r="AH1218" s="297" t="s">
        <v>3168</v>
      </c>
      <c r="AI1218" s="297" t="s">
        <v>3169</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3141</v>
      </c>
      <c r="BI1218" s="312"/>
      <c r="BJ1218" s="305" t="s">
        <v>109</v>
      </c>
      <c r="BK1218" s="305"/>
      <c r="BL1218" s="305">
        <v>1</v>
      </c>
      <c r="BM1218" s="307">
        <v>1</v>
      </c>
      <c r="BN1218" s="307" t="s">
        <v>79</v>
      </c>
      <c r="BO1218" s="305" t="s">
        <v>1211</v>
      </c>
      <c r="BP1218" s="308">
        <v>1245.49</v>
      </c>
      <c r="BQ1218" s="308">
        <v>1698.09</v>
      </c>
      <c r="BR1218" s="308">
        <v>12</v>
      </c>
      <c r="BS1218" s="308">
        <v>12</v>
      </c>
      <c r="BT1218" s="305" t="s">
        <v>3176</v>
      </c>
      <c r="BU1218" s="307">
        <v>0.1</v>
      </c>
      <c r="BV1218" s="309">
        <v>0</v>
      </c>
      <c r="BW1218" s="310" t="s">
        <v>1253</v>
      </c>
      <c r="BX1218" s="305"/>
      <c r="BY1218" s="308">
        <v>1245.49</v>
      </c>
      <c r="BZ1218" s="308">
        <v>1698.09</v>
      </c>
      <c r="CA1218" s="308">
        <v>20.399999999999999</v>
      </c>
      <c r="CB1218" s="308">
        <v>20.399999999999999</v>
      </c>
      <c r="CC1218" s="307">
        <v>0.55000000000000004</v>
      </c>
      <c r="CD1218" s="305" t="s">
        <v>1213</v>
      </c>
      <c r="CE1218" s="310" t="s">
        <v>1253</v>
      </c>
      <c r="CF1218" s="305"/>
      <c r="CG1218" s="308">
        <v>1245.49</v>
      </c>
      <c r="CH1218" s="308">
        <v>1698.09</v>
      </c>
      <c r="CI1218" s="308">
        <v>12</v>
      </c>
      <c r="CJ1218" s="308">
        <v>12</v>
      </c>
      <c r="CK1218" s="307"/>
      <c r="CL1218" s="307"/>
      <c r="CM1218" s="307">
        <v>1</v>
      </c>
      <c r="CN1218" s="311" t="s">
        <v>1213</v>
      </c>
      <c r="CO1218" s="305" t="s">
        <v>1253</v>
      </c>
      <c r="CP1218" s="305"/>
      <c r="CQ1218" s="308">
        <v>1245.49</v>
      </c>
      <c r="CR1218" s="308">
        <v>1698.09</v>
      </c>
      <c r="CS1218" s="308">
        <v>12</v>
      </c>
      <c r="CT1218" s="308">
        <v>12</v>
      </c>
      <c r="CW1218" s="312"/>
      <c r="CX1218" s="312"/>
    </row>
    <row r="1219" spans="1:102" s="299" customFormat="1" ht="16" customHeight="1">
      <c r="A1219" s="297" t="s">
        <v>3177</v>
      </c>
      <c r="B1219" s="297" t="s">
        <v>3178</v>
      </c>
      <c r="C1219" s="119" t="s">
        <v>1256</v>
      </c>
      <c r="D1219" s="119"/>
      <c r="E1219" s="119"/>
      <c r="F1219" s="298">
        <v>1219</v>
      </c>
      <c r="G1219" s="119"/>
      <c r="H1219" s="119"/>
      <c r="I1219" s="119" t="s">
        <v>3179</v>
      </c>
      <c r="J1219" s="119" t="s">
        <v>3180</v>
      </c>
      <c r="K1219" s="119" t="s">
        <v>378</v>
      </c>
      <c r="L1219" s="119"/>
      <c r="M1219" s="119" t="s">
        <v>147</v>
      </c>
      <c r="N1219" s="119"/>
      <c r="O1219" s="119"/>
      <c r="P1219" s="119"/>
      <c r="Q1219" s="119"/>
      <c r="R1219" s="119">
        <v>1</v>
      </c>
      <c r="S1219" s="119" t="s">
        <v>120</v>
      </c>
      <c r="T1219" s="119"/>
      <c r="U1219" s="119"/>
      <c r="V1219" s="119"/>
      <c r="W1219" s="119"/>
      <c r="X1219" s="119" t="s">
        <v>3181</v>
      </c>
      <c r="Y1219" s="119" t="s">
        <v>3182</v>
      </c>
      <c r="Z1219" s="119" t="s">
        <v>3183</v>
      </c>
      <c r="AA1219" s="119" t="s">
        <v>3184</v>
      </c>
      <c r="AB1219" s="119" t="s">
        <v>1210</v>
      </c>
      <c r="AD1219" s="300"/>
      <c r="AE1219" s="304"/>
      <c r="AF1219" s="297" t="s">
        <v>656</v>
      </c>
      <c r="AG1219" s="302">
        <v>0</v>
      </c>
      <c r="AH1219" s="297" t="s">
        <v>3177</v>
      </c>
      <c r="AI1219" s="297" t="s">
        <v>3178</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3132</v>
      </c>
      <c r="BI1219" s="312"/>
      <c r="BJ1219" s="305" t="s">
        <v>109</v>
      </c>
      <c r="BK1219" s="305"/>
      <c r="BL1219" s="305">
        <v>1</v>
      </c>
      <c r="BM1219" s="307">
        <v>1</v>
      </c>
      <c r="BN1219" s="307" t="s">
        <v>79</v>
      </c>
      <c r="BO1219" s="305" t="s">
        <v>1211</v>
      </c>
      <c r="BP1219" s="308">
        <v>1185.78</v>
      </c>
      <c r="BQ1219" s="308">
        <v>1612.44</v>
      </c>
      <c r="BR1219" s="308">
        <v>35</v>
      </c>
      <c r="BS1219" s="308">
        <v>35</v>
      </c>
      <c r="BT1219" s="305" t="s">
        <v>3185</v>
      </c>
      <c r="BU1219" s="307">
        <v>0.1</v>
      </c>
      <c r="BV1219" s="309">
        <v>0</v>
      </c>
      <c r="BW1219" s="310" t="s">
        <v>1243</v>
      </c>
      <c r="BX1219" s="305"/>
      <c r="BY1219" s="308">
        <v>1185.78</v>
      </c>
      <c r="BZ1219" s="308">
        <v>1612.44</v>
      </c>
      <c r="CA1219" s="308">
        <v>59.5</v>
      </c>
      <c r="CB1219" s="308">
        <v>59.5</v>
      </c>
      <c r="CC1219" s="307">
        <v>0.55000000000000004</v>
      </c>
      <c r="CD1219" s="305" t="s">
        <v>1213</v>
      </c>
      <c r="CE1219" s="310" t="s">
        <v>1243</v>
      </c>
      <c r="CF1219" s="305"/>
      <c r="CG1219" s="308">
        <v>1185.78</v>
      </c>
      <c r="CH1219" s="308">
        <v>1612.44</v>
      </c>
      <c r="CI1219" s="308">
        <v>35</v>
      </c>
      <c r="CJ1219" s="308">
        <v>35</v>
      </c>
      <c r="CK1219" s="307"/>
      <c r="CL1219" s="307"/>
      <c r="CM1219" s="307">
        <v>1</v>
      </c>
      <c r="CN1219" s="311" t="s">
        <v>1213</v>
      </c>
      <c r="CO1219" s="305" t="s">
        <v>1243</v>
      </c>
      <c r="CP1219" s="305"/>
      <c r="CQ1219" s="308">
        <v>1185.78</v>
      </c>
      <c r="CR1219" s="308">
        <v>1612.44</v>
      </c>
      <c r="CS1219" s="308">
        <v>35</v>
      </c>
      <c r="CT1219" s="308">
        <v>35</v>
      </c>
      <c r="CW1219" s="312"/>
      <c r="CX1219" s="312"/>
    </row>
    <row r="1220" spans="1:102" s="299" customFormat="1" ht="16" customHeight="1">
      <c r="A1220" s="297" t="s">
        <v>3186</v>
      </c>
      <c r="B1220" s="297" t="s">
        <v>3187</v>
      </c>
      <c r="C1220" s="119" t="s">
        <v>1256</v>
      </c>
      <c r="D1220" s="119"/>
      <c r="E1220" s="119"/>
      <c r="F1220" s="298">
        <v>1220</v>
      </c>
      <c r="G1220" s="119"/>
      <c r="H1220" s="119"/>
      <c r="I1220" s="119" t="s">
        <v>3188</v>
      </c>
      <c r="J1220" s="119" t="s">
        <v>3189</v>
      </c>
      <c r="K1220" s="119" t="s">
        <v>378</v>
      </c>
      <c r="L1220" s="119"/>
      <c r="M1220" s="119" t="s">
        <v>147</v>
      </c>
      <c r="N1220" s="119"/>
      <c r="O1220" s="119"/>
      <c r="P1220" s="119"/>
      <c r="Q1220" s="119"/>
      <c r="R1220" s="119">
        <v>1</v>
      </c>
      <c r="S1220" s="119" t="s">
        <v>120</v>
      </c>
      <c r="T1220" s="119"/>
      <c r="U1220" s="119"/>
      <c r="V1220" s="119"/>
      <c r="W1220" s="119"/>
      <c r="X1220" s="119" t="s">
        <v>3190</v>
      </c>
      <c r="Y1220" s="119" t="s">
        <v>3191</v>
      </c>
      <c r="Z1220" s="119" t="s">
        <v>3192</v>
      </c>
      <c r="AA1220" s="119" t="s">
        <v>3193</v>
      </c>
      <c r="AB1220" s="119" t="s">
        <v>1210</v>
      </c>
      <c r="AD1220" s="300"/>
      <c r="AE1220" s="304"/>
      <c r="AF1220" s="297" t="s">
        <v>657</v>
      </c>
      <c r="AG1220" s="302">
        <v>0</v>
      </c>
      <c r="AH1220" s="297" t="s">
        <v>3186</v>
      </c>
      <c r="AI1220" s="297" t="s">
        <v>3187</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3177</v>
      </c>
      <c r="BI1220" s="312"/>
      <c r="BJ1220" s="305" t="s">
        <v>109</v>
      </c>
      <c r="BK1220" s="305"/>
      <c r="BL1220" s="305">
        <v>1</v>
      </c>
      <c r="BM1220" s="307">
        <v>1</v>
      </c>
      <c r="BN1220" s="307" t="s">
        <v>79</v>
      </c>
      <c r="BO1220" s="305" t="s">
        <v>1211</v>
      </c>
      <c r="BP1220" s="308">
        <v>1230.21</v>
      </c>
      <c r="BQ1220" s="308">
        <v>1703.28</v>
      </c>
      <c r="BR1220" s="308">
        <v>12</v>
      </c>
      <c r="BS1220" s="308">
        <v>12</v>
      </c>
      <c r="BT1220" s="305" t="s">
        <v>3194</v>
      </c>
      <c r="BU1220" s="307">
        <v>0.1</v>
      </c>
      <c r="BV1220" s="309">
        <v>0</v>
      </c>
      <c r="BW1220" s="310" t="s">
        <v>1253</v>
      </c>
      <c r="BX1220" s="305"/>
      <c r="BY1220" s="308">
        <v>1230.21</v>
      </c>
      <c r="BZ1220" s="308">
        <v>1703.28</v>
      </c>
      <c r="CA1220" s="308">
        <v>20.399999999999999</v>
      </c>
      <c r="CB1220" s="308">
        <v>20.399999999999999</v>
      </c>
      <c r="CC1220" s="307">
        <v>0.55000000000000004</v>
      </c>
      <c r="CD1220" s="305" t="s">
        <v>1213</v>
      </c>
      <c r="CE1220" s="310" t="s">
        <v>1253</v>
      </c>
      <c r="CF1220" s="305"/>
      <c r="CG1220" s="308">
        <v>1230.21</v>
      </c>
      <c r="CH1220" s="308">
        <v>1703.28</v>
      </c>
      <c r="CI1220" s="308">
        <v>12</v>
      </c>
      <c r="CJ1220" s="308">
        <v>12</v>
      </c>
      <c r="CK1220" s="307"/>
      <c r="CL1220" s="307"/>
      <c r="CM1220" s="307">
        <v>1</v>
      </c>
      <c r="CN1220" s="311" t="s">
        <v>1213</v>
      </c>
      <c r="CO1220" s="305" t="s">
        <v>1253</v>
      </c>
      <c r="CP1220" s="305"/>
      <c r="CQ1220" s="308">
        <v>1230.21</v>
      </c>
      <c r="CR1220" s="308">
        <v>1703.28</v>
      </c>
      <c r="CS1220" s="308">
        <v>12</v>
      </c>
      <c r="CT1220" s="308">
        <v>12</v>
      </c>
      <c r="CW1220" s="312"/>
      <c r="CX1220" s="312"/>
    </row>
    <row r="1221" spans="1:102" s="299" customFormat="1" ht="16" customHeight="1">
      <c r="A1221" s="297" t="s">
        <v>3195</v>
      </c>
      <c r="B1221" s="297" t="s">
        <v>3196</v>
      </c>
      <c r="C1221" s="119" t="s">
        <v>1215</v>
      </c>
      <c r="D1221" s="119"/>
      <c r="E1221" s="119"/>
      <c r="F1221" s="298">
        <v>1221</v>
      </c>
      <c r="G1221" s="119"/>
      <c r="H1221" s="119"/>
      <c r="I1221" s="119" t="s">
        <v>3197</v>
      </c>
      <c r="J1221" s="119" t="s">
        <v>3198</v>
      </c>
      <c r="K1221" s="119" t="s">
        <v>378</v>
      </c>
      <c r="L1221" s="119"/>
      <c r="M1221" s="119" t="s">
        <v>147</v>
      </c>
      <c r="N1221" s="119"/>
      <c r="O1221" s="119"/>
      <c r="P1221" s="119"/>
      <c r="Q1221" s="119"/>
      <c r="R1221" s="119">
        <v>1</v>
      </c>
      <c r="S1221" s="119" t="s">
        <v>120</v>
      </c>
      <c r="T1221" s="119"/>
      <c r="U1221" s="119"/>
      <c r="V1221" s="119"/>
      <c r="W1221" s="119"/>
      <c r="X1221" s="119" t="s">
        <v>3199</v>
      </c>
      <c r="Y1221" s="119" t="s">
        <v>3200</v>
      </c>
      <c r="Z1221" s="119" t="s">
        <v>3201</v>
      </c>
      <c r="AA1221" s="119" t="s">
        <v>3202</v>
      </c>
      <c r="AB1221" s="119" t="s">
        <v>1210</v>
      </c>
      <c r="AD1221" s="300"/>
      <c r="AE1221" s="304"/>
      <c r="AF1221" s="297" t="s">
        <v>658</v>
      </c>
      <c r="AG1221" s="302">
        <v>0</v>
      </c>
      <c r="AH1221" s="297" t="s">
        <v>3195</v>
      </c>
      <c r="AI1221" s="297" t="s">
        <v>3196</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3177</v>
      </c>
      <c r="BI1221" s="312"/>
      <c r="BJ1221" s="305" t="s">
        <v>109</v>
      </c>
      <c r="BK1221" s="305"/>
      <c r="BL1221" s="305">
        <v>1</v>
      </c>
      <c r="BM1221" s="307">
        <v>1</v>
      </c>
      <c r="BN1221" s="307" t="s">
        <v>79</v>
      </c>
      <c r="BO1221" s="305" t="s">
        <v>1211</v>
      </c>
      <c r="BP1221" s="308">
        <v>1214.81</v>
      </c>
      <c r="BQ1221" s="308">
        <v>1708.14</v>
      </c>
      <c r="BR1221" s="308">
        <v>12</v>
      </c>
      <c r="BS1221" s="308">
        <v>12</v>
      </c>
      <c r="BT1221" s="305" t="s">
        <v>3203</v>
      </c>
      <c r="BU1221" s="307">
        <v>0.1</v>
      </c>
      <c r="BV1221" s="309">
        <v>0</v>
      </c>
      <c r="BW1221" s="310" t="s">
        <v>1253</v>
      </c>
      <c r="BX1221" s="305"/>
      <c r="BY1221" s="308">
        <v>1214.81</v>
      </c>
      <c r="BZ1221" s="308">
        <v>1708.14</v>
      </c>
      <c r="CA1221" s="308">
        <v>20.399999999999999</v>
      </c>
      <c r="CB1221" s="308">
        <v>20.399999999999999</v>
      </c>
      <c r="CC1221" s="307">
        <v>0.55000000000000004</v>
      </c>
      <c r="CD1221" s="305" t="s">
        <v>1213</v>
      </c>
      <c r="CE1221" s="310" t="s">
        <v>1253</v>
      </c>
      <c r="CF1221" s="305"/>
      <c r="CG1221" s="308">
        <v>1214.81</v>
      </c>
      <c r="CH1221" s="308">
        <v>1708.14</v>
      </c>
      <c r="CI1221" s="308">
        <v>12</v>
      </c>
      <c r="CJ1221" s="308">
        <v>12</v>
      </c>
      <c r="CK1221" s="307"/>
      <c r="CL1221" s="307"/>
      <c r="CM1221" s="307">
        <v>1</v>
      </c>
      <c r="CN1221" s="311" t="s">
        <v>1213</v>
      </c>
      <c r="CO1221" s="305" t="s">
        <v>1253</v>
      </c>
      <c r="CP1221" s="305"/>
      <c r="CQ1221" s="308">
        <v>1214.81</v>
      </c>
      <c r="CR1221" s="308">
        <v>1708.14</v>
      </c>
      <c r="CS1221" s="308">
        <v>12</v>
      </c>
      <c r="CT1221" s="308">
        <v>12</v>
      </c>
      <c r="CW1221" s="312"/>
      <c r="CX1221" s="312"/>
    </row>
    <row r="1222" spans="1:102" s="299" customFormat="1" ht="16" customHeight="1">
      <c r="A1222" s="297" t="s">
        <v>3204</v>
      </c>
      <c r="B1222" s="297" t="s">
        <v>3205</v>
      </c>
      <c r="C1222" s="119" t="s">
        <v>1256</v>
      </c>
      <c r="D1222" s="119"/>
      <c r="E1222" s="119"/>
      <c r="F1222" s="298">
        <v>1222</v>
      </c>
      <c r="G1222" s="119"/>
      <c r="H1222" s="119"/>
      <c r="I1222" s="119" t="s">
        <v>3206</v>
      </c>
      <c r="J1222" s="119" t="s">
        <v>3207</v>
      </c>
      <c r="K1222" s="119" t="s">
        <v>378</v>
      </c>
      <c r="L1222" s="119"/>
      <c r="M1222" s="119" t="s">
        <v>147</v>
      </c>
      <c r="N1222" s="119"/>
      <c r="O1222" s="119"/>
      <c r="P1222" s="119"/>
      <c r="Q1222" s="119"/>
      <c r="R1222" s="119">
        <v>1</v>
      </c>
      <c r="S1222" s="119" t="s">
        <v>120</v>
      </c>
      <c r="T1222" s="119"/>
      <c r="U1222" s="119"/>
      <c r="V1222" s="119"/>
      <c r="W1222" s="119"/>
      <c r="X1222" s="119" t="s">
        <v>3208</v>
      </c>
      <c r="Y1222" s="119" t="s">
        <v>3209</v>
      </c>
      <c r="Z1222" s="119" t="s">
        <v>3210</v>
      </c>
      <c r="AA1222" s="119" t="s">
        <v>3211</v>
      </c>
      <c r="AB1222" s="119" t="s">
        <v>1210</v>
      </c>
      <c r="AD1222" s="300"/>
      <c r="AE1222" s="304"/>
      <c r="AF1222" s="297" t="s">
        <v>659</v>
      </c>
      <c r="AG1222" s="302">
        <v>0</v>
      </c>
      <c r="AH1222" s="297" t="s">
        <v>3204</v>
      </c>
      <c r="AI1222" s="297" t="s">
        <v>3205</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3177</v>
      </c>
      <c r="BI1222" s="312"/>
      <c r="BJ1222" s="305" t="s">
        <v>109</v>
      </c>
      <c r="BK1222" s="305"/>
      <c r="BL1222" s="305">
        <v>1</v>
      </c>
      <c r="BM1222" s="307">
        <v>1</v>
      </c>
      <c r="BN1222" s="307" t="s">
        <v>79</v>
      </c>
      <c r="BO1222" s="305" t="s">
        <v>1211</v>
      </c>
      <c r="BP1222" s="308">
        <v>1199.31</v>
      </c>
      <c r="BQ1222" s="308">
        <v>1712.65</v>
      </c>
      <c r="BR1222" s="308">
        <v>12</v>
      </c>
      <c r="BS1222" s="308">
        <v>12</v>
      </c>
      <c r="BT1222" s="305" t="s">
        <v>3212</v>
      </c>
      <c r="BU1222" s="307">
        <v>0.1</v>
      </c>
      <c r="BV1222" s="309">
        <v>0</v>
      </c>
      <c r="BW1222" s="310" t="s">
        <v>1253</v>
      </c>
      <c r="BX1222" s="305"/>
      <c r="BY1222" s="308">
        <v>1199.31</v>
      </c>
      <c r="BZ1222" s="308">
        <v>1712.65</v>
      </c>
      <c r="CA1222" s="308">
        <v>20.399999999999999</v>
      </c>
      <c r="CB1222" s="308">
        <v>20.399999999999999</v>
      </c>
      <c r="CC1222" s="307">
        <v>0.55000000000000004</v>
      </c>
      <c r="CD1222" s="305" t="s">
        <v>1213</v>
      </c>
      <c r="CE1222" s="310" t="s">
        <v>1253</v>
      </c>
      <c r="CF1222" s="305"/>
      <c r="CG1222" s="308">
        <v>1199.31</v>
      </c>
      <c r="CH1222" s="308">
        <v>1712.65</v>
      </c>
      <c r="CI1222" s="308">
        <v>12</v>
      </c>
      <c r="CJ1222" s="308">
        <v>12</v>
      </c>
      <c r="CK1222" s="307"/>
      <c r="CL1222" s="307"/>
      <c r="CM1222" s="307">
        <v>1</v>
      </c>
      <c r="CN1222" s="311" t="s">
        <v>1213</v>
      </c>
      <c r="CO1222" s="305" t="s">
        <v>1253</v>
      </c>
      <c r="CP1222" s="305"/>
      <c r="CQ1222" s="308">
        <v>1199.31</v>
      </c>
      <c r="CR1222" s="308">
        <v>1712.65</v>
      </c>
      <c r="CS1222" s="308">
        <v>12</v>
      </c>
      <c r="CT1222" s="308">
        <v>12</v>
      </c>
      <c r="CW1222" s="312"/>
      <c r="CX1222" s="312"/>
    </row>
    <row r="1223" spans="1:102" s="299" customFormat="1" ht="16" customHeight="1">
      <c r="A1223" s="297" t="s">
        <v>3213</v>
      </c>
      <c r="B1223" s="297" t="s">
        <v>3214</v>
      </c>
      <c r="C1223" s="119" t="s">
        <v>1215</v>
      </c>
      <c r="D1223" s="119"/>
      <c r="E1223" s="119"/>
      <c r="F1223" s="298">
        <v>1223</v>
      </c>
      <c r="G1223" s="119"/>
      <c r="H1223" s="119"/>
      <c r="I1223" s="119" t="s">
        <v>3215</v>
      </c>
      <c r="J1223" s="119" t="s">
        <v>3216</v>
      </c>
      <c r="K1223" s="119" t="s">
        <v>378</v>
      </c>
      <c r="L1223" s="119"/>
      <c r="M1223" s="119" t="s">
        <v>147</v>
      </c>
      <c r="N1223" s="119"/>
      <c r="O1223" s="119"/>
      <c r="P1223" s="119"/>
      <c r="Q1223" s="119"/>
      <c r="R1223" s="119">
        <v>1</v>
      </c>
      <c r="S1223" s="119" t="s">
        <v>120</v>
      </c>
      <c r="T1223" s="119"/>
      <c r="U1223" s="119"/>
      <c r="V1223" s="119"/>
      <c r="W1223" s="119"/>
      <c r="X1223" s="119" t="s">
        <v>3217</v>
      </c>
      <c r="Y1223" s="119" t="s">
        <v>3218</v>
      </c>
      <c r="Z1223" s="119" t="s">
        <v>3219</v>
      </c>
      <c r="AA1223" s="119" t="s">
        <v>3220</v>
      </c>
      <c r="AB1223" s="119" t="s">
        <v>1210</v>
      </c>
      <c r="AD1223" s="300"/>
      <c r="AE1223" s="304"/>
      <c r="AF1223" s="297" t="s">
        <v>660</v>
      </c>
      <c r="AG1223" s="302">
        <v>0</v>
      </c>
      <c r="AH1223" s="297" t="s">
        <v>3213</v>
      </c>
      <c r="AI1223" s="297" t="s">
        <v>3214</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3132</v>
      </c>
      <c r="BI1223" s="312"/>
      <c r="BJ1223" s="305" t="s">
        <v>109</v>
      </c>
      <c r="BK1223" s="305"/>
      <c r="BL1223" s="305">
        <v>1</v>
      </c>
      <c r="BM1223" s="307">
        <v>1</v>
      </c>
      <c r="BN1223" s="307" t="s">
        <v>79</v>
      </c>
      <c r="BO1223" s="305" t="s">
        <v>1211</v>
      </c>
      <c r="BP1223" s="308">
        <v>1145.33</v>
      </c>
      <c r="BQ1223" s="308">
        <v>1623.28</v>
      </c>
      <c r="BR1223" s="308">
        <v>35</v>
      </c>
      <c r="BS1223" s="308">
        <v>35</v>
      </c>
      <c r="BT1223" s="305" t="s">
        <v>3221</v>
      </c>
      <c r="BU1223" s="307">
        <v>0.1</v>
      </c>
      <c r="BV1223" s="309">
        <v>0</v>
      </c>
      <c r="BW1223" s="310" t="s">
        <v>1243</v>
      </c>
      <c r="BX1223" s="305"/>
      <c r="BY1223" s="308">
        <v>1145.33</v>
      </c>
      <c r="BZ1223" s="308">
        <v>1623.28</v>
      </c>
      <c r="CA1223" s="308">
        <v>59.5</v>
      </c>
      <c r="CB1223" s="308">
        <v>59.5</v>
      </c>
      <c r="CC1223" s="307">
        <v>0.55000000000000004</v>
      </c>
      <c r="CD1223" s="305" t="s">
        <v>1213</v>
      </c>
      <c r="CE1223" s="310" t="s">
        <v>1243</v>
      </c>
      <c r="CF1223" s="305"/>
      <c r="CG1223" s="308">
        <v>1145.33</v>
      </c>
      <c r="CH1223" s="308">
        <v>1623.28</v>
      </c>
      <c r="CI1223" s="308">
        <v>35</v>
      </c>
      <c r="CJ1223" s="308">
        <v>35</v>
      </c>
      <c r="CK1223" s="307"/>
      <c r="CL1223" s="307"/>
      <c r="CM1223" s="307">
        <v>1</v>
      </c>
      <c r="CN1223" s="311" t="s">
        <v>1213</v>
      </c>
      <c r="CO1223" s="305" t="s">
        <v>1243</v>
      </c>
      <c r="CP1223" s="305"/>
      <c r="CQ1223" s="308">
        <v>1145.33</v>
      </c>
      <c r="CR1223" s="308">
        <v>1623.28</v>
      </c>
      <c r="CS1223" s="308">
        <v>35</v>
      </c>
      <c r="CT1223" s="308">
        <v>35</v>
      </c>
      <c r="CW1223" s="312"/>
      <c r="CX1223" s="312"/>
    </row>
    <row r="1224" spans="1:102" s="299" customFormat="1" ht="16" customHeight="1">
      <c r="A1224" s="297" t="s">
        <v>3222</v>
      </c>
      <c r="B1224" s="297" t="s">
        <v>3223</v>
      </c>
      <c r="C1224" s="119" t="s">
        <v>1215</v>
      </c>
      <c r="D1224" s="119"/>
      <c r="E1224" s="119"/>
      <c r="F1224" s="298">
        <v>1224</v>
      </c>
      <c r="G1224" s="119"/>
      <c r="H1224" s="119"/>
      <c r="I1224" s="119" t="s">
        <v>3224</v>
      </c>
      <c r="J1224" s="119" t="s">
        <v>3225</v>
      </c>
      <c r="K1224" s="119" t="s">
        <v>378</v>
      </c>
      <c r="L1224" s="119"/>
      <c r="M1224" s="119" t="s">
        <v>147</v>
      </c>
      <c r="N1224" s="119"/>
      <c r="O1224" s="119"/>
      <c r="P1224" s="119"/>
      <c r="Q1224" s="119"/>
      <c r="R1224" s="119">
        <v>1</v>
      </c>
      <c r="S1224" s="119" t="s">
        <v>120</v>
      </c>
      <c r="T1224" s="119"/>
      <c r="U1224" s="119"/>
      <c r="V1224" s="119"/>
      <c r="W1224" s="119"/>
      <c r="X1224" s="119" t="s">
        <v>3226</v>
      </c>
      <c r="Y1224" s="119" t="s">
        <v>3227</v>
      </c>
      <c r="Z1224" s="119" t="s">
        <v>3228</v>
      </c>
      <c r="AA1224" s="119" t="s">
        <v>3229</v>
      </c>
      <c r="AB1224" s="119" t="s">
        <v>1210</v>
      </c>
      <c r="AD1224" s="300"/>
      <c r="AE1224" s="304"/>
      <c r="AF1224" s="297" t="s">
        <v>661</v>
      </c>
      <c r="AG1224" s="302">
        <v>0</v>
      </c>
      <c r="AH1224" s="297" t="s">
        <v>3222</v>
      </c>
      <c r="AI1224" s="297" t="s">
        <v>3223</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3213</v>
      </c>
      <c r="BI1224" s="312"/>
      <c r="BJ1224" s="305" t="s">
        <v>109</v>
      </c>
      <c r="BK1224" s="305"/>
      <c r="BL1224" s="305">
        <v>1</v>
      </c>
      <c r="BM1224" s="307">
        <v>1</v>
      </c>
      <c r="BN1224" s="307" t="s">
        <v>79</v>
      </c>
      <c r="BO1224" s="305" t="s">
        <v>1211</v>
      </c>
      <c r="BP1224" s="308">
        <v>1183.72</v>
      </c>
      <c r="BQ1224" s="308">
        <v>1716.83</v>
      </c>
      <c r="BR1224" s="308">
        <v>12</v>
      </c>
      <c r="BS1224" s="308">
        <v>12</v>
      </c>
      <c r="BT1224" s="305" t="s">
        <v>3230</v>
      </c>
      <c r="BU1224" s="307">
        <v>0.1</v>
      </c>
      <c r="BV1224" s="309">
        <v>0</v>
      </c>
      <c r="BW1224" s="310" t="s">
        <v>1253</v>
      </c>
      <c r="BX1224" s="305"/>
      <c r="BY1224" s="308">
        <v>1183.72</v>
      </c>
      <c r="BZ1224" s="308">
        <v>1716.83</v>
      </c>
      <c r="CA1224" s="308">
        <v>20.399999999999999</v>
      </c>
      <c r="CB1224" s="308">
        <v>20.399999999999999</v>
      </c>
      <c r="CC1224" s="307">
        <v>0.55000000000000004</v>
      </c>
      <c r="CD1224" s="305" t="s">
        <v>1213</v>
      </c>
      <c r="CE1224" s="310" t="s">
        <v>1253</v>
      </c>
      <c r="CF1224" s="305"/>
      <c r="CG1224" s="308">
        <v>1183.72</v>
      </c>
      <c r="CH1224" s="308">
        <v>1716.83</v>
      </c>
      <c r="CI1224" s="308">
        <v>12</v>
      </c>
      <c r="CJ1224" s="308">
        <v>12</v>
      </c>
      <c r="CK1224" s="307"/>
      <c r="CL1224" s="307"/>
      <c r="CM1224" s="307">
        <v>1</v>
      </c>
      <c r="CN1224" s="311" t="s">
        <v>1213</v>
      </c>
      <c r="CO1224" s="305" t="s">
        <v>1253</v>
      </c>
      <c r="CP1224" s="305"/>
      <c r="CQ1224" s="308">
        <v>1183.72</v>
      </c>
      <c r="CR1224" s="308">
        <v>1716.83</v>
      </c>
      <c r="CS1224" s="308">
        <v>12</v>
      </c>
      <c r="CT1224" s="308">
        <v>12</v>
      </c>
      <c r="CW1224" s="312"/>
      <c r="CX1224" s="312"/>
    </row>
    <row r="1225" spans="1:102" s="299" customFormat="1" ht="16" customHeight="1">
      <c r="A1225" s="297" t="s">
        <v>3231</v>
      </c>
      <c r="B1225" s="297" t="s">
        <v>3232</v>
      </c>
      <c r="C1225" s="119" t="s">
        <v>1256</v>
      </c>
      <c r="D1225" s="119"/>
      <c r="E1225" s="119"/>
      <c r="F1225" s="298">
        <v>1225</v>
      </c>
      <c r="G1225" s="119"/>
      <c r="H1225" s="119"/>
      <c r="I1225" s="119" t="s">
        <v>3233</v>
      </c>
      <c r="J1225" s="119" t="s">
        <v>3234</v>
      </c>
      <c r="K1225" s="119" t="s">
        <v>378</v>
      </c>
      <c r="L1225" s="119"/>
      <c r="M1225" s="119" t="s">
        <v>147</v>
      </c>
      <c r="N1225" s="119"/>
      <c r="O1225" s="119"/>
      <c r="P1225" s="119"/>
      <c r="Q1225" s="119"/>
      <c r="R1225" s="119">
        <v>1</v>
      </c>
      <c r="S1225" s="119" t="s">
        <v>120</v>
      </c>
      <c r="T1225" s="119"/>
      <c r="U1225" s="119"/>
      <c r="V1225" s="119"/>
      <c r="W1225" s="119"/>
      <c r="X1225" s="119" t="s">
        <v>3235</v>
      </c>
      <c r="Y1225" s="119" t="s">
        <v>3236</v>
      </c>
      <c r="Z1225" s="119" t="s">
        <v>3237</v>
      </c>
      <c r="AA1225" s="119" t="s">
        <v>3238</v>
      </c>
      <c r="AB1225" s="119" t="s">
        <v>1210</v>
      </c>
      <c r="AD1225" s="300"/>
      <c r="AE1225" s="304"/>
      <c r="AF1225" s="297" t="s">
        <v>662</v>
      </c>
      <c r="AG1225" s="302">
        <v>0</v>
      </c>
      <c r="AH1225" s="297" t="s">
        <v>3231</v>
      </c>
      <c r="AI1225" s="297" t="s">
        <v>3232</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3213</v>
      </c>
      <c r="BI1225" s="312"/>
      <c r="BJ1225" s="305" t="s">
        <v>109</v>
      </c>
      <c r="BK1225" s="305"/>
      <c r="BL1225" s="305">
        <v>1</v>
      </c>
      <c r="BM1225" s="307">
        <v>1</v>
      </c>
      <c r="BN1225" s="307" t="s">
        <v>79</v>
      </c>
      <c r="BO1225" s="305" t="s">
        <v>1211</v>
      </c>
      <c r="BP1225" s="308">
        <v>1168.04</v>
      </c>
      <c r="BQ1225" s="308">
        <v>1720.67</v>
      </c>
      <c r="BR1225" s="308">
        <v>12</v>
      </c>
      <c r="BS1225" s="308">
        <v>12</v>
      </c>
      <c r="BT1225" s="305" t="s">
        <v>3239</v>
      </c>
      <c r="BU1225" s="307">
        <v>0.1</v>
      </c>
      <c r="BV1225" s="309">
        <v>0</v>
      </c>
      <c r="BW1225" s="310" t="s">
        <v>1253</v>
      </c>
      <c r="BX1225" s="305"/>
      <c r="BY1225" s="308">
        <v>1168.04</v>
      </c>
      <c r="BZ1225" s="308">
        <v>1720.67</v>
      </c>
      <c r="CA1225" s="308">
        <v>20.399999999999999</v>
      </c>
      <c r="CB1225" s="308">
        <v>20.399999999999999</v>
      </c>
      <c r="CC1225" s="307">
        <v>0.55000000000000004</v>
      </c>
      <c r="CD1225" s="305" t="s">
        <v>1213</v>
      </c>
      <c r="CE1225" s="310" t="s">
        <v>1253</v>
      </c>
      <c r="CF1225" s="305"/>
      <c r="CG1225" s="308">
        <v>1168.04</v>
      </c>
      <c r="CH1225" s="308">
        <v>1720.67</v>
      </c>
      <c r="CI1225" s="308">
        <v>12</v>
      </c>
      <c r="CJ1225" s="308">
        <v>12</v>
      </c>
      <c r="CK1225" s="307"/>
      <c r="CL1225" s="307"/>
      <c r="CM1225" s="307">
        <v>1</v>
      </c>
      <c r="CN1225" s="311" t="s">
        <v>1213</v>
      </c>
      <c r="CO1225" s="305" t="s">
        <v>1253</v>
      </c>
      <c r="CP1225" s="305"/>
      <c r="CQ1225" s="308">
        <v>1168.04</v>
      </c>
      <c r="CR1225" s="308">
        <v>1720.67</v>
      </c>
      <c r="CS1225" s="308">
        <v>12</v>
      </c>
      <c r="CT1225" s="308">
        <v>12</v>
      </c>
      <c r="CW1225" s="312"/>
      <c r="CX1225" s="312"/>
    </row>
    <row r="1226" spans="1:102" s="299" customFormat="1" ht="16" customHeight="1">
      <c r="A1226" s="297" t="s">
        <v>3240</v>
      </c>
      <c r="B1226" s="297" t="s">
        <v>3241</v>
      </c>
      <c r="C1226" s="119" t="s">
        <v>1215</v>
      </c>
      <c r="D1226" s="119"/>
      <c r="E1226" s="119"/>
      <c r="F1226" s="298">
        <v>1226</v>
      </c>
      <c r="G1226" s="119"/>
      <c r="H1226" s="119"/>
      <c r="I1226" s="119" t="s">
        <v>3242</v>
      </c>
      <c r="J1226" s="119" t="s">
        <v>3243</v>
      </c>
      <c r="K1226" s="119" t="s">
        <v>378</v>
      </c>
      <c r="L1226" s="119"/>
      <c r="M1226" s="119" t="s">
        <v>147</v>
      </c>
      <c r="N1226" s="119"/>
      <c r="O1226" s="119"/>
      <c r="P1226" s="119"/>
      <c r="Q1226" s="119"/>
      <c r="R1226" s="119">
        <v>1</v>
      </c>
      <c r="S1226" s="119" t="s">
        <v>120</v>
      </c>
      <c r="T1226" s="119"/>
      <c r="U1226" s="119"/>
      <c r="V1226" s="119"/>
      <c r="W1226" s="119"/>
      <c r="X1226" s="119" t="s">
        <v>3244</v>
      </c>
      <c r="Y1226" s="119" t="s">
        <v>3245</v>
      </c>
      <c r="Z1226" s="119" t="s">
        <v>3246</v>
      </c>
      <c r="AA1226" s="119" t="s">
        <v>3247</v>
      </c>
      <c r="AB1226" s="119" t="s">
        <v>1210</v>
      </c>
      <c r="AD1226" s="300"/>
      <c r="AE1226" s="304"/>
      <c r="AF1226" s="297" t="s">
        <v>663</v>
      </c>
      <c r="AG1226" s="302">
        <v>0</v>
      </c>
      <c r="AH1226" s="297" t="s">
        <v>3240</v>
      </c>
      <c r="AI1226" s="297" t="s">
        <v>3241</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3213</v>
      </c>
      <c r="BI1226" s="312"/>
      <c r="BJ1226" s="305" t="s">
        <v>109</v>
      </c>
      <c r="BK1226" s="305"/>
      <c r="BL1226" s="305">
        <v>1</v>
      </c>
      <c r="BM1226" s="307">
        <v>1</v>
      </c>
      <c r="BN1226" s="307" t="s">
        <v>79</v>
      </c>
      <c r="BO1226" s="305" t="s">
        <v>1211</v>
      </c>
      <c r="BP1226" s="308">
        <v>1152.28</v>
      </c>
      <c r="BQ1226" s="308">
        <v>1724.16</v>
      </c>
      <c r="BR1226" s="308">
        <v>12</v>
      </c>
      <c r="BS1226" s="308">
        <v>12</v>
      </c>
      <c r="BT1226" s="305" t="s">
        <v>3248</v>
      </c>
      <c r="BU1226" s="307">
        <v>0.1</v>
      </c>
      <c r="BV1226" s="309">
        <v>0</v>
      </c>
      <c r="BW1226" s="310" t="s">
        <v>1253</v>
      </c>
      <c r="BX1226" s="305"/>
      <c r="BY1226" s="308">
        <v>1152.28</v>
      </c>
      <c r="BZ1226" s="308">
        <v>1724.16</v>
      </c>
      <c r="CA1226" s="308">
        <v>20.399999999999999</v>
      </c>
      <c r="CB1226" s="308">
        <v>20.399999999999999</v>
      </c>
      <c r="CC1226" s="307">
        <v>0.55000000000000004</v>
      </c>
      <c r="CD1226" s="305" t="s">
        <v>1213</v>
      </c>
      <c r="CE1226" s="310" t="s">
        <v>1253</v>
      </c>
      <c r="CF1226" s="305"/>
      <c r="CG1226" s="308">
        <v>1152.28</v>
      </c>
      <c r="CH1226" s="308">
        <v>1724.16</v>
      </c>
      <c r="CI1226" s="308">
        <v>12</v>
      </c>
      <c r="CJ1226" s="308">
        <v>12</v>
      </c>
      <c r="CK1226" s="307"/>
      <c r="CL1226" s="307"/>
      <c r="CM1226" s="307">
        <v>1</v>
      </c>
      <c r="CN1226" s="311" t="s">
        <v>1213</v>
      </c>
      <c r="CO1226" s="305" t="s">
        <v>1253</v>
      </c>
      <c r="CP1226" s="305"/>
      <c r="CQ1226" s="308">
        <v>1152.28</v>
      </c>
      <c r="CR1226" s="308">
        <v>1724.16</v>
      </c>
      <c r="CS1226" s="308">
        <v>12</v>
      </c>
      <c r="CT1226" s="308">
        <v>12</v>
      </c>
      <c r="CW1226" s="312"/>
      <c r="CX1226" s="312"/>
    </row>
    <row r="1227" spans="1:102" s="299" customFormat="1" ht="16" customHeight="1">
      <c r="A1227" s="297" t="s">
        <v>3249</v>
      </c>
      <c r="B1227" s="297" t="s">
        <v>3250</v>
      </c>
      <c r="C1227" s="119" t="s">
        <v>1256</v>
      </c>
      <c r="D1227" s="119"/>
      <c r="E1227" s="119"/>
      <c r="F1227" s="298">
        <v>1227</v>
      </c>
      <c r="G1227" s="119"/>
      <c r="H1227" s="119"/>
      <c r="I1227" s="119" t="s">
        <v>3251</v>
      </c>
      <c r="J1227" s="119" t="s">
        <v>3252</v>
      </c>
      <c r="K1227" s="119" t="s">
        <v>378</v>
      </c>
      <c r="L1227" s="119"/>
      <c r="M1227" s="119" t="s">
        <v>147</v>
      </c>
      <c r="N1227" s="119"/>
      <c r="O1227" s="119"/>
      <c r="P1227" s="119"/>
      <c r="Q1227" s="119"/>
      <c r="R1227" s="119">
        <v>1</v>
      </c>
      <c r="S1227" s="119" t="s">
        <v>120</v>
      </c>
      <c r="T1227" s="119"/>
      <c r="U1227" s="119"/>
      <c r="V1227" s="119"/>
      <c r="W1227" s="119"/>
      <c r="X1227" s="119" t="s">
        <v>3253</v>
      </c>
      <c r="Y1227" s="119" t="s">
        <v>3254</v>
      </c>
      <c r="Z1227" s="119" t="s">
        <v>3255</v>
      </c>
      <c r="AA1227" s="119" t="s">
        <v>3256</v>
      </c>
      <c r="AB1227" s="119" t="s">
        <v>1210</v>
      </c>
      <c r="AD1227" s="300"/>
      <c r="AE1227" s="304"/>
      <c r="AF1227" s="297" t="s">
        <v>664</v>
      </c>
      <c r="AG1227" s="302">
        <v>0</v>
      </c>
      <c r="AH1227" s="297" t="s">
        <v>3249</v>
      </c>
      <c r="AI1227" s="297" t="s">
        <v>3250</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3115</v>
      </c>
      <c r="BI1227" s="312"/>
      <c r="BJ1227" s="305" t="s">
        <v>109</v>
      </c>
      <c r="BK1227" s="305"/>
      <c r="BL1227" s="305">
        <v>1</v>
      </c>
      <c r="BM1227" s="307">
        <v>1</v>
      </c>
      <c r="BN1227" s="307" t="s">
        <v>79</v>
      </c>
      <c r="BO1227" s="305" t="s">
        <v>1211</v>
      </c>
      <c r="BP1227" s="308">
        <v>1049.01</v>
      </c>
      <c r="BQ1227" s="308">
        <v>1497.59</v>
      </c>
      <c r="BR1227" s="308">
        <v>60</v>
      </c>
      <c r="BS1227" s="308">
        <v>60</v>
      </c>
      <c r="BT1227" s="305" t="s">
        <v>3257</v>
      </c>
      <c r="BU1227" s="307">
        <v>0.1</v>
      </c>
      <c r="BV1227" s="309">
        <v>0</v>
      </c>
      <c r="BW1227" s="310" t="s">
        <v>1233</v>
      </c>
      <c r="BX1227" s="305"/>
      <c r="BY1227" s="308">
        <v>1049.01</v>
      </c>
      <c r="BZ1227" s="308">
        <v>1497.59</v>
      </c>
      <c r="CA1227" s="308">
        <v>102</v>
      </c>
      <c r="CB1227" s="308">
        <v>102</v>
      </c>
      <c r="CC1227" s="307">
        <v>0.55000000000000004</v>
      </c>
      <c r="CD1227" s="305" t="s">
        <v>1213</v>
      </c>
      <c r="CE1227" s="310" t="s">
        <v>1233</v>
      </c>
      <c r="CF1227" s="305"/>
      <c r="CG1227" s="308">
        <v>1049.01</v>
      </c>
      <c r="CH1227" s="308">
        <v>1497.59</v>
      </c>
      <c r="CI1227" s="308">
        <v>60</v>
      </c>
      <c r="CJ1227" s="308">
        <v>60</v>
      </c>
      <c r="CK1227" s="307"/>
      <c r="CL1227" s="307"/>
      <c r="CM1227" s="307">
        <v>1</v>
      </c>
      <c r="CN1227" s="311" t="s">
        <v>1213</v>
      </c>
      <c r="CO1227" s="305" t="s">
        <v>1233</v>
      </c>
      <c r="CP1227" s="305"/>
      <c r="CQ1227" s="308">
        <v>1049.01</v>
      </c>
      <c r="CR1227" s="308">
        <v>1497.59</v>
      </c>
      <c r="CS1227" s="308">
        <v>60</v>
      </c>
      <c r="CT1227" s="308">
        <v>60</v>
      </c>
      <c r="CW1227" s="312"/>
      <c r="CX1227" s="312"/>
    </row>
    <row r="1228" spans="1:102" s="299" customFormat="1" ht="16" customHeight="1">
      <c r="A1228" s="297" t="s">
        <v>3258</v>
      </c>
      <c r="B1228" s="297" t="s">
        <v>3259</v>
      </c>
      <c r="C1228" s="119" t="s">
        <v>1256</v>
      </c>
      <c r="D1228" s="119"/>
      <c r="E1228" s="119"/>
      <c r="F1228" s="298">
        <v>1228</v>
      </c>
      <c r="G1228" s="119"/>
      <c r="H1228" s="119"/>
      <c r="I1228" s="119" t="s">
        <v>3260</v>
      </c>
      <c r="J1228" s="119" t="s">
        <v>3261</v>
      </c>
      <c r="K1228" s="119" t="s">
        <v>378</v>
      </c>
      <c r="L1228" s="119"/>
      <c r="M1228" s="119" t="s">
        <v>147</v>
      </c>
      <c r="N1228" s="119"/>
      <c r="O1228" s="119"/>
      <c r="P1228" s="119"/>
      <c r="Q1228" s="119"/>
      <c r="R1228" s="119">
        <v>1</v>
      </c>
      <c r="S1228" s="119" t="s">
        <v>120</v>
      </c>
      <c r="T1228" s="119"/>
      <c r="U1228" s="119"/>
      <c r="V1228" s="119"/>
      <c r="W1228" s="119"/>
      <c r="X1228" s="119" t="s">
        <v>3262</v>
      </c>
      <c r="Y1228" s="119" t="s">
        <v>3263</v>
      </c>
      <c r="Z1228" s="119" t="s">
        <v>3264</v>
      </c>
      <c r="AA1228" s="119" t="s">
        <v>3265</v>
      </c>
      <c r="AB1228" s="119" t="s">
        <v>1210</v>
      </c>
      <c r="AD1228" s="300"/>
      <c r="AE1228" s="304"/>
      <c r="AF1228" s="297" t="s">
        <v>665</v>
      </c>
      <c r="AG1228" s="302">
        <v>0</v>
      </c>
      <c r="AH1228" s="297" t="s">
        <v>3258</v>
      </c>
      <c r="AI1228" s="297" t="s">
        <v>3259</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3249</v>
      </c>
      <c r="BI1228" s="312"/>
      <c r="BJ1228" s="305" t="s">
        <v>109</v>
      </c>
      <c r="BK1228" s="305"/>
      <c r="BL1228" s="305">
        <v>1</v>
      </c>
      <c r="BM1228" s="307">
        <v>1</v>
      </c>
      <c r="BN1228" s="307" t="s">
        <v>79</v>
      </c>
      <c r="BO1228" s="305" t="s">
        <v>1211</v>
      </c>
      <c r="BP1228" s="308">
        <v>1104.25</v>
      </c>
      <c r="BQ1228" s="308">
        <v>1631.45</v>
      </c>
      <c r="BR1228" s="308">
        <v>35</v>
      </c>
      <c r="BS1228" s="308">
        <v>35</v>
      </c>
      <c r="BT1228" s="305" t="s">
        <v>3266</v>
      </c>
      <c r="BU1228" s="307">
        <v>0.1</v>
      </c>
      <c r="BV1228" s="309">
        <v>0</v>
      </c>
      <c r="BW1228" s="310" t="s">
        <v>1243</v>
      </c>
      <c r="BX1228" s="305"/>
      <c r="BY1228" s="308">
        <v>1104.25</v>
      </c>
      <c r="BZ1228" s="308">
        <v>1631.45</v>
      </c>
      <c r="CA1228" s="308">
        <v>59.5</v>
      </c>
      <c r="CB1228" s="308">
        <v>59.5</v>
      </c>
      <c r="CC1228" s="307">
        <v>0.55000000000000004</v>
      </c>
      <c r="CD1228" s="305" t="s">
        <v>1213</v>
      </c>
      <c r="CE1228" s="310" t="s">
        <v>1243</v>
      </c>
      <c r="CF1228" s="305"/>
      <c r="CG1228" s="308">
        <v>1104.25</v>
      </c>
      <c r="CH1228" s="308">
        <v>1631.45</v>
      </c>
      <c r="CI1228" s="308">
        <v>35</v>
      </c>
      <c r="CJ1228" s="308">
        <v>35</v>
      </c>
      <c r="CK1228" s="307"/>
      <c r="CL1228" s="307"/>
      <c r="CM1228" s="307">
        <v>1</v>
      </c>
      <c r="CN1228" s="311" t="s">
        <v>1213</v>
      </c>
      <c r="CO1228" s="305" t="s">
        <v>1243</v>
      </c>
      <c r="CP1228" s="305"/>
      <c r="CQ1228" s="308">
        <v>1104.25</v>
      </c>
      <c r="CR1228" s="308">
        <v>1631.45</v>
      </c>
      <c r="CS1228" s="308">
        <v>35</v>
      </c>
      <c r="CT1228" s="308">
        <v>35</v>
      </c>
      <c r="CW1228" s="312"/>
      <c r="CX1228" s="312"/>
    </row>
    <row r="1229" spans="1:102" s="299" customFormat="1" ht="16" customHeight="1">
      <c r="A1229" s="297" t="s">
        <v>3267</v>
      </c>
      <c r="B1229" s="297" t="s">
        <v>3268</v>
      </c>
      <c r="C1229" s="119" t="s">
        <v>1256</v>
      </c>
      <c r="D1229" s="119"/>
      <c r="E1229" s="119"/>
      <c r="F1229" s="298">
        <v>1229</v>
      </c>
      <c r="G1229" s="119"/>
      <c r="H1229" s="119"/>
      <c r="I1229" s="119" t="s">
        <v>3269</v>
      </c>
      <c r="J1229" s="119" t="s">
        <v>3270</v>
      </c>
      <c r="K1229" s="119" t="s">
        <v>378</v>
      </c>
      <c r="L1229" s="119"/>
      <c r="M1229" s="119" t="s">
        <v>147</v>
      </c>
      <c r="N1229" s="119"/>
      <c r="O1229" s="119"/>
      <c r="P1229" s="119"/>
      <c r="Q1229" s="119"/>
      <c r="R1229" s="119">
        <v>1</v>
      </c>
      <c r="S1229" s="119" t="s">
        <v>120</v>
      </c>
      <c r="T1229" s="119"/>
      <c r="U1229" s="119"/>
      <c r="V1229" s="119"/>
      <c r="W1229" s="119"/>
      <c r="X1229" s="119" t="s">
        <v>3271</v>
      </c>
      <c r="Y1229" s="119" t="s">
        <v>3272</v>
      </c>
      <c r="Z1229" s="119" t="s">
        <v>3273</v>
      </c>
      <c r="AA1229" s="119" t="s">
        <v>3274</v>
      </c>
      <c r="AB1229" s="119" t="s">
        <v>1210</v>
      </c>
      <c r="AD1229" s="300"/>
      <c r="AE1229" s="304"/>
      <c r="AF1229" s="297" t="s">
        <v>666</v>
      </c>
      <c r="AG1229" s="302">
        <v>0</v>
      </c>
      <c r="AH1229" s="297" t="s">
        <v>3267</v>
      </c>
      <c r="AI1229" s="297" t="s">
        <v>3268</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3258</v>
      </c>
      <c r="BI1229" s="312"/>
      <c r="BJ1229" s="305" t="s">
        <v>109</v>
      </c>
      <c r="BK1229" s="305"/>
      <c r="BL1229" s="305">
        <v>1</v>
      </c>
      <c r="BM1229" s="307">
        <v>1</v>
      </c>
      <c r="BN1229" s="307" t="s">
        <v>79</v>
      </c>
      <c r="BO1229" s="305" t="s">
        <v>1211</v>
      </c>
      <c r="BP1229" s="308">
        <v>1136.44</v>
      </c>
      <c r="BQ1229" s="308">
        <v>1727.31</v>
      </c>
      <c r="BR1229" s="308">
        <v>12</v>
      </c>
      <c r="BS1229" s="308">
        <v>12</v>
      </c>
      <c r="BT1229" s="305" t="s">
        <v>3275</v>
      </c>
      <c r="BU1229" s="307">
        <v>0.1</v>
      </c>
      <c r="BV1229" s="309">
        <v>0</v>
      </c>
      <c r="BW1229" s="310" t="s">
        <v>1253</v>
      </c>
      <c r="BX1229" s="305"/>
      <c r="BY1229" s="308">
        <v>1136.44</v>
      </c>
      <c r="BZ1229" s="308">
        <v>1727.31</v>
      </c>
      <c r="CA1229" s="308">
        <v>20.399999999999999</v>
      </c>
      <c r="CB1229" s="308">
        <v>20.399999999999999</v>
      </c>
      <c r="CC1229" s="307">
        <v>0.55000000000000004</v>
      </c>
      <c r="CD1229" s="305" t="s">
        <v>1213</v>
      </c>
      <c r="CE1229" s="310" t="s">
        <v>1253</v>
      </c>
      <c r="CF1229" s="305"/>
      <c r="CG1229" s="308">
        <v>1136.44</v>
      </c>
      <c r="CH1229" s="308">
        <v>1727.31</v>
      </c>
      <c r="CI1229" s="308">
        <v>12</v>
      </c>
      <c r="CJ1229" s="308">
        <v>12</v>
      </c>
      <c r="CK1229" s="307"/>
      <c r="CL1229" s="307"/>
      <c r="CM1229" s="307">
        <v>1</v>
      </c>
      <c r="CN1229" s="311" t="s">
        <v>1213</v>
      </c>
      <c r="CO1229" s="305" t="s">
        <v>1253</v>
      </c>
      <c r="CP1229" s="305"/>
      <c r="CQ1229" s="308">
        <v>1136.44</v>
      </c>
      <c r="CR1229" s="308">
        <v>1727.31</v>
      </c>
      <c r="CS1229" s="308">
        <v>12</v>
      </c>
      <c r="CT1229" s="308">
        <v>12</v>
      </c>
      <c r="CW1229" s="312"/>
      <c r="CX1229" s="312"/>
    </row>
    <row r="1230" spans="1:102" s="299" customFormat="1" ht="16" customHeight="1">
      <c r="A1230" s="297" t="s">
        <v>3276</v>
      </c>
      <c r="B1230" s="297" t="s">
        <v>3277</v>
      </c>
      <c r="C1230" s="119" t="s">
        <v>1215</v>
      </c>
      <c r="D1230" s="119"/>
      <c r="E1230" s="119"/>
      <c r="F1230" s="298">
        <v>1230</v>
      </c>
      <c r="G1230" s="119"/>
      <c r="H1230" s="119"/>
      <c r="I1230" s="119" t="s">
        <v>3278</v>
      </c>
      <c r="J1230" s="119" t="s">
        <v>3279</v>
      </c>
      <c r="K1230" s="119" t="s">
        <v>378</v>
      </c>
      <c r="L1230" s="119"/>
      <c r="M1230" s="119" t="s">
        <v>147</v>
      </c>
      <c r="N1230" s="119"/>
      <c r="O1230" s="119"/>
      <c r="P1230" s="119"/>
      <c r="Q1230" s="119"/>
      <c r="R1230" s="119">
        <v>1</v>
      </c>
      <c r="S1230" s="119" t="s">
        <v>120</v>
      </c>
      <c r="T1230" s="119"/>
      <c r="U1230" s="119"/>
      <c r="V1230" s="119"/>
      <c r="W1230" s="119"/>
      <c r="X1230" s="119" t="s">
        <v>3280</v>
      </c>
      <c r="Y1230" s="119" t="s">
        <v>3281</v>
      </c>
      <c r="Z1230" s="119" t="s">
        <v>3282</v>
      </c>
      <c r="AA1230" s="119" t="s">
        <v>3283</v>
      </c>
      <c r="AB1230" s="119" t="s">
        <v>1210</v>
      </c>
      <c r="AD1230" s="300"/>
      <c r="AE1230" s="304"/>
      <c r="AF1230" s="297" t="s">
        <v>667</v>
      </c>
      <c r="AG1230" s="302">
        <v>0</v>
      </c>
      <c r="AH1230" s="297" t="s">
        <v>3276</v>
      </c>
      <c r="AI1230" s="297" t="s">
        <v>3277</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3258</v>
      </c>
      <c r="BI1230" s="312"/>
      <c r="BJ1230" s="305" t="s">
        <v>109</v>
      </c>
      <c r="BK1230" s="305"/>
      <c r="BL1230" s="305">
        <v>1</v>
      </c>
      <c r="BM1230" s="307">
        <v>1</v>
      </c>
      <c r="BN1230" s="307" t="s">
        <v>79</v>
      </c>
      <c r="BO1230" s="305" t="s">
        <v>1211</v>
      </c>
      <c r="BP1230" s="308">
        <v>1120.54</v>
      </c>
      <c r="BQ1230" s="308">
        <v>1730.12</v>
      </c>
      <c r="BR1230" s="308">
        <v>12</v>
      </c>
      <c r="BS1230" s="308">
        <v>12</v>
      </c>
      <c r="BT1230" s="305" t="s">
        <v>3284</v>
      </c>
      <c r="BU1230" s="307">
        <v>0.1</v>
      </c>
      <c r="BV1230" s="309">
        <v>0</v>
      </c>
      <c r="BW1230" s="310" t="s">
        <v>1253</v>
      </c>
      <c r="BX1230" s="305"/>
      <c r="BY1230" s="308">
        <v>1120.54</v>
      </c>
      <c r="BZ1230" s="308">
        <v>1730.12</v>
      </c>
      <c r="CA1230" s="308">
        <v>20.399999999999999</v>
      </c>
      <c r="CB1230" s="308">
        <v>20.399999999999999</v>
      </c>
      <c r="CC1230" s="307">
        <v>0.55000000000000004</v>
      </c>
      <c r="CD1230" s="305" t="s">
        <v>1213</v>
      </c>
      <c r="CE1230" s="310" t="s">
        <v>1253</v>
      </c>
      <c r="CF1230" s="305"/>
      <c r="CG1230" s="308">
        <v>1120.54</v>
      </c>
      <c r="CH1230" s="308">
        <v>1730.12</v>
      </c>
      <c r="CI1230" s="308">
        <v>12</v>
      </c>
      <c r="CJ1230" s="308">
        <v>12</v>
      </c>
      <c r="CK1230" s="307"/>
      <c r="CL1230" s="307"/>
      <c r="CM1230" s="307">
        <v>1</v>
      </c>
      <c r="CN1230" s="311" t="s">
        <v>1213</v>
      </c>
      <c r="CO1230" s="305" t="s">
        <v>1253</v>
      </c>
      <c r="CP1230" s="305"/>
      <c r="CQ1230" s="308">
        <v>1120.54</v>
      </c>
      <c r="CR1230" s="308">
        <v>1730.12</v>
      </c>
      <c r="CS1230" s="308">
        <v>12</v>
      </c>
      <c r="CT1230" s="308">
        <v>12</v>
      </c>
      <c r="CW1230" s="312"/>
      <c r="CX1230" s="312"/>
    </row>
    <row r="1231" spans="1:102" s="299" customFormat="1" ht="16" customHeight="1">
      <c r="A1231" s="297" t="s">
        <v>3285</v>
      </c>
      <c r="B1231" s="297" t="s">
        <v>3286</v>
      </c>
      <c r="C1231" s="119" t="s">
        <v>1256</v>
      </c>
      <c r="D1231" s="119"/>
      <c r="E1231" s="119"/>
      <c r="F1231" s="298">
        <v>1231</v>
      </c>
      <c r="G1231" s="119"/>
      <c r="H1231" s="119"/>
      <c r="I1231" s="119" t="s">
        <v>3287</v>
      </c>
      <c r="J1231" s="119" t="s">
        <v>3288</v>
      </c>
      <c r="K1231" s="119" t="s">
        <v>378</v>
      </c>
      <c r="L1231" s="119"/>
      <c r="M1231" s="119" t="s">
        <v>147</v>
      </c>
      <c r="N1231" s="119"/>
      <c r="O1231" s="119"/>
      <c r="P1231" s="119"/>
      <c r="Q1231" s="119"/>
      <c r="R1231" s="119">
        <v>1</v>
      </c>
      <c r="S1231" s="119" t="s">
        <v>120</v>
      </c>
      <c r="T1231" s="119"/>
      <c r="U1231" s="119"/>
      <c r="V1231" s="119"/>
      <c r="W1231" s="119"/>
      <c r="X1231" s="119" t="s">
        <v>3289</v>
      </c>
      <c r="Y1231" s="119" t="s">
        <v>3290</v>
      </c>
      <c r="Z1231" s="119" t="s">
        <v>3291</v>
      </c>
      <c r="AA1231" s="119" t="s">
        <v>3292</v>
      </c>
      <c r="AB1231" s="119" t="s">
        <v>1210</v>
      </c>
      <c r="AD1231" s="300"/>
      <c r="AE1231" s="304"/>
      <c r="AF1231" s="297" t="s">
        <v>668</v>
      </c>
      <c r="AG1231" s="302">
        <v>0</v>
      </c>
      <c r="AH1231" s="297" t="s">
        <v>3285</v>
      </c>
      <c r="AI1231" s="297" t="s">
        <v>3286</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3258</v>
      </c>
      <c r="BI1231" s="312"/>
      <c r="BJ1231" s="305" t="s">
        <v>109</v>
      </c>
      <c r="BK1231" s="305"/>
      <c r="BL1231" s="305">
        <v>1</v>
      </c>
      <c r="BM1231" s="307">
        <v>1</v>
      </c>
      <c r="BN1231" s="307" t="s">
        <v>79</v>
      </c>
      <c r="BO1231" s="305" t="s">
        <v>1211</v>
      </c>
      <c r="BP1231" s="308">
        <v>1104.5899999999999</v>
      </c>
      <c r="BQ1231" s="308">
        <v>1732.57</v>
      </c>
      <c r="BR1231" s="308">
        <v>12</v>
      </c>
      <c r="BS1231" s="308">
        <v>12</v>
      </c>
      <c r="BT1231" s="305" t="s">
        <v>3293</v>
      </c>
      <c r="BU1231" s="307">
        <v>0.1</v>
      </c>
      <c r="BV1231" s="309">
        <v>0</v>
      </c>
      <c r="BW1231" s="310" t="s">
        <v>1253</v>
      </c>
      <c r="BX1231" s="305"/>
      <c r="BY1231" s="308">
        <v>1104.5899999999999</v>
      </c>
      <c r="BZ1231" s="308">
        <v>1732.57</v>
      </c>
      <c r="CA1231" s="308">
        <v>20.399999999999999</v>
      </c>
      <c r="CB1231" s="308">
        <v>20.399999999999999</v>
      </c>
      <c r="CC1231" s="307">
        <v>0.55000000000000004</v>
      </c>
      <c r="CD1231" s="305" t="s">
        <v>1213</v>
      </c>
      <c r="CE1231" s="310" t="s">
        <v>1253</v>
      </c>
      <c r="CF1231" s="305"/>
      <c r="CG1231" s="308">
        <v>1104.5899999999999</v>
      </c>
      <c r="CH1231" s="308">
        <v>1732.57</v>
      </c>
      <c r="CI1231" s="308">
        <v>12</v>
      </c>
      <c r="CJ1231" s="308">
        <v>12</v>
      </c>
      <c r="CK1231" s="307"/>
      <c r="CL1231" s="307"/>
      <c r="CM1231" s="307">
        <v>1</v>
      </c>
      <c r="CN1231" s="311" t="s">
        <v>1213</v>
      </c>
      <c r="CO1231" s="305" t="s">
        <v>1253</v>
      </c>
      <c r="CP1231" s="305"/>
      <c r="CQ1231" s="308">
        <v>1104.5899999999999</v>
      </c>
      <c r="CR1231" s="308">
        <v>1732.57</v>
      </c>
      <c r="CS1231" s="308">
        <v>12</v>
      </c>
      <c r="CT1231" s="308">
        <v>12</v>
      </c>
      <c r="CW1231" s="312"/>
      <c r="CX1231" s="312"/>
    </row>
    <row r="1232" spans="1:102" s="299" customFormat="1" ht="16" customHeight="1">
      <c r="A1232" s="297" t="s">
        <v>3294</v>
      </c>
      <c r="B1232" s="297" t="s">
        <v>3295</v>
      </c>
      <c r="C1232" s="119" t="s">
        <v>1215</v>
      </c>
      <c r="D1232" s="119"/>
      <c r="E1232" s="119"/>
      <c r="F1232" s="298">
        <v>1232</v>
      </c>
      <c r="G1232" s="119"/>
      <c r="H1232" s="119"/>
      <c r="I1232" s="119" t="s">
        <v>3296</v>
      </c>
      <c r="J1232" s="119" t="s">
        <v>3297</v>
      </c>
      <c r="K1232" s="119" t="s">
        <v>378</v>
      </c>
      <c r="L1232" s="119"/>
      <c r="M1232" s="119" t="s">
        <v>147</v>
      </c>
      <c r="N1232" s="119"/>
      <c r="O1232" s="119"/>
      <c r="P1232" s="119"/>
      <c r="Q1232" s="119"/>
      <c r="R1232" s="119">
        <v>1</v>
      </c>
      <c r="S1232" s="119" t="s">
        <v>120</v>
      </c>
      <c r="T1232" s="119"/>
      <c r="U1232" s="119"/>
      <c r="V1232" s="119"/>
      <c r="W1232" s="119"/>
      <c r="X1232" s="119" t="s">
        <v>3298</v>
      </c>
      <c r="Y1232" s="119" t="s">
        <v>3299</v>
      </c>
      <c r="Z1232" s="119" t="s">
        <v>3300</v>
      </c>
      <c r="AA1232" s="119" t="s">
        <v>3301</v>
      </c>
      <c r="AB1232" s="119" t="s">
        <v>1210</v>
      </c>
      <c r="AD1232" s="300"/>
      <c r="AE1232" s="304"/>
      <c r="AF1232" s="297" t="s">
        <v>669</v>
      </c>
      <c r="AG1232" s="302">
        <v>0</v>
      </c>
      <c r="AH1232" s="297" t="s">
        <v>3294</v>
      </c>
      <c r="AI1232" s="297" t="s">
        <v>3295</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3249</v>
      </c>
      <c r="BI1232" s="312"/>
      <c r="BJ1232" s="305" t="s">
        <v>109</v>
      </c>
      <c r="BK1232" s="305"/>
      <c r="BL1232" s="305">
        <v>1</v>
      </c>
      <c r="BM1232" s="307">
        <v>1</v>
      </c>
      <c r="BN1232" s="307" t="s">
        <v>79</v>
      </c>
      <c r="BO1232" s="305" t="s">
        <v>1211</v>
      </c>
      <c r="BP1232" s="308">
        <v>1062.73</v>
      </c>
      <c r="BQ1232" s="308">
        <v>1636.92</v>
      </c>
      <c r="BR1232" s="308">
        <v>35</v>
      </c>
      <c r="BS1232" s="308">
        <v>35</v>
      </c>
      <c r="BT1232" s="305" t="s">
        <v>3302</v>
      </c>
      <c r="BU1232" s="307">
        <v>0.1</v>
      </c>
      <c r="BV1232" s="309">
        <v>0</v>
      </c>
      <c r="BW1232" s="310" t="s">
        <v>1243</v>
      </c>
      <c r="BX1232" s="305"/>
      <c r="BY1232" s="308">
        <v>1062.73</v>
      </c>
      <c r="BZ1232" s="308">
        <v>1636.92</v>
      </c>
      <c r="CA1232" s="308">
        <v>59.5</v>
      </c>
      <c r="CB1232" s="308">
        <v>59.5</v>
      </c>
      <c r="CC1232" s="307">
        <v>0.55000000000000004</v>
      </c>
      <c r="CD1232" s="305" t="s">
        <v>1213</v>
      </c>
      <c r="CE1232" s="310" t="s">
        <v>1243</v>
      </c>
      <c r="CF1232" s="305"/>
      <c r="CG1232" s="308">
        <v>1062.73</v>
      </c>
      <c r="CH1232" s="308">
        <v>1636.92</v>
      </c>
      <c r="CI1232" s="308">
        <v>35</v>
      </c>
      <c r="CJ1232" s="308">
        <v>35</v>
      </c>
      <c r="CK1232" s="307"/>
      <c r="CL1232" s="307"/>
      <c r="CM1232" s="307">
        <v>1</v>
      </c>
      <c r="CN1232" s="311" t="s">
        <v>1213</v>
      </c>
      <c r="CO1232" s="305" t="s">
        <v>1243</v>
      </c>
      <c r="CP1232" s="305"/>
      <c r="CQ1232" s="308">
        <v>1062.73</v>
      </c>
      <c r="CR1232" s="308">
        <v>1636.92</v>
      </c>
      <c r="CS1232" s="308">
        <v>35</v>
      </c>
      <c r="CT1232" s="308">
        <v>35</v>
      </c>
      <c r="CW1232" s="312"/>
      <c r="CX1232" s="312"/>
    </row>
    <row r="1233" spans="1:102" s="299" customFormat="1" ht="16" customHeight="1">
      <c r="A1233" s="297" t="s">
        <v>3303</v>
      </c>
      <c r="B1233" s="297" t="s">
        <v>3304</v>
      </c>
      <c r="C1233" s="119" t="s">
        <v>1215</v>
      </c>
      <c r="D1233" s="119"/>
      <c r="E1233" s="119"/>
      <c r="F1233" s="298">
        <v>1233</v>
      </c>
      <c r="G1233" s="119"/>
      <c r="H1233" s="119"/>
      <c r="I1233" s="119" t="s">
        <v>3305</v>
      </c>
      <c r="J1233" s="119" t="s">
        <v>3306</v>
      </c>
      <c r="K1233" s="119" t="s">
        <v>378</v>
      </c>
      <c r="L1233" s="119"/>
      <c r="M1233" s="119" t="s">
        <v>147</v>
      </c>
      <c r="N1233" s="119"/>
      <c r="O1233" s="119"/>
      <c r="P1233" s="119"/>
      <c r="Q1233" s="119"/>
      <c r="R1233" s="119">
        <v>1</v>
      </c>
      <c r="S1233" s="119" t="s">
        <v>120</v>
      </c>
      <c r="T1233" s="119"/>
      <c r="U1233" s="119"/>
      <c r="V1233" s="119"/>
      <c r="W1233" s="119"/>
      <c r="X1233" s="119" t="s">
        <v>3307</v>
      </c>
      <c r="Y1233" s="119" t="s">
        <v>3308</v>
      </c>
      <c r="Z1233" s="119" t="s">
        <v>3309</v>
      </c>
      <c r="AA1233" s="119" t="s">
        <v>3310</v>
      </c>
      <c r="AB1233" s="119" t="s">
        <v>1210</v>
      </c>
      <c r="AD1233" s="300"/>
      <c r="AE1233" s="304"/>
      <c r="AF1233" s="297" t="s">
        <v>670</v>
      </c>
      <c r="AG1233" s="302">
        <v>0</v>
      </c>
      <c r="AH1233" s="297" t="s">
        <v>3303</v>
      </c>
      <c r="AI1233" s="297" t="s">
        <v>3304</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3294</v>
      </c>
      <c r="BI1233" s="312"/>
      <c r="BJ1233" s="305" t="s">
        <v>109</v>
      </c>
      <c r="BK1233" s="305"/>
      <c r="BL1233" s="305">
        <v>1</v>
      </c>
      <c r="BM1233" s="307">
        <v>1</v>
      </c>
      <c r="BN1233" s="307" t="s">
        <v>79</v>
      </c>
      <c r="BO1233" s="305" t="s">
        <v>1211</v>
      </c>
      <c r="BP1233" s="308">
        <v>1088.58</v>
      </c>
      <c r="BQ1233" s="308">
        <v>1734.68</v>
      </c>
      <c r="BR1233" s="308">
        <v>12</v>
      </c>
      <c r="BS1233" s="308">
        <v>12</v>
      </c>
      <c r="BT1233" s="305" t="s">
        <v>3311</v>
      </c>
      <c r="BU1233" s="307">
        <v>0.1</v>
      </c>
      <c r="BV1233" s="309">
        <v>0</v>
      </c>
      <c r="BW1233" s="310" t="s">
        <v>1253</v>
      </c>
      <c r="BX1233" s="305"/>
      <c r="BY1233" s="308">
        <v>1088.58</v>
      </c>
      <c r="BZ1233" s="308">
        <v>1734.68</v>
      </c>
      <c r="CA1233" s="308">
        <v>20.399999999999999</v>
      </c>
      <c r="CB1233" s="308">
        <v>20.399999999999999</v>
      </c>
      <c r="CC1233" s="307">
        <v>0.55000000000000004</v>
      </c>
      <c r="CD1233" s="305" t="s">
        <v>1213</v>
      </c>
      <c r="CE1233" s="310" t="s">
        <v>1253</v>
      </c>
      <c r="CF1233" s="305"/>
      <c r="CG1233" s="308">
        <v>1088.58</v>
      </c>
      <c r="CH1233" s="308">
        <v>1734.68</v>
      </c>
      <c r="CI1233" s="308">
        <v>12</v>
      </c>
      <c r="CJ1233" s="308">
        <v>12</v>
      </c>
      <c r="CK1233" s="307"/>
      <c r="CL1233" s="307"/>
      <c r="CM1233" s="307">
        <v>1</v>
      </c>
      <c r="CN1233" s="311" t="s">
        <v>1213</v>
      </c>
      <c r="CO1233" s="305" t="s">
        <v>1253</v>
      </c>
      <c r="CP1233" s="305"/>
      <c r="CQ1233" s="308">
        <v>1088.58</v>
      </c>
      <c r="CR1233" s="308">
        <v>1734.68</v>
      </c>
      <c r="CS1233" s="308">
        <v>12</v>
      </c>
      <c r="CT1233" s="308">
        <v>12</v>
      </c>
      <c r="CW1233" s="312"/>
      <c r="CX1233" s="312"/>
    </row>
    <row r="1234" spans="1:102" s="299" customFormat="1" ht="16" customHeight="1">
      <c r="A1234" s="297" t="s">
        <v>3312</v>
      </c>
      <c r="B1234" s="297" t="s">
        <v>3313</v>
      </c>
      <c r="C1234" s="119" t="s">
        <v>1256</v>
      </c>
      <c r="D1234" s="119"/>
      <c r="E1234" s="119"/>
      <c r="F1234" s="298">
        <v>1234</v>
      </c>
      <c r="G1234" s="119"/>
      <c r="H1234" s="119"/>
      <c r="I1234" s="119" t="s">
        <v>3314</v>
      </c>
      <c r="J1234" s="119" t="s">
        <v>3315</v>
      </c>
      <c r="K1234" s="119" t="s">
        <v>378</v>
      </c>
      <c r="L1234" s="119"/>
      <c r="M1234" s="119" t="s">
        <v>147</v>
      </c>
      <c r="N1234" s="119"/>
      <c r="O1234" s="119"/>
      <c r="P1234" s="119"/>
      <c r="Q1234" s="119"/>
      <c r="R1234" s="119">
        <v>1</v>
      </c>
      <c r="S1234" s="119" t="s">
        <v>120</v>
      </c>
      <c r="T1234" s="119"/>
      <c r="U1234" s="119"/>
      <c r="V1234" s="119"/>
      <c r="W1234" s="119"/>
      <c r="X1234" s="119" t="s">
        <v>3316</v>
      </c>
      <c r="Y1234" s="119" t="s">
        <v>3317</v>
      </c>
      <c r="Z1234" s="119" t="s">
        <v>3318</v>
      </c>
      <c r="AA1234" s="119" t="s">
        <v>3319</v>
      </c>
      <c r="AB1234" s="119" t="s">
        <v>1210</v>
      </c>
      <c r="AD1234" s="300"/>
      <c r="AE1234" s="304"/>
      <c r="AF1234" s="297" t="s">
        <v>671</v>
      </c>
      <c r="AG1234" s="302">
        <v>0</v>
      </c>
      <c r="AH1234" s="297" t="s">
        <v>3312</v>
      </c>
      <c r="AI1234" s="297" t="s">
        <v>3313</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3294</v>
      </c>
      <c r="BI1234" s="312"/>
      <c r="BJ1234" s="305" t="s">
        <v>109</v>
      </c>
      <c r="BK1234" s="305"/>
      <c r="BL1234" s="305">
        <v>1</v>
      </c>
      <c r="BM1234" s="307">
        <v>1</v>
      </c>
      <c r="BN1234" s="307" t="s">
        <v>79</v>
      </c>
      <c r="BO1234" s="305" t="s">
        <v>1211</v>
      </c>
      <c r="BP1234" s="308">
        <v>1072.53</v>
      </c>
      <c r="BQ1234" s="308">
        <v>1736.44</v>
      </c>
      <c r="BR1234" s="308">
        <v>12</v>
      </c>
      <c r="BS1234" s="308">
        <v>12</v>
      </c>
      <c r="BT1234" s="305" t="s">
        <v>3320</v>
      </c>
      <c r="BU1234" s="307">
        <v>0.1</v>
      </c>
      <c r="BV1234" s="309">
        <v>0</v>
      </c>
      <c r="BW1234" s="310" t="s">
        <v>1253</v>
      </c>
      <c r="BX1234" s="305"/>
      <c r="BY1234" s="308">
        <v>1072.53</v>
      </c>
      <c r="BZ1234" s="308">
        <v>1736.44</v>
      </c>
      <c r="CA1234" s="308">
        <v>20.399999999999999</v>
      </c>
      <c r="CB1234" s="308">
        <v>20.399999999999999</v>
      </c>
      <c r="CC1234" s="307">
        <v>0.55000000000000004</v>
      </c>
      <c r="CD1234" s="305" t="s">
        <v>1213</v>
      </c>
      <c r="CE1234" s="310" t="s">
        <v>1253</v>
      </c>
      <c r="CF1234" s="305"/>
      <c r="CG1234" s="308">
        <v>1072.53</v>
      </c>
      <c r="CH1234" s="308">
        <v>1736.44</v>
      </c>
      <c r="CI1234" s="308">
        <v>12</v>
      </c>
      <c r="CJ1234" s="308">
        <v>12</v>
      </c>
      <c r="CK1234" s="307"/>
      <c r="CL1234" s="307"/>
      <c r="CM1234" s="307">
        <v>1</v>
      </c>
      <c r="CN1234" s="311" t="s">
        <v>1213</v>
      </c>
      <c r="CO1234" s="305" t="s">
        <v>1253</v>
      </c>
      <c r="CP1234" s="305"/>
      <c r="CQ1234" s="308">
        <v>1072.53</v>
      </c>
      <c r="CR1234" s="308">
        <v>1736.44</v>
      </c>
      <c r="CS1234" s="308">
        <v>12</v>
      </c>
      <c r="CT1234" s="308">
        <v>12</v>
      </c>
      <c r="CW1234" s="312"/>
      <c r="CX1234" s="312"/>
    </row>
    <row r="1235" spans="1:102" s="299" customFormat="1" ht="16" customHeight="1">
      <c r="A1235" s="297" t="s">
        <v>3321</v>
      </c>
      <c r="B1235" s="297" t="s">
        <v>3322</v>
      </c>
      <c r="C1235" s="119" t="s">
        <v>1215</v>
      </c>
      <c r="D1235" s="119"/>
      <c r="E1235" s="119"/>
      <c r="F1235" s="298">
        <v>1235</v>
      </c>
      <c r="G1235" s="119"/>
      <c r="H1235" s="119"/>
      <c r="I1235" s="119" t="s">
        <v>3323</v>
      </c>
      <c r="J1235" s="119" t="s">
        <v>3324</v>
      </c>
      <c r="K1235" s="119" t="s">
        <v>378</v>
      </c>
      <c r="L1235" s="119"/>
      <c r="M1235" s="119" t="s">
        <v>147</v>
      </c>
      <c r="N1235" s="119"/>
      <c r="O1235" s="119"/>
      <c r="P1235" s="119"/>
      <c r="Q1235" s="119"/>
      <c r="R1235" s="119">
        <v>1</v>
      </c>
      <c r="S1235" s="119" t="s">
        <v>120</v>
      </c>
      <c r="T1235" s="119"/>
      <c r="U1235" s="119"/>
      <c r="V1235" s="119"/>
      <c r="W1235" s="119"/>
      <c r="X1235" s="119" t="s">
        <v>3325</v>
      </c>
      <c r="Y1235" s="119" t="s">
        <v>3326</v>
      </c>
      <c r="Z1235" s="119" t="s">
        <v>3327</v>
      </c>
      <c r="AA1235" s="119" t="s">
        <v>3328</v>
      </c>
      <c r="AB1235" s="119" t="s">
        <v>1210</v>
      </c>
      <c r="AD1235" s="300"/>
      <c r="AE1235" s="304"/>
      <c r="AF1235" s="297" t="s">
        <v>672</v>
      </c>
      <c r="AG1235" s="302">
        <v>0</v>
      </c>
      <c r="AH1235" s="297" t="s">
        <v>3321</v>
      </c>
      <c r="AI1235" s="297" t="s">
        <v>3322</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3294</v>
      </c>
      <c r="BI1235" s="312"/>
      <c r="BJ1235" s="305" t="s">
        <v>109</v>
      </c>
      <c r="BK1235" s="305"/>
      <c r="BL1235" s="305">
        <v>1</v>
      </c>
      <c r="BM1235" s="307">
        <v>1</v>
      </c>
      <c r="BN1235" s="307" t="s">
        <v>79</v>
      </c>
      <c r="BO1235" s="305" t="s">
        <v>1211</v>
      </c>
      <c r="BP1235" s="308">
        <v>1056.45</v>
      </c>
      <c r="BQ1235" s="308">
        <v>1737.84</v>
      </c>
      <c r="BR1235" s="308">
        <v>12</v>
      </c>
      <c r="BS1235" s="308">
        <v>12</v>
      </c>
      <c r="BT1235" s="305" t="s">
        <v>3329</v>
      </c>
      <c r="BU1235" s="307">
        <v>0.1</v>
      </c>
      <c r="BV1235" s="309">
        <v>0</v>
      </c>
      <c r="BW1235" s="310" t="s">
        <v>1253</v>
      </c>
      <c r="BX1235" s="305"/>
      <c r="BY1235" s="308">
        <v>1056.45</v>
      </c>
      <c r="BZ1235" s="308">
        <v>1737.84</v>
      </c>
      <c r="CA1235" s="308">
        <v>20.399999999999999</v>
      </c>
      <c r="CB1235" s="308">
        <v>20.399999999999999</v>
      </c>
      <c r="CC1235" s="307">
        <v>0.55000000000000004</v>
      </c>
      <c r="CD1235" s="305" t="s">
        <v>1213</v>
      </c>
      <c r="CE1235" s="310" t="s">
        <v>1253</v>
      </c>
      <c r="CF1235" s="305"/>
      <c r="CG1235" s="308">
        <v>1056.45</v>
      </c>
      <c r="CH1235" s="308">
        <v>1737.84</v>
      </c>
      <c r="CI1235" s="308">
        <v>12</v>
      </c>
      <c r="CJ1235" s="308">
        <v>12</v>
      </c>
      <c r="CK1235" s="307"/>
      <c r="CL1235" s="307"/>
      <c r="CM1235" s="307">
        <v>1</v>
      </c>
      <c r="CN1235" s="311" t="s">
        <v>1213</v>
      </c>
      <c r="CO1235" s="305" t="s">
        <v>1253</v>
      </c>
      <c r="CP1235" s="305"/>
      <c r="CQ1235" s="308">
        <v>1056.45</v>
      </c>
      <c r="CR1235" s="308">
        <v>1737.84</v>
      </c>
      <c r="CS1235" s="308">
        <v>12</v>
      </c>
      <c r="CT1235" s="308">
        <v>12</v>
      </c>
      <c r="CW1235" s="312"/>
      <c r="CX1235" s="312"/>
    </row>
    <row r="1236" spans="1:102" s="299" customFormat="1" ht="16" customHeight="1">
      <c r="A1236" s="297" t="s">
        <v>3330</v>
      </c>
      <c r="B1236" s="297" t="s">
        <v>3331</v>
      </c>
      <c r="C1236" s="119" t="s">
        <v>1256</v>
      </c>
      <c r="D1236" s="119"/>
      <c r="E1236" s="119"/>
      <c r="F1236" s="298">
        <v>1236</v>
      </c>
      <c r="G1236" s="119"/>
      <c r="H1236" s="119"/>
      <c r="I1236" s="119" t="s">
        <v>3332</v>
      </c>
      <c r="J1236" s="119" t="s">
        <v>3333</v>
      </c>
      <c r="K1236" s="119" t="s">
        <v>378</v>
      </c>
      <c r="L1236" s="119"/>
      <c r="M1236" s="119" t="s">
        <v>147</v>
      </c>
      <c r="N1236" s="119"/>
      <c r="O1236" s="119"/>
      <c r="P1236" s="119"/>
      <c r="Q1236" s="119"/>
      <c r="R1236" s="119">
        <v>1</v>
      </c>
      <c r="S1236" s="119" t="s">
        <v>120</v>
      </c>
      <c r="T1236" s="119"/>
      <c r="U1236" s="119"/>
      <c r="V1236" s="119"/>
      <c r="W1236" s="119"/>
      <c r="X1236" s="119" t="s">
        <v>3334</v>
      </c>
      <c r="Y1236" s="119" t="s">
        <v>3335</v>
      </c>
      <c r="Z1236" s="119" t="s">
        <v>3336</v>
      </c>
      <c r="AA1236" s="119" t="s">
        <v>3337</v>
      </c>
      <c r="AB1236" s="119" t="s">
        <v>1210</v>
      </c>
      <c r="AD1236" s="300"/>
      <c r="AE1236" s="304"/>
      <c r="AF1236" s="297" t="s">
        <v>673</v>
      </c>
      <c r="AG1236" s="302">
        <v>0</v>
      </c>
      <c r="AH1236" s="297" t="s">
        <v>3330</v>
      </c>
      <c r="AI1236" s="297" t="s">
        <v>3331</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3249</v>
      </c>
      <c r="BI1236" s="312"/>
      <c r="BJ1236" s="305" t="s">
        <v>109</v>
      </c>
      <c r="BK1236" s="305"/>
      <c r="BL1236" s="305">
        <v>1</v>
      </c>
      <c r="BM1236" s="307">
        <v>1</v>
      </c>
      <c r="BN1236" s="307" t="s">
        <v>79</v>
      </c>
      <c r="BO1236" s="305" t="s">
        <v>1211</v>
      </c>
      <c r="BP1236" s="308">
        <v>1020.94</v>
      </c>
      <c r="BQ1236" s="308">
        <v>1639.66</v>
      </c>
      <c r="BR1236" s="308">
        <v>35</v>
      </c>
      <c r="BS1236" s="308">
        <v>35</v>
      </c>
      <c r="BT1236" s="305" t="s">
        <v>3338</v>
      </c>
      <c r="BU1236" s="307">
        <v>0.1</v>
      </c>
      <c r="BV1236" s="309">
        <v>0</v>
      </c>
      <c r="BW1236" s="310" t="s">
        <v>1243</v>
      </c>
      <c r="BX1236" s="305"/>
      <c r="BY1236" s="308">
        <v>1020.94</v>
      </c>
      <c r="BZ1236" s="308">
        <v>1639.66</v>
      </c>
      <c r="CA1236" s="308">
        <v>59.5</v>
      </c>
      <c r="CB1236" s="308">
        <v>59.5</v>
      </c>
      <c r="CC1236" s="307">
        <v>0.55000000000000004</v>
      </c>
      <c r="CD1236" s="305" t="s">
        <v>1213</v>
      </c>
      <c r="CE1236" s="310" t="s">
        <v>1243</v>
      </c>
      <c r="CF1236" s="305"/>
      <c r="CG1236" s="308">
        <v>1020.94</v>
      </c>
      <c r="CH1236" s="308">
        <v>1639.66</v>
      </c>
      <c r="CI1236" s="308">
        <v>35</v>
      </c>
      <c r="CJ1236" s="308">
        <v>35</v>
      </c>
      <c r="CK1236" s="307"/>
      <c r="CL1236" s="307"/>
      <c r="CM1236" s="307">
        <v>1</v>
      </c>
      <c r="CN1236" s="311" t="s">
        <v>1213</v>
      </c>
      <c r="CO1236" s="305" t="s">
        <v>1243</v>
      </c>
      <c r="CP1236" s="305"/>
      <c r="CQ1236" s="308">
        <v>1020.94</v>
      </c>
      <c r="CR1236" s="308">
        <v>1639.66</v>
      </c>
      <c r="CS1236" s="308">
        <v>35</v>
      </c>
      <c r="CT1236" s="308">
        <v>35</v>
      </c>
      <c r="CW1236" s="312"/>
      <c r="CX1236" s="312"/>
    </row>
    <row r="1237" spans="1:102" s="299" customFormat="1" ht="16" customHeight="1">
      <c r="A1237" s="297" t="s">
        <v>3339</v>
      </c>
      <c r="B1237" s="297" t="s">
        <v>3340</v>
      </c>
      <c r="C1237" s="119" t="s">
        <v>1256</v>
      </c>
      <c r="D1237" s="119"/>
      <c r="E1237" s="119"/>
      <c r="F1237" s="298">
        <v>1237</v>
      </c>
      <c r="G1237" s="119"/>
      <c r="H1237" s="119"/>
      <c r="I1237" s="119" t="s">
        <v>3341</v>
      </c>
      <c r="J1237" s="119" t="s">
        <v>3342</v>
      </c>
      <c r="K1237" s="119" t="s">
        <v>378</v>
      </c>
      <c r="L1237" s="119"/>
      <c r="M1237" s="119" t="s">
        <v>147</v>
      </c>
      <c r="N1237" s="119"/>
      <c r="O1237" s="119"/>
      <c r="P1237" s="119"/>
      <c r="Q1237" s="119"/>
      <c r="R1237" s="119">
        <v>1</v>
      </c>
      <c r="S1237" s="119" t="s">
        <v>120</v>
      </c>
      <c r="T1237" s="119"/>
      <c r="U1237" s="119"/>
      <c r="V1237" s="119"/>
      <c r="W1237" s="119"/>
      <c r="X1237" s="119" t="s">
        <v>3343</v>
      </c>
      <c r="Y1237" s="119" t="s">
        <v>3344</v>
      </c>
      <c r="Z1237" s="119" t="s">
        <v>3345</v>
      </c>
      <c r="AA1237" s="119" t="s">
        <v>3346</v>
      </c>
      <c r="AB1237" s="119" t="s">
        <v>1210</v>
      </c>
      <c r="AD1237" s="300"/>
      <c r="AE1237" s="304"/>
      <c r="AF1237" s="297" t="s">
        <v>674</v>
      </c>
      <c r="AG1237" s="302">
        <v>0</v>
      </c>
      <c r="AH1237" s="297" t="s">
        <v>3339</v>
      </c>
      <c r="AI1237" s="297" t="s">
        <v>3340</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3330</v>
      </c>
      <c r="BI1237" s="312"/>
      <c r="BJ1237" s="305" t="s">
        <v>109</v>
      </c>
      <c r="BK1237" s="305"/>
      <c r="BL1237" s="305">
        <v>1</v>
      </c>
      <c r="BM1237" s="307">
        <v>1</v>
      </c>
      <c r="BN1237" s="307" t="s">
        <v>79</v>
      </c>
      <c r="BO1237" s="305" t="s">
        <v>1211</v>
      </c>
      <c r="BP1237" s="308">
        <v>1040.3399999999999</v>
      </c>
      <c r="BQ1237" s="308">
        <v>1738.9</v>
      </c>
      <c r="BR1237" s="308">
        <v>12</v>
      </c>
      <c r="BS1237" s="308">
        <v>12</v>
      </c>
      <c r="BT1237" s="305" t="s">
        <v>3347</v>
      </c>
      <c r="BU1237" s="307">
        <v>0.1</v>
      </c>
      <c r="BV1237" s="309">
        <v>0</v>
      </c>
      <c r="BW1237" s="310" t="s">
        <v>1253</v>
      </c>
      <c r="BX1237" s="305"/>
      <c r="BY1237" s="308">
        <v>1040.3399999999999</v>
      </c>
      <c r="BZ1237" s="308">
        <v>1738.9</v>
      </c>
      <c r="CA1237" s="308">
        <v>20.399999999999999</v>
      </c>
      <c r="CB1237" s="308">
        <v>20.399999999999999</v>
      </c>
      <c r="CC1237" s="307">
        <v>0.55000000000000004</v>
      </c>
      <c r="CD1237" s="305" t="s">
        <v>1213</v>
      </c>
      <c r="CE1237" s="310" t="s">
        <v>1253</v>
      </c>
      <c r="CF1237" s="305"/>
      <c r="CG1237" s="308">
        <v>1040.3399999999999</v>
      </c>
      <c r="CH1237" s="308">
        <v>1738.9</v>
      </c>
      <c r="CI1237" s="308">
        <v>12</v>
      </c>
      <c r="CJ1237" s="308">
        <v>12</v>
      </c>
      <c r="CK1237" s="307"/>
      <c r="CL1237" s="307"/>
      <c r="CM1237" s="307">
        <v>1</v>
      </c>
      <c r="CN1237" s="311" t="s">
        <v>1213</v>
      </c>
      <c r="CO1237" s="305" t="s">
        <v>1253</v>
      </c>
      <c r="CP1237" s="305"/>
      <c r="CQ1237" s="308">
        <v>1040.3399999999999</v>
      </c>
      <c r="CR1237" s="308">
        <v>1738.9</v>
      </c>
      <c r="CS1237" s="308">
        <v>12</v>
      </c>
      <c r="CT1237" s="308">
        <v>12</v>
      </c>
      <c r="CW1237" s="312"/>
      <c r="CX1237" s="312"/>
    </row>
    <row r="1238" spans="1:102" s="299" customFormat="1" ht="16" customHeight="1">
      <c r="A1238" s="297" t="s">
        <v>3348</v>
      </c>
      <c r="B1238" s="297" t="s">
        <v>3349</v>
      </c>
      <c r="C1238" s="119" t="s">
        <v>1215</v>
      </c>
      <c r="D1238" s="119"/>
      <c r="E1238" s="119"/>
      <c r="F1238" s="298">
        <v>1238</v>
      </c>
      <c r="G1238" s="119"/>
      <c r="H1238" s="119"/>
      <c r="I1238" s="119" t="s">
        <v>3350</v>
      </c>
      <c r="J1238" s="119" t="s">
        <v>3351</v>
      </c>
      <c r="K1238" s="119" t="s">
        <v>378</v>
      </c>
      <c r="L1238" s="119"/>
      <c r="M1238" s="119" t="s">
        <v>147</v>
      </c>
      <c r="N1238" s="119"/>
      <c r="O1238" s="119"/>
      <c r="P1238" s="119"/>
      <c r="Q1238" s="119"/>
      <c r="R1238" s="119">
        <v>1</v>
      </c>
      <c r="S1238" s="119" t="s">
        <v>120</v>
      </c>
      <c r="T1238" s="119"/>
      <c r="U1238" s="119"/>
      <c r="V1238" s="119"/>
      <c r="W1238" s="119"/>
      <c r="X1238" s="119" t="s">
        <v>3352</v>
      </c>
      <c r="Y1238" s="119" t="s">
        <v>3353</v>
      </c>
      <c r="Z1238" s="119" t="s">
        <v>3354</v>
      </c>
      <c r="AA1238" s="119" t="s">
        <v>3355</v>
      </c>
      <c r="AB1238" s="119" t="s">
        <v>1210</v>
      </c>
      <c r="AD1238" s="300"/>
      <c r="AE1238" s="304"/>
      <c r="AF1238" s="297" t="s">
        <v>675</v>
      </c>
      <c r="AG1238" s="302">
        <v>0</v>
      </c>
      <c r="AH1238" s="297" t="s">
        <v>3348</v>
      </c>
      <c r="AI1238" s="297" t="s">
        <v>3349</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3330</v>
      </c>
      <c r="BI1238" s="312"/>
      <c r="BJ1238" s="305" t="s">
        <v>109</v>
      </c>
      <c r="BK1238" s="305"/>
      <c r="BL1238" s="305">
        <v>1</v>
      </c>
      <c r="BM1238" s="307">
        <v>1</v>
      </c>
      <c r="BN1238" s="307" t="s">
        <v>79</v>
      </c>
      <c r="BO1238" s="305" t="s">
        <v>1211</v>
      </c>
      <c r="BP1238" s="308">
        <v>1024.21</v>
      </c>
      <c r="BQ1238" s="308">
        <v>1739.6</v>
      </c>
      <c r="BR1238" s="308">
        <v>12</v>
      </c>
      <c r="BS1238" s="308">
        <v>12</v>
      </c>
      <c r="BT1238" s="305" t="s">
        <v>3356</v>
      </c>
      <c r="BU1238" s="307">
        <v>0.1</v>
      </c>
      <c r="BV1238" s="309">
        <v>0</v>
      </c>
      <c r="BW1238" s="310" t="s">
        <v>1253</v>
      </c>
      <c r="BX1238" s="305"/>
      <c r="BY1238" s="308">
        <v>1024.21</v>
      </c>
      <c r="BZ1238" s="308">
        <v>1739.6</v>
      </c>
      <c r="CA1238" s="308">
        <v>20.399999999999999</v>
      </c>
      <c r="CB1238" s="308">
        <v>20.399999999999999</v>
      </c>
      <c r="CC1238" s="307">
        <v>0.55000000000000004</v>
      </c>
      <c r="CD1238" s="305" t="s">
        <v>1213</v>
      </c>
      <c r="CE1238" s="310" t="s">
        <v>1253</v>
      </c>
      <c r="CF1238" s="305"/>
      <c r="CG1238" s="308">
        <v>1024.21</v>
      </c>
      <c r="CH1238" s="308">
        <v>1739.6</v>
      </c>
      <c r="CI1238" s="308">
        <v>12</v>
      </c>
      <c r="CJ1238" s="308">
        <v>12</v>
      </c>
      <c r="CK1238" s="307"/>
      <c r="CL1238" s="307"/>
      <c r="CM1238" s="307">
        <v>1</v>
      </c>
      <c r="CN1238" s="311" t="s">
        <v>1213</v>
      </c>
      <c r="CO1238" s="305" t="s">
        <v>1253</v>
      </c>
      <c r="CP1238" s="305"/>
      <c r="CQ1238" s="308">
        <v>1024.21</v>
      </c>
      <c r="CR1238" s="308">
        <v>1739.6</v>
      </c>
      <c r="CS1238" s="308">
        <v>12</v>
      </c>
      <c r="CT1238" s="308">
        <v>12</v>
      </c>
      <c r="CW1238" s="312"/>
      <c r="CX1238" s="312"/>
    </row>
    <row r="1239" spans="1:102" s="299" customFormat="1" ht="16" customHeight="1">
      <c r="A1239" s="297" t="s">
        <v>3357</v>
      </c>
      <c r="B1239" s="297" t="s">
        <v>3358</v>
      </c>
      <c r="C1239" s="119" t="s">
        <v>1256</v>
      </c>
      <c r="D1239" s="119"/>
      <c r="E1239" s="119"/>
      <c r="F1239" s="298">
        <v>1239</v>
      </c>
      <c r="G1239" s="119"/>
      <c r="H1239" s="119"/>
      <c r="I1239" s="119" t="s">
        <v>3359</v>
      </c>
      <c r="J1239" s="119" t="s">
        <v>3360</v>
      </c>
      <c r="K1239" s="119" t="s">
        <v>378</v>
      </c>
      <c r="L1239" s="119"/>
      <c r="M1239" s="119" t="s">
        <v>147</v>
      </c>
      <c r="N1239" s="119"/>
      <c r="O1239" s="119"/>
      <c r="P1239" s="119"/>
      <c r="Q1239" s="119"/>
      <c r="R1239" s="119">
        <v>1</v>
      </c>
      <c r="S1239" s="119" t="s">
        <v>120</v>
      </c>
      <c r="T1239" s="119"/>
      <c r="U1239" s="119"/>
      <c r="V1239" s="119"/>
      <c r="W1239" s="119"/>
      <c r="X1239" s="119" t="s">
        <v>3361</v>
      </c>
      <c r="Y1239" s="119" t="s">
        <v>3362</v>
      </c>
      <c r="Z1239" s="119" t="s">
        <v>3363</v>
      </c>
      <c r="AA1239" s="119" t="s">
        <v>3364</v>
      </c>
      <c r="AB1239" s="119" t="s">
        <v>1210</v>
      </c>
      <c r="AD1239" s="300"/>
      <c r="AE1239" s="304"/>
      <c r="AF1239" s="297" t="s">
        <v>676</v>
      </c>
      <c r="AG1239" s="302">
        <v>0</v>
      </c>
      <c r="AH1239" s="297" t="s">
        <v>3357</v>
      </c>
      <c r="AI1239" s="297" t="s">
        <v>3358</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3330</v>
      </c>
      <c r="BI1239" s="312"/>
      <c r="BJ1239" s="305" t="s">
        <v>109</v>
      </c>
      <c r="BK1239" s="305"/>
      <c r="BL1239" s="305">
        <v>1</v>
      </c>
      <c r="BM1239" s="307">
        <v>1</v>
      </c>
      <c r="BN1239" s="307" t="s">
        <v>79</v>
      </c>
      <c r="BO1239" s="305" t="s">
        <v>1211</v>
      </c>
      <c r="BP1239" s="308">
        <v>1008.07</v>
      </c>
      <c r="BQ1239" s="308">
        <v>1739.96</v>
      </c>
      <c r="BR1239" s="308">
        <v>12</v>
      </c>
      <c r="BS1239" s="308">
        <v>12</v>
      </c>
      <c r="BT1239" s="305" t="s">
        <v>3365</v>
      </c>
      <c r="BU1239" s="307">
        <v>0.1</v>
      </c>
      <c r="BV1239" s="309">
        <v>0</v>
      </c>
      <c r="BW1239" s="310" t="s">
        <v>1253</v>
      </c>
      <c r="BX1239" s="305"/>
      <c r="BY1239" s="308">
        <v>1008.07</v>
      </c>
      <c r="BZ1239" s="308">
        <v>1739.96</v>
      </c>
      <c r="CA1239" s="308">
        <v>20.399999999999999</v>
      </c>
      <c r="CB1239" s="308">
        <v>20.399999999999999</v>
      </c>
      <c r="CC1239" s="307">
        <v>0.55000000000000004</v>
      </c>
      <c r="CD1239" s="305" t="s">
        <v>1213</v>
      </c>
      <c r="CE1239" s="310" t="s">
        <v>1253</v>
      </c>
      <c r="CF1239" s="305"/>
      <c r="CG1239" s="308">
        <v>1008.07</v>
      </c>
      <c r="CH1239" s="308">
        <v>1739.96</v>
      </c>
      <c r="CI1239" s="308">
        <v>12</v>
      </c>
      <c r="CJ1239" s="308">
        <v>12</v>
      </c>
      <c r="CK1239" s="307"/>
      <c r="CL1239" s="307"/>
      <c r="CM1239" s="307">
        <v>1</v>
      </c>
      <c r="CN1239" s="311" t="s">
        <v>1213</v>
      </c>
      <c r="CO1239" s="305" t="s">
        <v>1253</v>
      </c>
      <c r="CP1239" s="305"/>
      <c r="CQ1239" s="308">
        <v>1008.07</v>
      </c>
      <c r="CR1239" s="308">
        <v>1739.96</v>
      </c>
      <c r="CS1239" s="308">
        <v>12</v>
      </c>
      <c r="CT1239" s="308">
        <v>12</v>
      </c>
      <c r="CW1239" s="312"/>
      <c r="CX1239" s="312"/>
    </row>
    <row r="1240" spans="1:102" s="299" customFormat="1" ht="16" customHeight="1">
      <c r="A1240" s="297" t="s">
        <v>3366</v>
      </c>
      <c r="B1240" s="297" t="s">
        <v>3367</v>
      </c>
      <c r="C1240" s="119" t="s">
        <v>1215</v>
      </c>
      <c r="D1240" s="119"/>
      <c r="E1240" s="119"/>
      <c r="F1240" s="298">
        <v>1240</v>
      </c>
      <c r="G1240" s="119"/>
      <c r="H1240" s="119"/>
      <c r="I1240" s="119" t="s">
        <v>3368</v>
      </c>
      <c r="J1240" s="119" t="s">
        <v>3369</v>
      </c>
      <c r="K1240" s="119" t="s">
        <v>378</v>
      </c>
      <c r="L1240" s="119"/>
      <c r="M1240" s="119" t="s">
        <v>147</v>
      </c>
      <c r="N1240" s="119"/>
      <c r="O1240" s="119"/>
      <c r="P1240" s="119"/>
      <c r="Q1240" s="119"/>
      <c r="R1240" s="119">
        <v>1</v>
      </c>
      <c r="S1240" s="119" t="s">
        <v>120</v>
      </c>
      <c r="T1240" s="119"/>
      <c r="U1240" s="119"/>
      <c r="V1240" s="119"/>
      <c r="W1240" s="119"/>
      <c r="X1240" s="119" t="s">
        <v>3370</v>
      </c>
      <c r="Y1240" s="119" t="s">
        <v>3371</v>
      </c>
      <c r="Z1240" s="119" t="s">
        <v>3372</v>
      </c>
      <c r="AA1240" s="119" t="s">
        <v>3373</v>
      </c>
      <c r="AB1240" s="119" t="s">
        <v>1210</v>
      </c>
      <c r="AD1240" s="300"/>
      <c r="AE1240" s="304"/>
      <c r="AF1240" s="297" t="s">
        <v>677</v>
      </c>
      <c r="AG1240" s="302">
        <v>0</v>
      </c>
      <c r="AH1240" s="297" t="s">
        <v>3366</v>
      </c>
      <c r="AI1240" s="297" t="s">
        <v>3367</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3115</v>
      </c>
      <c r="BI1240" s="312"/>
      <c r="BJ1240" s="305" t="s">
        <v>109</v>
      </c>
      <c r="BK1240" s="305"/>
      <c r="BL1240" s="305">
        <v>1</v>
      </c>
      <c r="BM1240" s="307">
        <v>1</v>
      </c>
      <c r="BN1240" s="307" t="s">
        <v>79</v>
      </c>
      <c r="BO1240" s="305" t="s">
        <v>1211</v>
      </c>
      <c r="BP1240" s="308">
        <v>950.99</v>
      </c>
      <c r="BQ1240" s="308">
        <v>1497.59</v>
      </c>
      <c r="BR1240" s="308">
        <v>60</v>
      </c>
      <c r="BS1240" s="308">
        <v>60</v>
      </c>
      <c r="BT1240" s="305" t="s">
        <v>3374</v>
      </c>
      <c r="BU1240" s="307">
        <v>0.1</v>
      </c>
      <c r="BV1240" s="309">
        <v>0</v>
      </c>
      <c r="BW1240" s="310" t="s">
        <v>1233</v>
      </c>
      <c r="BX1240" s="305"/>
      <c r="BY1240" s="308">
        <v>950.99</v>
      </c>
      <c r="BZ1240" s="308">
        <v>1497.59</v>
      </c>
      <c r="CA1240" s="308">
        <v>102</v>
      </c>
      <c r="CB1240" s="308">
        <v>102</v>
      </c>
      <c r="CC1240" s="307">
        <v>0.55000000000000004</v>
      </c>
      <c r="CD1240" s="305" t="s">
        <v>1213</v>
      </c>
      <c r="CE1240" s="310" t="s">
        <v>1233</v>
      </c>
      <c r="CF1240" s="305"/>
      <c r="CG1240" s="308">
        <v>950.99</v>
      </c>
      <c r="CH1240" s="308">
        <v>1497.59</v>
      </c>
      <c r="CI1240" s="308">
        <v>60</v>
      </c>
      <c r="CJ1240" s="308">
        <v>60</v>
      </c>
      <c r="CK1240" s="307"/>
      <c r="CL1240" s="307"/>
      <c r="CM1240" s="307">
        <v>1</v>
      </c>
      <c r="CN1240" s="311" t="s">
        <v>1213</v>
      </c>
      <c r="CO1240" s="305" t="s">
        <v>1233</v>
      </c>
      <c r="CP1240" s="305"/>
      <c r="CQ1240" s="308">
        <v>950.99</v>
      </c>
      <c r="CR1240" s="308">
        <v>1497.59</v>
      </c>
      <c r="CS1240" s="308">
        <v>60</v>
      </c>
      <c r="CT1240" s="308">
        <v>60</v>
      </c>
      <c r="CW1240" s="312"/>
      <c r="CX1240" s="312"/>
    </row>
    <row r="1241" spans="1:102" s="299" customFormat="1" ht="16" customHeight="1">
      <c r="A1241" s="297" t="s">
        <v>3375</v>
      </c>
      <c r="B1241" s="297" t="s">
        <v>3376</v>
      </c>
      <c r="C1241" s="119" t="s">
        <v>1215</v>
      </c>
      <c r="D1241" s="119"/>
      <c r="E1241" s="119"/>
      <c r="F1241" s="298">
        <v>1241</v>
      </c>
      <c r="G1241" s="119"/>
      <c r="H1241" s="119"/>
      <c r="I1241" s="119" t="s">
        <v>3377</v>
      </c>
      <c r="J1241" s="119" t="s">
        <v>3378</v>
      </c>
      <c r="K1241" s="119" t="s">
        <v>378</v>
      </c>
      <c r="L1241" s="119"/>
      <c r="M1241" s="119" t="s">
        <v>147</v>
      </c>
      <c r="N1241" s="119"/>
      <c r="O1241" s="119"/>
      <c r="P1241" s="119"/>
      <c r="Q1241" s="119"/>
      <c r="R1241" s="119">
        <v>1</v>
      </c>
      <c r="S1241" s="119" t="s">
        <v>120</v>
      </c>
      <c r="T1241" s="119"/>
      <c r="U1241" s="119"/>
      <c r="V1241" s="119"/>
      <c r="W1241" s="119"/>
      <c r="X1241" s="119" t="s">
        <v>3379</v>
      </c>
      <c r="Y1241" s="119" t="s">
        <v>3380</v>
      </c>
      <c r="Z1241" s="119" t="s">
        <v>3381</v>
      </c>
      <c r="AA1241" s="119" t="s">
        <v>3382</v>
      </c>
      <c r="AB1241" s="119" t="s">
        <v>1210</v>
      </c>
      <c r="AD1241" s="300"/>
      <c r="AE1241" s="304"/>
      <c r="AF1241" s="297" t="s">
        <v>678</v>
      </c>
      <c r="AG1241" s="302">
        <v>0</v>
      </c>
      <c r="AH1241" s="297" t="s">
        <v>3375</v>
      </c>
      <c r="AI1241" s="297" t="s">
        <v>3376</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3366</v>
      </c>
      <c r="BI1241" s="312"/>
      <c r="BJ1241" s="305" t="s">
        <v>109</v>
      </c>
      <c r="BK1241" s="305"/>
      <c r="BL1241" s="305">
        <v>1</v>
      </c>
      <c r="BM1241" s="307">
        <v>1</v>
      </c>
      <c r="BN1241" s="307" t="s">
        <v>79</v>
      </c>
      <c r="BO1241" s="305" t="s">
        <v>1211</v>
      </c>
      <c r="BP1241" s="308">
        <v>979.06</v>
      </c>
      <c r="BQ1241" s="308">
        <v>1639.66</v>
      </c>
      <c r="BR1241" s="308">
        <v>35</v>
      </c>
      <c r="BS1241" s="308">
        <v>35</v>
      </c>
      <c r="BT1241" s="305" t="s">
        <v>3383</v>
      </c>
      <c r="BU1241" s="307">
        <v>0.1</v>
      </c>
      <c r="BV1241" s="309">
        <v>0</v>
      </c>
      <c r="BW1241" s="310" t="s">
        <v>1243</v>
      </c>
      <c r="BX1241" s="305"/>
      <c r="BY1241" s="308">
        <v>979.06</v>
      </c>
      <c r="BZ1241" s="308">
        <v>1639.66</v>
      </c>
      <c r="CA1241" s="308">
        <v>59.5</v>
      </c>
      <c r="CB1241" s="308">
        <v>59.5</v>
      </c>
      <c r="CC1241" s="307">
        <v>0.55000000000000004</v>
      </c>
      <c r="CD1241" s="305" t="s">
        <v>1213</v>
      </c>
      <c r="CE1241" s="310" t="s">
        <v>1243</v>
      </c>
      <c r="CF1241" s="305"/>
      <c r="CG1241" s="308">
        <v>979.06</v>
      </c>
      <c r="CH1241" s="308">
        <v>1639.66</v>
      </c>
      <c r="CI1241" s="308">
        <v>35</v>
      </c>
      <c r="CJ1241" s="308">
        <v>35</v>
      </c>
      <c r="CK1241" s="307"/>
      <c r="CL1241" s="307"/>
      <c r="CM1241" s="307">
        <v>1</v>
      </c>
      <c r="CN1241" s="311" t="s">
        <v>1213</v>
      </c>
      <c r="CO1241" s="305" t="s">
        <v>1243</v>
      </c>
      <c r="CP1241" s="305"/>
      <c r="CQ1241" s="308">
        <v>979.06</v>
      </c>
      <c r="CR1241" s="308">
        <v>1639.66</v>
      </c>
      <c r="CS1241" s="308">
        <v>35</v>
      </c>
      <c r="CT1241" s="308">
        <v>35</v>
      </c>
      <c r="CW1241" s="312"/>
      <c r="CX1241" s="312"/>
    </row>
    <row r="1242" spans="1:102" s="299" customFormat="1" ht="16" customHeight="1">
      <c r="A1242" s="297" t="s">
        <v>3384</v>
      </c>
      <c r="B1242" s="297" t="s">
        <v>3385</v>
      </c>
      <c r="C1242" s="119" t="s">
        <v>1215</v>
      </c>
      <c r="D1242" s="119"/>
      <c r="E1242" s="119"/>
      <c r="F1242" s="298">
        <v>1242</v>
      </c>
      <c r="G1242" s="119"/>
      <c r="H1242" s="119"/>
      <c r="I1242" s="119" t="s">
        <v>3386</v>
      </c>
      <c r="J1242" s="119" t="s">
        <v>3387</v>
      </c>
      <c r="K1242" s="119" t="s">
        <v>378</v>
      </c>
      <c r="L1242" s="119"/>
      <c r="M1242" s="119" t="s">
        <v>147</v>
      </c>
      <c r="N1242" s="119"/>
      <c r="O1242" s="119"/>
      <c r="P1242" s="119"/>
      <c r="Q1242" s="119"/>
      <c r="R1242" s="119">
        <v>1</v>
      </c>
      <c r="S1242" s="119" t="s">
        <v>120</v>
      </c>
      <c r="T1242" s="119"/>
      <c r="U1242" s="119"/>
      <c r="V1242" s="119"/>
      <c r="W1242" s="119"/>
      <c r="X1242" s="119" t="s">
        <v>3388</v>
      </c>
      <c r="Y1242" s="119" t="s">
        <v>3389</v>
      </c>
      <c r="Z1242" s="119" t="s">
        <v>3390</v>
      </c>
      <c r="AA1242" s="119" t="s">
        <v>3391</v>
      </c>
      <c r="AB1242" s="119" t="s">
        <v>1210</v>
      </c>
      <c r="AD1242" s="300"/>
      <c r="AE1242" s="304"/>
      <c r="AF1242" s="297" t="s">
        <v>679</v>
      </c>
      <c r="AG1242" s="302">
        <v>0</v>
      </c>
      <c r="AH1242" s="297" t="s">
        <v>3384</v>
      </c>
      <c r="AI1242" s="297" t="s">
        <v>3385</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3375</v>
      </c>
      <c r="BI1242" s="312"/>
      <c r="BJ1242" s="305" t="s">
        <v>109</v>
      </c>
      <c r="BK1242" s="305"/>
      <c r="BL1242" s="305">
        <v>1</v>
      </c>
      <c r="BM1242" s="307">
        <v>1</v>
      </c>
      <c r="BN1242" s="307" t="s">
        <v>79</v>
      </c>
      <c r="BO1242" s="305" t="s">
        <v>1211</v>
      </c>
      <c r="BP1242" s="308">
        <v>991.93</v>
      </c>
      <c r="BQ1242" s="308">
        <v>1739.96</v>
      </c>
      <c r="BR1242" s="308">
        <v>12</v>
      </c>
      <c r="BS1242" s="308">
        <v>12</v>
      </c>
      <c r="BT1242" s="305" t="s">
        <v>3392</v>
      </c>
      <c r="BU1242" s="307">
        <v>0.1</v>
      </c>
      <c r="BV1242" s="309">
        <v>0</v>
      </c>
      <c r="BW1242" s="310" t="s">
        <v>1253</v>
      </c>
      <c r="BX1242" s="305"/>
      <c r="BY1242" s="308">
        <v>991.93</v>
      </c>
      <c r="BZ1242" s="308">
        <v>1739.96</v>
      </c>
      <c r="CA1242" s="308">
        <v>20.399999999999999</v>
      </c>
      <c r="CB1242" s="308">
        <v>20.399999999999999</v>
      </c>
      <c r="CC1242" s="307">
        <v>0.55000000000000004</v>
      </c>
      <c r="CD1242" s="305" t="s">
        <v>1213</v>
      </c>
      <c r="CE1242" s="310" t="s">
        <v>1253</v>
      </c>
      <c r="CF1242" s="305"/>
      <c r="CG1242" s="308">
        <v>991.93</v>
      </c>
      <c r="CH1242" s="308">
        <v>1739.96</v>
      </c>
      <c r="CI1242" s="308">
        <v>12</v>
      </c>
      <c r="CJ1242" s="308">
        <v>12</v>
      </c>
      <c r="CK1242" s="307"/>
      <c r="CL1242" s="307"/>
      <c r="CM1242" s="307">
        <v>1</v>
      </c>
      <c r="CN1242" s="311" t="s">
        <v>1213</v>
      </c>
      <c r="CO1242" s="305" t="s">
        <v>1253</v>
      </c>
      <c r="CP1242" s="305"/>
      <c r="CQ1242" s="308">
        <v>991.93</v>
      </c>
      <c r="CR1242" s="308">
        <v>1739.96</v>
      </c>
      <c r="CS1242" s="308">
        <v>12</v>
      </c>
      <c r="CT1242" s="308">
        <v>12</v>
      </c>
      <c r="CW1242" s="312"/>
      <c r="CX1242" s="312"/>
    </row>
    <row r="1243" spans="1:102" s="299" customFormat="1" ht="16" customHeight="1">
      <c r="A1243" s="297" t="s">
        <v>3393</v>
      </c>
      <c r="B1243" s="297" t="s">
        <v>3394</v>
      </c>
      <c r="C1243" s="119" t="s">
        <v>1256</v>
      </c>
      <c r="D1243" s="119"/>
      <c r="E1243" s="119"/>
      <c r="F1243" s="298">
        <v>1243</v>
      </c>
      <c r="G1243" s="119"/>
      <c r="H1243" s="119"/>
      <c r="I1243" s="119" t="s">
        <v>3395</v>
      </c>
      <c r="J1243" s="119" t="s">
        <v>3396</v>
      </c>
      <c r="K1243" s="119" t="s">
        <v>378</v>
      </c>
      <c r="L1243" s="119"/>
      <c r="M1243" s="119" t="s">
        <v>147</v>
      </c>
      <c r="N1243" s="119"/>
      <c r="O1243" s="119"/>
      <c r="P1243" s="119"/>
      <c r="Q1243" s="119"/>
      <c r="R1243" s="119">
        <v>1</v>
      </c>
      <c r="S1243" s="119" t="s">
        <v>120</v>
      </c>
      <c r="T1243" s="119"/>
      <c r="U1243" s="119"/>
      <c r="V1243" s="119"/>
      <c r="W1243" s="119"/>
      <c r="X1243" s="119" t="s">
        <v>3397</v>
      </c>
      <c r="Y1243" s="119" t="s">
        <v>3398</v>
      </c>
      <c r="Z1243" s="119" t="s">
        <v>3399</v>
      </c>
      <c r="AA1243" s="119" t="s">
        <v>3400</v>
      </c>
      <c r="AB1243" s="119" t="s">
        <v>1210</v>
      </c>
      <c r="AD1243" s="300"/>
      <c r="AE1243" s="304"/>
      <c r="AF1243" s="297" t="s">
        <v>680</v>
      </c>
      <c r="AG1243" s="302">
        <v>0</v>
      </c>
      <c r="AH1243" s="297" t="s">
        <v>3393</v>
      </c>
      <c r="AI1243" s="297" t="s">
        <v>3394</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3375</v>
      </c>
      <c r="BI1243" s="312"/>
      <c r="BJ1243" s="305" t="s">
        <v>109</v>
      </c>
      <c r="BK1243" s="305"/>
      <c r="BL1243" s="305">
        <v>1</v>
      </c>
      <c r="BM1243" s="307">
        <v>1</v>
      </c>
      <c r="BN1243" s="307" t="s">
        <v>79</v>
      </c>
      <c r="BO1243" s="305" t="s">
        <v>1211</v>
      </c>
      <c r="BP1243" s="308">
        <v>975.79</v>
      </c>
      <c r="BQ1243" s="308">
        <v>1739.6</v>
      </c>
      <c r="BR1243" s="308">
        <v>12</v>
      </c>
      <c r="BS1243" s="308">
        <v>12</v>
      </c>
      <c r="BT1243" s="305" t="s">
        <v>3401</v>
      </c>
      <c r="BU1243" s="307">
        <v>0.1</v>
      </c>
      <c r="BV1243" s="309">
        <v>0</v>
      </c>
      <c r="BW1243" s="310" t="s">
        <v>1253</v>
      </c>
      <c r="BX1243" s="305"/>
      <c r="BY1243" s="308">
        <v>975.79</v>
      </c>
      <c r="BZ1243" s="308">
        <v>1739.6</v>
      </c>
      <c r="CA1243" s="308">
        <v>20.399999999999999</v>
      </c>
      <c r="CB1243" s="308">
        <v>20.399999999999999</v>
      </c>
      <c r="CC1243" s="307">
        <v>0.55000000000000004</v>
      </c>
      <c r="CD1243" s="305" t="s">
        <v>1213</v>
      </c>
      <c r="CE1243" s="310" t="s">
        <v>1253</v>
      </c>
      <c r="CF1243" s="305"/>
      <c r="CG1243" s="308">
        <v>975.79</v>
      </c>
      <c r="CH1243" s="308">
        <v>1739.6</v>
      </c>
      <c r="CI1243" s="308">
        <v>12</v>
      </c>
      <c r="CJ1243" s="308">
        <v>12</v>
      </c>
      <c r="CK1243" s="307"/>
      <c r="CL1243" s="307"/>
      <c r="CM1243" s="307">
        <v>1</v>
      </c>
      <c r="CN1243" s="311" t="s">
        <v>1213</v>
      </c>
      <c r="CO1243" s="305" t="s">
        <v>1253</v>
      </c>
      <c r="CP1243" s="305"/>
      <c r="CQ1243" s="308">
        <v>975.79</v>
      </c>
      <c r="CR1243" s="308">
        <v>1739.6</v>
      </c>
      <c r="CS1243" s="308">
        <v>12</v>
      </c>
      <c r="CT1243" s="308">
        <v>12</v>
      </c>
      <c r="CW1243" s="312"/>
      <c r="CX1243" s="312"/>
    </row>
    <row r="1244" spans="1:102" s="299" customFormat="1" ht="16" customHeight="1">
      <c r="A1244" s="297" t="s">
        <v>3402</v>
      </c>
      <c r="B1244" s="297" t="s">
        <v>3403</v>
      </c>
      <c r="C1244" s="119" t="s">
        <v>1215</v>
      </c>
      <c r="D1244" s="119"/>
      <c r="E1244" s="119"/>
      <c r="F1244" s="298">
        <v>1244</v>
      </c>
      <c r="G1244" s="119"/>
      <c r="H1244" s="119"/>
      <c r="I1244" s="119" t="s">
        <v>3404</v>
      </c>
      <c r="J1244" s="119" t="s">
        <v>3405</v>
      </c>
      <c r="K1244" s="119" t="s">
        <v>378</v>
      </c>
      <c r="L1244" s="119"/>
      <c r="M1244" s="119" t="s">
        <v>147</v>
      </c>
      <c r="N1244" s="119"/>
      <c r="O1244" s="119"/>
      <c r="P1244" s="119"/>
      <c r="Q1244" s="119"/>
      <c r="R1244" s="119">
        <v>1</v>
      </c>
      <c r="S1244" s="119" t="s">
        <v>120</v>
      </c>
      <c r="T1244" s="119"/>
      <c r="U1244" s="119"/>
      <c r="V1244" s="119"/>
      <c r="W1244" s="119"/>
      <c r="X1244" s="119" t="s">
        <v>3406</v>
      </c>
      <c r="Y1244" s="119" t="s">
        <v>3407</v>
      </c>
      <c r="Z1244" s="119" t="s">
        <v>3408</v>
      </c>
      <c r="AA1244" s="119" t="s">
        <v>3409</v>
      </c>
      <c r="AB1244" s="119" t="s">
        <v>1210</v>
      </c>
      <c r="AD1244" s="300"/>
      <c r="AE1244" s="304"/>
      <c r="AF1244" s="297" t="s">
        <v>681</v>
      </c>
      <c r="AG1244" s="302">
        <v>0</v>
      </c>
      <c r="AH1244" s="297" t="s">
        <v>3402</v>
      </c>
      <c r="AI1244" s="297" t="s">
        <v>3403</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3375</v>
      </c>
      <c r="BI1244" s="312"/>
      <c r="BJ1244" s="305" t="s">
        <v>109</v>
      </c>
      <c r="BK1244" s="305"/>
      <c r="BL1244" s="305">
        <v>1</v>
      </c>
      <c r="BM1244" s="307">
        <v>1</v>
      </c>
      <c r="BN1244" s="307" t="s">
        <v>79</v>
      </c>
      <c r="BO1244" s="305" t="s">
        <v>1211</v>
      </c>
      <c r="BP1244" s="308">
        <v>959.66</v>
      </c>
      <c r="BQ1244" s="308">
        <v>1738.9</v>
      </c>
      <c r="BR1244" s="308">
        <v>12</v>
      </c>
      <c r="BS1244" s="308">
        <v>12</v>
      </c>
      <c r="BT1244" s="305" t="s">
        <v>3410</v>
      </c>
      <c r="BU1244" s="307">
        <v>0.1</v>
      </c>
      <c r="BV1244" s="309">
        <v>0</v>
      </c>
      <c r="BW1244" s="310" t="s">
        <v>1253</v>
      </c>
      <c r="BX1244" s="305"/>
      <c r="BY1244" s="308">
        <v>959.66</v>
      </c>
      <c r="BZ1244" s="308">
        <v>1738.9</v>
      </c>
      <c r="CA1244" s="308">
        <v>20.399999999999999</v>
      </c>
      <c r="CB1244" s="308">
        <v>20.399999999999999</v>
      </c>
      <c r="CC1244" s="307">
        <v>0.55000000000000004</v>
      </c>
      <c r="CD1244" s="305" t="s">
        <v>1213</v>
      </c>
      <c r="CE1244" s="310" t="s">
        <v>1253</v>
      </c>
      <c r="CF1244" s="305"/>
      <c r="CG1244" s="308">
        <v>959.66</v>
      </c>
      <c r="CH1244" s="308">
        <v>1738.9</v>
      </c>
      <c r="CI1244" s="308">
        <v>12</v>
      </c>
      <c r="CJ1244" s="308">
        <v>12</v>
      </c>
      <c r="CK1244" s="307"/>
      <c r="CL1244" s="307"/>
      <c r="CM1244" s="307">
        <v>1</v>
      </c>
      <c r="CN1244" s="311" t="s">
        <v>1213</v>
      </c>
      <c r="CO1244" s="305" t="s">
        <v>1253</v>
      </c>
      <c r="CP1244" s="305"/>
      <c r="CQ1244" s="308">
        <v>959.66</v>
      </c>
      <c r="CR1244" s="308">
        <v>1738.9</v>
      </c>
      <c r="CS1244" s="308">
        <v>12</v>
      </c>
      <c r="CT1244" s="308">
        <v>12</v>
      </c>
      <c r="CW1244" s="312"/>
      <c r="CX1244" s="312"/>
    </row>
    <row r="1245" spans="1:102" s="299" customFormat="1" ht="16" customHeight="1">
      <c r="A1245" s="297" t="s">
        <v>3411</v>
      </c>
      <c r="B1245" s="297" t="s">
        <v>3412</v>
      </c>
      <c r="C1245" s="119" t="s">
        <v>1256</v>
      </c>
      <c r="D1245" s="119"/>
      <c r="E1245" s="119"/>
      <c r="F1245" s="298">
        <v>1245</v>
      </c>
      <c r="G1245" s="119"/>
      <c r="H1245" s="119"/>
      <c r="I1245" s="119" t="s">
        <v>3413</v>
      </c>
      <c r="J1245" s="119" t="s">
        <v>3414</v>
      </c>
      <c r="K1245" s="119" t="s">
        <v>378</v>
      </c>
      <c r="L1245" s="119"/>
      <c r="M1245" s="119" t="s">
        <v>147</v>
      </c>
      <c r="N1245" s="119"/>
      <c r="O1245" s="119"/>
      <c r="P1245" s="119"/>
      <c r="Q1245" s="119"/>
      <c r="R1245" s="119">
        <v>1</v>
      </c>
      <c r="S1245" s="119" t="s">
        <v>120</v>
      </c>
      <c r="T1245" s="119"/>
      <c r="U1245" s="119"/>
      <c r="V1245" s="119"/>
      <c r="W1245" s="119"/>
      <c r="X1245" s="119" t="s">
        <v>3415</v>
      </c>
      <c r="Y1245" s="119" t="s">
        <v>3416</v>
      </c>
      <c r="Z1245" s="119" t="s">
        <v>3417</v>
      </c>
      <c r="AA1245" s="119" t="s">
        <v>3418</v>
      </c>
      <c r="AB1245" s="119" t="s">
        <v>1210</v>
      </c>
      <c r="AD1245" s="300"/>
      <c r="AE1245" s="304"/>
      <c r="AF1245" s="297" t="s">
        <v>682</v>
      </c>
      <c r="AG1245" s="302">
        <v>0</v>
      </c>
      <c r="AH1245" s="297" t="s">
        <v>3411</v>
      </c>
      <c r="AI1245" s="297" t="s">
        <v>3412</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3366</v>
      </c>
      <c r="BI1245" s="312"/>
      <c r="BJ1245" s="305" t="s">
        <v>109</v>
      </c>
      <c r="BK1245" s="305"/>
      <c r="BL1245" s="305">
        <v>1</v>
      </c>
      <c r="BM1245" s="307">
        <v>1</v>
      </c>
      <c r="BN1245" s="307" t="s">
        <v>79</v>
      </c>
      <c r="BO1245" s="305" t="s">
        <v>1211</v>
      </c>
      <c r="BP1245" s="308">
        <v>937.27</v>
      </c>
      <c r="BQ1245" s="308">
        <v>1636.92</v>
      </c>
      <c r="BR1245" s="308">
        <v>35</v>
      </c>
      <c r="BS1245" s="308">
        <v>35</v>
      </c>
      <c r="BT1245" s="305" t="s">
        <v>3419</v>
      </c>
      <c r="BU1245" s="307">
        <v>0.1</v>
      </c>
      <c r="BV1245" s="309">
        <v>0</v>
      </c>
      <c r="BW1245" s="310" t="s">
        <v>1243</v>
      </c>
      <c r="BX1245" s="305"/>
      <c r="BY1245" s="308">
        <v>937.27</v>
      </c>
      <c r="BZ1245" s="308">
        <v>1636.92</v>
      </c>
      <c r="CA1245" s="308">
        <v>59.5</v>
      </c>
      <c r="CB1245" s="308">
        <v>59.5</v>
      </c>
      <c r="CC1245" s="307">
        <v>0.55000000000000004</v>
      </c>
      <c r="CD1245" s="305" t="s">
        <v>1213</v>
      </c>
      <c r="CE1245" s="310" t="s">
        <v>1243</v>
      </c>
      <c r="CF1245" s="305"/>
      <c r="CG1245" s="308">
        <v>937.27</v>
      </c>
      <c r="CH1245" s="308">
        <v>1636.92</v>
      </c>
      <c r="CI1245" s="308">
        <v>35</v>
      </c>
      <c r="CJ1245" s="308">
        <v>35</v>
      </c>
      <c r="CK1245" s="307"/>
      <c r="CL1245" s="307"/>
      <c r="CM1245" s="307">
        <v>1</v>
      </c>
      <c r="CN1245" s="311" t="s">
        <v>1213</v>
      </c>
      <c r="CO1245" s="305" t="s">
        <v>1243</v>
      </c>
      <c r="CP1245" s="305"/>
      <c r="CQ1245" s="308">
        <v>937.27</v>
      </c>
      <c r="CR1245" s="308">
        <v>1636.92</v>
      </c>
      <c r="CS1245" s="308">
        <v>35</v>
      </c>
      <c r="CT1245" s="308">
        <v>35</v>
      </c>
      <c r="CW1245" s="312"/>
      <c r="CX1245" s="312"/>
    </row>
    <row r="1246" spans="1:102" s="299" customFormat="1" ht="16" customHeight="1">
      <c r="A1246" s="297" t="s">
        <v>3420</v>
      </c>
      <c r="B1246" s="297" t="s">
        <v>3421</v>
      </c>
      <c r="C1246" s="119" t="s">
        <v>1256</v>
      </c>
      <c r="D1246" s="119"/>
      <c r="E1246" s="119"/>
      <c r="F1246" s="298">
        <v>1246</v>
      </c>
      <c r="G1246" s="119"/>
      <c r="H1246" s="119"/>
      <c r="I1246" s="119" t="s">
        <v>3422</v>
      </c>
      <c r="J1246" s="119" t="s">
        <v>3423</v>
      </c>
      <c r="K1246" s="119" t="s">
        <v>378</v>
      </c>
      <c r="L1246" s="119"/>
      <c r="M1246" s="119" t="s">
        <v>147</v>
      </c>
      <c r="N1246" s="119"/>
      <c r="O1246" s="119"/>
      <c r="P1246" s="119"/>
      <c r="Q1246" s="119"/>
      <c r="R1246" s="119">
        <v>1</v>
      </c>
      <c r="S1246" s="119" t="s">
        <v>120</v>
      </c>
      <c r="T1246" s="119"/>
      <c r="U1246" s="119"/>
      <c r="V1246" s="119"/>
      <c r="W1246" s="119"/>
      <c r="X1246" s="119" t="s">
        <v>3424</v>
      </c>
      <c r="Y1246" s="119" t="s">
        <v>3425</v>
      </c>
      <c r="Z1246" s="119" t="s">
        <v>3426</v>
      </c>
      <c r="AA1246" s="119" t="s">
        <v>3427</v>
      </c>
      <c r="AB1246" s="119" t="s">
        <v>1210</v>
      </c>
      <c r="AD1246" s="300"/>
      <c r="AE1246" s="304"/>
      <c r="AF1246" s="297" t="s">
        <v>683</v>
      </c>
      <c r="AG1246" s="302">
        <v>0</v>
      </c>
      <c r="AH1246" s="297" t="s">
        <v>3420</v>
      </c>
      <c r="AI1246" s="297" t="s">
        <v>3421</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3411</v>
      </c>
      <c r="BI1246" s="312"/>
      <c r="BJ1246" s="305" t="s">
        <v>109</v>
      </c>
      <c r="BK1246" s="305"/>
      <c r="BL1246" s="305">
        <v>1</v>
      </c>
      <c r="BM1246" s="307">
        <v>1</v>
      </c>
      <c r="BN1246" s="307" t="s">
        <v>79</v>
      </c>
      <c r="BO1246" s="305" t="s">
        <v>1211</v>
      </c>
      <c r="BP1246" s="308">
        <v>943.55</v>
      </c>
      <c r="BQ1246" s="308">
        <v>1737.84</v>
      </c>
      <c r="BR1246" s="308">
        <v>12</v>
      </c>
      <c r="BS1246" s="308">
        <v>12</v>
      </c>
      <c r="BT1246" s="305" t="s">
        <v>3428</v>
      </c>
      <c r="BU1246" s="307">
        <v>0.1</v>
      </c>
      <c r="BV1246" s="309">
        <v>0</v>
      </c>
      <c r="BW1246" s="310" t="s">
        <v>1253</v>
      </c>
      <c r="BX1246" s="305"/>
      <c r="BY1246" s="308">
        <v>943.55</v>
      </c>
      <c r="BZ1246" s="308">
        <v>1737.84</v>
      </c>
      <c r="CA1246" s="308">
        <v>20.399999999999999</v>
      </c>
      <c r="CB1246" s="308">
        <v>20.399999999999999</v>
      </c>
      <c r="CC1246" s="307">
        <v>0.55000000000000004</v>
      </c>
      <c r="CD1246" s="305" t="s">
        <v>1213</v>
      </c>
      <c r="CE1246" s="310" t="s">
        <v>1253</v>
      </c>
      <c r="CF1246" s="305"/>
      <c r="CG1246" s="308">
        <v>943.55</v>
      </c>
      <c r="CH1246" s="308">
        <v>1737.84</v>
      </c>
      <c r="CI1246" s="308">
        <v>12</v>
      </c>
      <c r="CJ1246" s="308">
        <v>12</v>
      </c>
      <c r="CK1246" s="307"/>
      <c r="CL1246" s="307"/>
      <c r="CM1246" s="307">
        <v>1</v>
      </c>
      <c r="CN1246" s="311" t="s">
        <v>1213</v>
      </c>
      <c r="CO1246" s="305" t="s">
        <v>1253</v>
      </c>
      <c r="CP1246" s="305"/>
      <c r="CQ1246" s="308">
        <v>943.55</v>
      </c>
      <c r="CR1246" s="308">
        <v>1737.84</v>
      </c>
      <c r="CS1246" s="308">
        <v>12</v>
      </c>
      <c r="CT1246" s="308">
        <v>12</v>
      </c>
      <c r="CW1246" s="312"/>
      <c r="CX1246" s="312"/>
    </row>
    <row r="1247" spans="1:102" s="299" customFormat="1" ht="16" customHeight="1">
      <c r="A1247" s="297" t="s">
        <v>3429</v>
      </c>
      <c r="B1247" s="297" t="s">
        <v>3430</v>
      </c>
      <c r="C1247" s="119" t="s">
        <v>1215</v>
      </c>
      <c r="D1247" s="119"/>
      <c r="E1247" s="119"/>
      <c r="F1247" s="298">
        <v>1247</v>
      </c>
      <c r="G1247" s="119"/>
      <c r="H1247" s="119"/>
      <c r="I1247" s="119" t="s">
        <v>3431</v>
      </c>
      <c r="J1247" s="119" t="s">
        <v>3432</v>
      </c>
      <c r="K1247" s="119" t="s">
        <v>378</v>
      </c>
      <c r="L1247" s="119"/>
      <c r="M1247" s="119" t="s">
        <v>147</v>
      </c>
      <c r="N1247" s="119"/>
      <c r="O1247" s="119"/>
      <c r="P1247" s="119"/>
      <c r="Q1247" s="119"/>
      <c r="R1247" s="119">
        <v>1</v>
      </c>
      <c r="S1247" s="119" t="s">
        <v>120</v>
      </c>
      <c r="T1247" s="119"/>
      <c r="U1247" s="119"/>
      <c r="V1247" s="119"/>
      <c r="W1247" s="119"/>
      <c r="X1247" s="119" t="s">
        <v>3433</v>
      </c>
      <c r="Y1247" s="119" t="s">
        <v>3434</v>
      </c>
      <c r="Z1247" s="119" t="s">
        <v>3435</v>
      </c>
      <c r="AA1247" s="119" t="s">
        <v>3436</v>
      </c>
      <c r="AB1247" s="119" t="s">
        <v>1210</v>
      </c>
      <c r="AD1247" s="300"/>
      <c r="AE1247" s="304"/>
      <c r="AF1247" s="297" t="s">
        <v>684</v>
      </c>
      <c r="AG1247" s="302">
        <v>0</v>
      </c>
      <c r="AH1247" s="297" t="s">
        <v>3429</v>
      </c>
      <c r="AI1247" s="297" t="s">
        <v>3430</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3411</v>
      </c>
      <c r="BI1247" s="312"/>
      <c r="BJ1247" s="305" t="s">
        <v>109</v>
      </c>
      <c r="BK1247" s="305"/>
      <c r="BL1247" s="305">
        <v>1</v>
      </c>
      <c r="BM1247" s="307">
        <v>1</v>
      </c>
      <c r="BN1247" s="307" t="s">
        <v>79</v>
      </c>
      <c r="BO1247" s="305" t="s">
        <v>1211</v>
      </c>
      <c r="BP1247" s="308">
        <v>927.47</v>
      </c>
      <c r="BQ1247" s="308">
        <v>1736.44</v>
      </c>
      <c r="BR1247" s="308">
        <v>12</v>
      </c>
      <c r="BS1247" s="308">
        <v>12</v>
      </c>
      <c r="BT1247" s="305" t="s">
        <v>3437</v>
      </c>
      <c r="BU1247" s="307">
        <v>0.1</v>
      </c>
      <c r="BV1247" s="309">
        <v>0</v>
      </c>
      <c r="BW1247" s="310" t="s">
        <v>1253</v>
      </c>
      <c r="BX1247" s="305"/>
      <c r="BY1247" s="308">
        <v>927.47</v>
      </c>
      <c r="BZ1247" s="308">
        <v>1736.44</v>
      </c>
      <c r="CA1247" s="308">
        <v>20.399999999999999</v>
      </c>
      <c r="CB1247" s="308">
        <v>20.399999999999999</v>
      </c>
      <c r="CC1247" s="307">
        <v>0.55000000000000004</v>
      </c>
      <c r="CD1247" s="305" t="s">
        <v>1213</v>
      </c>
      <c r="CE1247" s="310" t="s">
        <v>1253</v>
      </c>
      <c r="CF1247" s="305"/>
      <c r="CG1247" s="308">
        <v>927.47</v>
      </c>
      <c r="CH1247" s="308">
        <v>1736.44</v>
      </c>
      <c r="CI1247" s="308">
        <v>12</v>
      </c>
      <c r="CJ1247" s="308">
        <v>12</v>
      </c>
      <c r="CK1247" s="307"/>
      <c r="CL1247" s="307"/>
      <c r="CM1247" s="307">
        <v>1</v>
      </c>
      <c r="CN1247" s="311" t="s">
        <v>1213</v>
      </c>
      <c r="CO1247" s="305" t="s">
        <v>1253</v>
      </c>
      <c r="CP1247" s="305"/>
      <c r="CQ1247" s="308">
        <v>927.47</v>
      </c>
      <c r="CR1247" s="308">
        <v>1736.44</v>
      </c>
      <c r="CS1247" s="308">
        <v>12</v>
      </c>
      <c r="CT1247" s="308">
        <v>12</v>
      </c>
      <c r="CW1247" s="312"/>
      <c r="CX1247" s="312"/>
    </row>
    <row r="1248" spans="1:102" s="299" customFormat="1" ht="16" customHeight="1">
      <c r="A1248" s="297" t="s">
        <v>3438</v>
      </c>
      <c r="B1248" s="297" t="s">
        <v>3439</v>
      </c>
      <c r="C1248" s="119" t="s">
        <v>1256</v>
      </c>
      <c r="D1248" s="119"/>
      <c r="E1248" s="119"/>
      <c r="F1248" s="298">
        <v>1248</v>
      </c>
      <c r="G1248" s="119"/>
      <c r="H1248" s="119"/>
      <c r="I1248" s="119" t="s">
        <v>3440</v>
      </c>
      <c r="J1248" s="119" t="s">
        <v>3441</v>
      </c>
      <c r="K1248" s="119" t="s">
        <v>378</v>
      </c>
      <c r="L1248" s="119"/>
      <c r="M1248" s="119" t="s">
        <v>147</v>
      </c>
      <c r="N1248" s="119"/>
      <c r="O1248" s="119"/>
      <c r="P1248" s="119"/>
      <c r="Q1248" s="119"/>
      <c r="R1248" s="119">
        <v>1</v>
      </c>
      <c r="S1248" s="119" t="s">
        <v>120</v>
      </c>
      <c r="T1248" s="119"/>
      <c r="U1248" s="119"/>
      <c r="V1248" s="119"/>
      <c r="W1248" s="119"/>
      <c r="X1248" s="119" t="s">
        <v>3442</v>
      </c>
      <c r="Y1248" s="119" t="s">
        <v>3443</v>
      </c>
      <c r="Z1248" s="119" t="s">
        <v>3444</v>
      </c>
      <c r="AA1248" s="119" t="s">
        <v>3445</v>
      </c>
      <c r="AB1248" s="119" t="s">
        <v>1210</v>
      </c>
      <c r="AD1248" s="300"/>
      <c r="AE1248" s="304"/>
      <c r="AF1248" s="297" t="s">
        <v>685</v>
      </c>
      <c r="AG1248" s="302">
        <v>0</v>
      </c>
      <c r="AH1248" s="297" t="s">
        <v>3438</v>
      </c>
      <c r="AI1248" s="297" t="s">
        <v>3439</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3411</v>
      </c>
      <c r="BI1248" s="312"/>
      <c r="BJ1248" s="305" t="s">
        <v>109</v>
      </c>
      <c r="BK1248" s="305"/>
      <c r="BL1248" s="305">
        <v>1</v>
      </c>
      <c r="BM1248" s="307">
        <v>1</v>
      </c>
      <c r="BN1248" s="307" t="s">
        <v>79</v>
      </c>
      <c r="BO1248" s="305" t="s">
        <v>1211</v>
      </c>
      <c r="BP1248" s="308">
        <v>911.42</v>
      </c>
      <c r="BQ1248" s="308">
        <v>1734.68</v>
      </c>
      <c r="BR1248" s="308">
        <v>12</v>
      </c>
      <c r="BS1248" s="308">
        <v>12</v>
      </c>
      <c r="BT1248" s="305" t="s">
        <v>3446</v>
      </c>
      <c r="BU1248" s="307">
        <v>0.1</v>
      </c>
      <c r="BV1248" s="309">
        <v>0</v>
      </c>
      <c r="BW1248" s="310" t="s">
        <v>1253</v>
      </c>
      <c r="BX1248" s="305"/>
      <c r="BY1248" s="308">
        <v>911.42</v>
      </c>
      <c r="BZ1248" s="308">
        <v>1734.68</v>
      </c>
      <c r="CA1248" s="308">
        <v>20.399999999999999</v>
      </c>
      <c r="CB1248" s="308">
        <v>20.399999999999999</v>
      </c>
      <c r="CC1248" s="307">
        <v>0.55000000000000004</v>
      </c>
      <c r="CD1248" s="305" t="s">
        <v>1213</v>
      </c>
      <c r="CE1248" s="310" t="s">
        <v>1253</v>
      </c>
      <c r="CF1248" s="305"/>
      <c r="CG1248" s="308">
        <v>911.42</v>
      </c>
      <c r="CH1248" s="308">
        <v>1734.68</v>
      </c>
      <c r="CI1248" s="308">
        <v>12</v>
      </c>
      <c r="CJ1248" s="308">
        <v>12</v>
      </c>
      <c r="CK1248" s="307"/>
      <c r="CL1248" s="307"/>
      <c r="CM1248" s="307">
        <v>1</v>
      </c>
      <c r="CN1248" s="311" t="s">
        <v>1213</v>
      </c>
      <c r="CO1248" s="305" t="s">
        <v>1253</v>
      </c>
      <c r="CP1248" s="305"/>
      <c r="CQ1248" s="308">
        <v>911.42</v>
      </c>
      <c r="CR1248" s="308">
        <v>1734.68</v>
      </c>
      <c r="CS1248" s="308">
        <v>12</v>
      </c>
      <c r="CT1248" s="308">
        <v>12</v>
      </c>
      <c r="CW1248" s="312"/>
      <c r="CX1248" s="312"/>
    </row>
    <row r="1249" spans="1:102" s="299" customFormat="1" ht="16" customHeight="1">
      <c r="A1249" s="297" t="s">
        <v>3447</v>
      </c>
      <c r="B1249" s="297" t="s">
        <v>3448</v>
      </c>
      <c r="C1249" s="119" t="s">
        <v>1215</v>
      </c>
      <c r="D1249" s="119"/>
      <c r="E1249" s="119"/>
      <c r="F1249" s="298">
        <v>1249</v>
      </c>
      <c r="G1249" s="119"/>
      <c r="H1249" s="119"/>
      <c r="I1249" s="119" t="s">
        <v>3449</v>
      </c>
      <c r="J1249" s="119" t="s">
        <v>3450</v>
      </c>
      <c r="K1249" s="119" t="s">
        <v>378</v>
      </c>
      <c r="L1249" s="119"/>
      <c r="M1249" s="119" t="s">
        <v>147</v>
      </c>
      <c r="N1249" s="119"/>
      <c r="O1249" s="119"/>
      <c r="P1249" s="119"/>
      <c r="Q1249" s="119"/>
      <c r="R1249" s="119">
        <v>1</v>
      </c>
      <c r="S1249" s="119" t="s">
        <v>120</v>
      </c>
      <c r="T1249" s="119"/>
      <c r="U1249" s="119"/>
      <c r="V1249" s="119"/>
      <c r="W1249" s="119"/>
      <c r="X1249" s="119" t="s">
        <v>3451</v>
      </c>
      <c r="Y1249" s="119" t="s">
        <v>3452</v>
      </c>
      <c r="Z1249" s="119" t="s">
        <v>3453</v>
      </c>
      <c r="AA1249" s="119" t="s">
        <v>3454</v>
      </c>
      <c r="AB1249" s="119" t="s">
        <v>1210</v>
      </c>
      <c r="AD1249" s="300"/>
      <c r="AE1249" s="304"/>
      <c r="AF1249" s="297" t="s">
        <v>686</v>
      </c>
      <c r="AG1249" s="302">
        <v>0</v>
      </c>
      <c r="AH1249" s="297" t="s">
        <v>3447</v>
      </c>
      <c r="AI1249" s="297" t="s">
        <v>3448</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3366</v>
      </c>
      <c r="BI1249" s="312"/>
      <c r="BJ1249" s="305" t="s">
        <v>109</v>
      </c>
      <c r="BK1249" s="305"/>
      <c r="BL1249" s="305">
        <v>1</v>
      </c>
      <c r="BM1249" s="307">
        <v>1</v>
      </c>
      <c r="BN1249" s="307" t="s">
        <v>79</v>
      </c>
      <c r="BO1249" s="305" t="s">
        <v>1211</v>
      </c>
      <c r="BP1249" s="308">
        <v>895.75</v>
      </c>
      <c r="BQ1249" s="308">
        <v>1631.45</v>
      </c>
      <c r="BR1249" s="308">
        <v>35</v>
      </c>
      <c r="BS1249" s="308">
        <v>35</v>
      </c>
      <c r="BT1249" s="305" t="s">
        <v>3455</v>
      </c>
      <c r="BU1249" s="307">
        <v>0.1</v>
      </c>
      <c r="BV1249" s="309">
        <v>0</v>
      </c>
      <c r="BW1249" s="310" t="s">
        <v>1243</v>
      </c>
      <c r="BX1249" s="305"/>
      <c r="BY1249" s="308">
        <v>895.75</v>
      </c>
      <c r="BZ1249" s="308">
        <v>1631.45</v>
      </c>
      <c r="CA1249" s="308">
        <v>59.5</v>
      </c>
      <c r="CB1249" s="308">
        <v>59.5</v>
      </c>
      <c r="CC1249" s="307">
        <v>0.55000000000000004</v>
      </c>
      <c r="CD1249" s="305" t="s">
        <v>1213</v>
      </c>
      <c r="CE1249" s="310" t="s">
        <v>1243</v>
      </c>
      <c r="CF1249" s="305"/>
      <c r="CG1249" s="308">
        <v>895.75</v>
      </c>
      <c r="CH1249" s="308">
        <v>1631.45</v>
      </c>
      <c r="CI1249" s="308">
        <v>35</v>
      </c>
      <c r="CJ1249" s="308">
        <v>35</v>
      </c>
      <c r="CK1249" s="307"/>
      <c r="CL1249" s="307"/>
      <c r="CM1249" s="307">
        <v>1</v>
      </c>
      <c r="CN1249" s="311" t="s">
        <v>1213</v>
      </c>
      <c r="CO1249" s="305" t="s">
        <v>1243</v>
      </c>
      <c r="CP1249" s="305"/>
      <c r="CQ1249" s="308">
        <v>895.75</v>
      </c>
      <c r="CR1249" s="308">
        <v>1631.45</v>
      </c>
      <c r="CS1249" s="308">
        <v>35</v>
      </c>
      <c r="CT1249" s="308">
        <v>35</v>
      </c>
      <c r="CW1249" s="312"/>
      <c r="CX1249" s="312"/>
    </row>
    <row r="1250" spans="1:102" s="299" customFormat="1" ht="16" customHeight="1">
      <c r="A1250" s="297" t="s">
        <v>3456</v>
      </c>
      <c r="B1250" s="297" t="s">
        <v>3457</v>
      </c>
      <c r="C1250" s="119" t="s">
        <v>1215</v>
      </c>
      <c r="D1250" s="119"/>
      <c r="E1250" s="119"/>
      <c r="F1250" s="298">
        <v>1250</v>
      </c>
      <c r="G1250" s="119"/>
      <c r="H1250" s="119"/>
      <c r="I1250" s="119" t="s">
        <v>3458</v>
      </c>
      <c r="J1250" s="119" t="s">
        <v>3459</v>
      </c>
      <c r="K1250" s="119" t="s">
        <v>378</v>
      </c>
      <c r="L1250" s="119"/>
      <c r="M1250" s="119" t="s">
        <v>147</v>
      </c>
      <c r="N1250" s="119"/>
      <c r="O1250" s="119"/>
      <c r="P1250" s="119"/>
      <c r="Q1250" s="119"/>
      <c r="R1250" s="119">
        <v>1</v>
      </c>
      <c r="S1250" s="119" t="s">
        <v>120</v>
      </c>
      <c r="T1250" s="119"/>
      <c r="U1250" s="119"/>
      <c r="V1250" s="119"/>
      <c r="W1250" s="119"/>
      <c r="X1250" s="119" t="s">
        <v>3460</v>
      </c>
      <c r="Y1250" s="119" t="s">
        <v>3461</v>
      </c>
      <c r="Z1250" s="119" t="s">
        <v>3462</v>
      </c>
      <c r="AA1250" s="119" t="s">
        <v>3463</v>
      </c>
      <c r="AB1250" s="119" t="s">
        <v>1210</v>
      </c>
      <c r="AD1250" s="300"/>
      <c r="AE1250" s="304"/>
      <c r="AF1250" s="297" t="s">
        <v>687</v>
      </c>
      <c r="AG1250" s="302">
        <v>0</v>
      </c>
      <c r="AH1250" s="297" t="s">
        <v>3456</v>
      </c>
      <c r="AI1250" s="297" t="s">
        <v>3457</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3447</v>
      </c>
      <c r="BI1250" s="312"/>
      <c r="BJ1250" s="305" t="s">
        <v>109</v>
      </c>
      <c r="BK1250" s="305"/>
      <c r="BL1250" s="305">
        <v>1</v>
      </c>
      <c r="BM1250" s="307">
        <v>1</v>
      </c>
      <c r="BN1250" s="307" t="s">
        <v>79</v>
      </c>
      <c r="BO1250" s="305" t="s">
        <v>1211</v>
      </c>
      <c r="BP1250" s="308">
        <v>895.41</v>
      </c>
      <c r="BQ1250" s="308">
        <v>1732.57</v>
      </c>
      <c r="BR1250" s="308">
        <v>12</v>
      </c>
      <c r="BS1250" s="308">
        <v>12</v>
      </c>
      <c r="BT1250" s="305" t="s">
        <v>3464</v>
      </c>
      <c r="BU1250" s="307">
        <v>0.1</v>
      </c>
      <c r="BV1250" s="309">
        <v>0</v>
      </c>
      <c r="BW1250" s="310" t="s">
        <v>1253</v>
      </c>
      <c r="BX1250" s="305"/>
      <c r="BY1250" s="308">
        <v>895.41</v>
      </c>
      <c r="BZ1250" s="308">
        <v>1732.57</v>
      </c>
      <c r="CA1250" s="308">
        <v>20.399999999999999</v>
      </c>
      <c r="CB1250" s="308">
        <v>20.399999999999999</v>
      </c>
      <c r="CC1250" s="307">
        <v>0.55000000000000004</v>
      </c>
      <c r="CD1250" s="305" t="s">
        <v>1213</v>
      </c>
      <c r="CE1250" s="310" t="s">
        <v>1253</v>
      </c>
      <c r="CF1250" s="305"/>
      <c r="CG1250" s="308">
        <v>895.41</v>
      </c>
      <c r="CH1250" s="308">
        <v>1732.57</v>
      </c>
      <c r="CI1250" s="308">
        <v>12</v>
      </c>
      <c r="CJ1250" s="308">
        <v>12</v>
      </c>
      <c r="CK1250" s="307"/>
      <c r="CL1250" s="307"/>
      <c r="CM1250" s="307">
        <v>1</v>
      </c>
      <c r="CN1250" s="311" t="s">
        <v>1213</v>
      </c>
      <c r="CO1250" s="305" t="s">
        <v>1253</v>
      </c>
      <c r="CP1250" s="305"/>
      <c r="CQ1250" s="308">
        <v>895.41</v>
      </c>
      <c r="CR1250" s="308">
        <v>1732.57</v>
      </c>
      <c r="CS1250" s="308">
        <v>12</v>
      </c>
      <c r="CT1250" s="308">
        <v>12</v>
      </c>
      <c r="CW1250" s="312"/>
      <c r="CX1250" s="312"/>
    </row>
    <row r="1251" spans="1:102" s="299" customFormat="1" ht="16" customHeight="1">
      <c r="A1251" s="297" t="s">
        <v>3465</v>
      </c>
      <c r="B1251" s="297" t="s">
        <v>3466</v>
      </c>
      <c r="C1251" s="119" t="s">
        <v>1256</v>
      </c>
      <c r="D1251" s="119"/>
      <c r="E1251" s="119"/>
      <c r="F1251" s="298">
        <v>1251</v>
      </c>
      <c r="G1251" s="119"/>
      <c r="H1251" s="119"/>
      <c r="I1251" s="119" t="s">
        <v>3467</v>
      </c>
      <c r="J1251" s="119" t="s">
        <v>3468</v>
      </c>
      <c r="K1251" s="119" t="s">
        <v>378</v>
      </c>
      <c r="L1251" s="119"/>
      <c r="M1251" s="119" t="s">
        <v>147</v>
      </c>
      <c r="N1251" s="119"/>
      <c r="O1251" s="119"/>
      <c r="P1251" s="119"/>
      <c r="Q1251" s="119"/>
      <c r="R1251" s="119">
        <v>1</v>
      </c>
      <c r="S1251" s="119" t="s">
        <v>120</v>
      </c>
      <c r="T1251" s="119"/>
      <c r="U1251" s="119"/>
      <c r="V1251" s="119"/>
      <c r="W1251" s="119"/>
      <c r="X1251" s="119" t="s">
        <v>3469</v>
      </c>
      <c r="Y1251" s="119" t="s">
        <v>3470</v>
      </c>
      <c r="Z1251" s="119" t="s">
        <v>3471</v>
      </c>
      <c r="AA1251" s="119" t="s">
        <v>3472</v>
      </c>
      <c r="AB1251" s="119" t="s">
        <v>1210</v>
      </c>
      <c r="AD1251" s="300"/>
      <c r="AE1251" s="304"/>
      <c r="AF1251" s="297" t="s">
        <v>688</v>
      </c>
      <c r="AG1251" s="302">
        <v>0</v>
      </c>
      <c r="AH1251" s="297" t="s">
        <v>3465</v>
      </c>
      <c r="AI1251" s="297" t="s">
        <v>3466</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3447</v>
      </c>
      <c r="BI1251" s="312"/>
      <c r="BJ1251" s="305" t="s">
        <v>109</v>
      </c>
      <c r="BK1251" s="305"/>
      <c r="BL1251" s="305">
        <v>1</v>
      </c>
      <c r="BM1251" s="307">
        <v>1</v>
      </c>
      <c r="BN1251" s="307" t="s">
        <v>79</v>
      </c>
      <c r="BO1251" s="305" t="s">
        <v>1211</v>
      </c>
      <c r="BP1251" s="308">
        <v>879.46</v>
      </c>
      <c r="BQ1251" s="308">
        <v>1730.12</v>
      </c>
      <c r="BR1251" s="308">
        <v>12</v>
      </c>
      <c r="BS1251" s="308">
        <v>12</v>
      </c>
      <c r="BT1251" s="305" t="s">
        <v>3473</v>
      </c>
      <c r="BU1251" s="307">
        <v>0.1</v>
      </c>
      <c r="BV1251" s="309">
        <v>0</v>
      </c>
      <c r="BW1251" s="310" t="s">
        <v>1253</v>
      </c>
      <c r="BX1251" s="305"/>
      <c r="BY1251" s="308">
        <v>879.46</v>
      </c>
      <c r="BZ1251" s="308">
        <v>1730.12</v>
      </c>
      <c r="CA1251" s="308">
        <v>20.399999999999999</v>
      </c>
      <c r="CB1251" s="308">
        <v>20.399999999999999</v>
      </c>
      <c r="CC1251" s="307">
        <v>0.55000000000000004</v>
      </c>
      <c r="CD1251" s="305" t="s">
        <v>1213</v>
      </c>
      <c r="CE1251" s="310" t="s">
        <v>1253</v>
      </c>
      <c r="CF1251" s="305"/>
      <c r="CG1251" s="308">
        <v>879.46</v>
      </c>
      <c r="CH1251" s="308">
        <v>1730.12</v>
      </c>
      <c r="CI1251" s="308">
        <v>12</v>
      </c>
      <c r="CJ1251" s="308">
        <v>12</v>
      </c>
      <c r="CK1251" s="307"/>
      <c r="CL1251" s="307"/>
      <c r="CM1251" s="307">
        <v>1</v>
      </c>
      <c r="CN1251" s="311" t="s">
        <v>1213</v>
      </c>
      <c r="CO1251" s="305" t="s">
        <v>1253</v>
      </c>
      <c r="CP1251" s="305"/>
      <c r="CQ1251" s="308">
        <v>879.46</v>
      </c>
      <c r="CR1251" s="308">
        <v>1730.12</v>
      </c>
      <c r="CS1251" s="308">
        <v>12</v>
      </c>
      <c r="CT1251" s="308">
        <v>12</v>
      </c>
      <c r="CW1251" s="312"/>
      <c r="CX1251" s="312"/>
    </row>
    <row r="1252" spans="1:102" s="299" customFormat="1" ht="16" customHeight="1">
      <c r="A1252" s="297" t="s">
        <v>3474</v>
      </c>
      <c r="B1252" s="297" t="s">
        <v>3475</v>
      </c>
      <c r="C1252" s="119" t="s">
        <v>1215</v>
      </c>
      <c r="D1252" s="119"/>
      <c r="E1252" s="119"/>
      <c r="F1252" s="298">
        <v>1252</v>
      </c>
      <c r="G1252" s="119"/>
      <c r="H1252" s="119"/>
      <c r="I1252" s="119" t="s">
        <v>3476</v>
      </c>
      <c r="J1252" s="119" t="s">
        <v>3477</v>
      </c>
      <c r="K1252" s="119" t="s">
        <v>378</v>
      </c>
      <c r="L1252" s="119"/>
      <c r="M1252" s="119" t="s">
        <v>147</v>
      </c>
      <c r="N1252" s="119"/>
      <c r="O1252" s="119"/>
      <c r="P1252" s="119"/>
      <c r="Q1252" s="119"/>
      <c r="R1252" s="119">
        <v>1</v>
      </c>
      <c r="S1252" s="119" t="s">
        <v>120</v>
      </c>
      <c r="T1252" s="119"/>
      <c r="U1252" s="119"/>
      <c r="V1252" s="119"/>
      <c r="W1252" s="119"/>
      <c r="X1252" s="119" t="s">
        <v>3478</v>
      </c>
      <c r="Y1252" s="119" t="s">
        <v>3479</v>
      </c>
      <c r="Z1252" s="119" t="s">
        <v>3480</v>
      </c>
      <c r="AA1252" s="119" t="s">
        <v>3481</v>
      </c>
      <c r="AB1252" s="119" t="s">
        <v>1210</v>
      </c>
      <c r="AD1252" s="300"/>
      <c r="AE1252" s="304"/>
      <c r="AF1252" s="297" t="s">
        <v>689</v>
      </c>
      <c r="AG1252" s="302">
        <v>0</v>
      </c>
      <c r="AH1252" s="297" t="s">
        <v>3474</v>
      </c>
      <c r="AI1252" s="297" t="s">
        <v>3475</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3447</v>
      </c>
      <c r="BI1252" s="312"/>
      <c r="BJ1252" s="305" t="s">
        <v>109</v>
      </c>
      <c r="BK1252" s="305"/>
      <c r="BL1252" s="305">
        <v>1</v>
      </c>
      <c r="BM1252" s="307">
        <v>1</v>
      </c>
      <c r="BN1252" s="307" t="s">
        <v>79</v>
      </c>
      <c r="BO1252" s="305" t="s">
        <v>1211</v>
      </c>
      <c r="BP1252" s="308">
        <v>863.56</v>
      </c>
      <c r="BQ1252" s="308">
        <v>1727.31</v>
      </c>
      <c r="BR1252" s="308">
        <v>12</v>
      </c>
      <c r="BS1252" s="308">
        <v>12</v>
      </c>
      <c r="BT1252" s="305" t="s">
        <v>3482</v>
      </c>
      <c r="BU1252" s="307">
        <v>0.1</v>
      </c>
      <c r="BV1252" s="309">
        <v>0</v>
      </c>
      <c r="BW1252" s="310" t="s">
        <v>1253</v>
      </c>
      <c r="BX1252" s="305"/>
      <c r="BY1252" s="308">
        <v>863.56</v>
      </c>
      <c r="BZ1252" s="308">
        <v>1727.31</v>
      </c>
      <c r="CA1252" s="308">
        <v>20.399999999999999</v>
      </c>
      <c r="CB1252" s="308">
        <v>20.399999999999999</v>
      </c>
      <c r="CC1252" s="307">
        <v>0.55000000000000004</v>
      </c>
      <c r="CD1252" s="305" t="s">
        <v>1213</v>
      </c>
      <c r="CE1252" s="310" t="s">
        <v>1253</v>
      </c>
      <c r="CF1252" s="305"/>
      <c r="CG1252" s="308">
        <v>863.56</v>
      </c>
      <c r="CH1252" s="308">
        <v>1727.31</v>
      </c>
      <c r="CI1252" s="308">
        <v>12</v>
      </c>
      <c r="CJ1252" s="308">
        <v>12</v>
      </c>
      <c r="CK1252" s="307"/>
      <c r="CL1252" s="307"/>
      <c r="CM1252" s="307">
        <v>1</v>
      </c>
      <c r="CN1252" s="311" t="s">
        <v>1213</v>
      </c>
      <c r="CO1252" s="305" t="s">
        <v>1253</v>
      </c>
      <c r="CP1252" s="305"/>
      <c r="CQ1252" s="308">
        <v>863.56</v>
      </c>
      <c r="CR1252" s="308">
        <v>1727.31</v>
      </c>
      <c r="CS1252" s="308">
        <v>12</v>
      </c>
      <c r="CT1252" s="308">
        <v>12</v>
      </c>
      <c r="CW1252" s="312"/>
      <c r="CX1252" s="312"/>
    </row>
    <row r="1253" spans="1:102" s="299" customFormat="1" ht="16" customHeight="1">
      <c r="A1253" s="297" t="s">
        <v>3483</v>
      </c>
      <c r="B1253" s="297" t="s">
        <v>3484</v>
      </c>
      <c r="C1253" s="119" t="s">
        <v>1256</v>
      </c>
      <c r="D1253" s="119"/>
      <c r="E1253" s="119"/>
      <c r="F1253" s="298">
        <v>1253</v>
      </c>
      <c r="G1253" s="119"/>
      <c r="H1253" s="119"/>
      <c r="I1253" s="119" t="s">
        <v>3485</v>
      </c>
      <c r="J1253" s="119" t="s">
        <v>3486</v>
      </c>
      <c r="K1253" s="119" t="s">
        <v>378</v>
      </c>
      <c r="L1253" s="119"/>
      <c r="M1253" s="119" t="s">
        <v>147</v>
      </c>
      <c r="N1253" s="119"/>
      <c r="O1253" s="119"/>
      <c r="P1253" s="119"/>
      <c r="Q1253" s="119"/>
      <c r="R1253" s="119">
        <v>1</v>
      </c>
      <c r="S1253" s="119" t="s">
        <v>120</v>
      </c>
      <c r="T1253" s="119"/>
      <c r="U1253" s="119"/>
      <c r="V1253" s="119"/>
      <c r="W1253" s="119"/>
      <c r="X1253" s="119" t="s">
        <v>3487</v>
      </c>
      <c r="Y1253" s="119" t="s">
        <v>3488</v>
      </c>
      <c r="Z1253" s="119" t="s">
        <v>3489</v>
      </c>
      <c r="AA1253" s="119" t="s">
        <v>3490</v>
      </c>
      <c r="AB1253" s="119" t="s">
        <v>1210</v>
      </c>
      <c r="AD1253" s="300"/>
      <c r="AE1253" s="304"/>
      <c r="AF1253" s="297" t="s">
        <v>690</v>
      </c>
      <c r="AG1253" s="302">
        <v>0</v>
      </c>
      <c r="AH1253" s="297" t="s">
        <v>3483</v>
      </c>
      <c r="AI1253" s="297" t="s">
        <v>3484</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3115</v>
      </c>
      <c r="BI1253" s="312"/>
      <c r="BJ1253" s="305" t="s">
        <v>109</v>
      </c>
      <c r="BK1253" s="305"/>
      <c r="BL1253" s="305">
        <v>1</v>
      </c>
      <c r="BM1253" s="307">
        <v>1</v>
      </c>
      <c r="BN1253" s="307" t="s">
        <v>79</v>
      </c>
      <c r="BO1253" s="305" t="s">
        <v>1211</v>
      </c>
      <c r="BP1253" s="308">
        <v>854.86</v>
      </c>
      <c r="BQ1253" s="308">
        <v>1478.47</v>
      </c>
      <c r="BR1253" s="308">
        <v>60</v>
      </c>
      <c r="BS1253" s="308">
        <v>60</v>
      </c>
      <c r="BT1253" s="305" t="s">
        <v>3491</v>
      </c>
      <c r="BU1253" s="307">
        <v>0.1</v>
      </c>
      <c r="BV1253" s="309">
        <v>0</v>
      </c>
      <c r="BW1253" s="310" t="s">
        <v>1233</v>
      </c>
      <c r="BX1253" s="305"/>
      <c r="BY1253" s="308">
        <v>854.86</v>
      </c>
      <c r="BZ1253" s="308">
        <v>1478.47</v>
      </c>
      <c r="CA1253" s="308">
        <v>102</v>
      </c>
      <c r="CB1253" s="308">
        <v>102</v>
      </c>
      <c r="CC1253" s="307">
        <v>0.55000000000000004</v>
      </c>
      <c r="CD1253" s="305" t="s">
        <v>1213</v>
      </c>
      <c r="CE1253" s="310" t="s">
        <v>1233</v>
      </c>
      <c r="CF1253" s="305"/>
      <c r="CG1253" s="308">
        <v>854.86</v>
      </c>
      <c r="CH1253" s="308">
        <v>1478.47</v>
      </c>
      <c r="CI1253" s="308">
        <v>60</v>
      </c>
      <c r="CJ1253" s="308">
        <v>60</v>
      </c>
      <c r="CK1253" s="307"/>
      <c r="CL1253" s="307"/>
      <c r="CM1253" s="307">
        <v>1</v>
      </c>
      <c r="CN1253" s="311" t="s">
        <v>1213</v>
      </c>
      <c r="CO1253" s="305" t="s">
        <v>1233</v>
      </c>
      <c r="CP1253" s="305"/>
      <c r="CQ1253" s="308">
        <v>854.86</v>
      </c>
      <c r="CR1253" s="308">
        <v>1478.47</v>
      </c>
      <c r="CS1253" s="308">
        <v>60</v>
      </c>
      <c r="CT1253" s="308">
        <v>60</v>
      </c>
      <c r="CW1253" s="312"/>
      <c r="CX1253" s="312"/>
    </row>
    <row r="1254" spans="1:102" s="299" customFormat="1" ht="16" customHeight="1">
      <c r="A1254" s="297" t="s">
        <v>3492</v>
      </c>
      <c r="B1254" s="297" t="s">
        <v>3493</v>
      </c>
      <c r="C1254" s="119" t="s">
        <v>1256</v>
      </c>
      <c r="D1254" s="119"/>
      <c r="E1254" s="119"/>
      <c r="F1254" s="298">
        <v>1254</v>
      </c>
      <c r="G1254" s="119"/>
      <c r="H1254" s="119"/>
      <c r="I1254" s="119" t="s">
        <v>3494</v>
      </c>
      <c r="J1254" s="119" t="s">
        <v>3495</v>
      </c>
      <c r="K1254" s="119" t="s">
        <v>378</v>
      </c>
      <c r="L1254" s="119"/>
      <c r="M1254" s="119" t="s">
        <v>147</v>
      </c>
      <c r="N1254" s="119"/>
      <c r="O1254" s="119"/>
      <c r="P1254" s="119"/>
      <c r="Q1254" s="119"/>
      <c r="R1254" s="119">
        <v>1</v>
      </c>
      <c r="S1254" s="119" t="s">
        <v>120</v>
      </c>
      <c r="T1254" s="119"/>
      <c r="U1254" s="119"/>
      <c r="V1254" s="119"/>
      <c r="W1254" s="119"/>
      <c r="X1254" s="119" t="s">
        <v>3496</v>
      </c>
      <c r="Y1254" s="119" t="s">
        <v>3497</v>
      </c>
      <c r="Z1254" s="119" t="s">
        <v>3498</v>
      </c>
      <c r="AA1254" s="119" t="s">
        <v>3499</v>
      </c>
      <c r="AB1254" s="119" t="s">
        <v>1210</v>
      </c>
      <c r="AD1254" s="300"/>
      <c r="AE1254" s="304"/>
      <c r="AF1254" s="297" t="s">
        <v>691</v>
      </c>
      <c r="AG1254" s="302">
        <v>0</v>
      </c>
      <c r="AH1254" s="297" t="s">
        <v>3492</v>
      </c>
      <c r="AI1254" s="297" t="s">
        <v>3493</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3483</v>
      </c>
      <c r="BI1254" s="312"/>
      <c r="BJ1254" s="305" t="s">
        <v>109</v>
      </c>
      <c r="BK1254" s="305"/>
      <c r="BL1254" s="305">
        <v>1</v>
      </c>
      <c r="BM1254" s="307">
        <v>1</v>
      </c>
      <c r="BN1254" s="307" t="s">
        <v>79</v>
      </c>
      <c r="BO1254" s="305" t="s">
        <v>1211</v>
      </c>
      <c r="BP1254" s="308">
        <v>854.67</v>
      </c>
      <c r="BQ1254" s="308">
        <v>1623.28</v>
      </c>
      <c r="BR1254" s="308">
        <v>35</v>
      </c>
      <c r="BS1254" s="308">
        <v>35</v>
      </c>
      <c r="BT1254" s="305" t="s">
        <v>3500</v>
      </c>
      <c r="BU1254" s="307">
        <v>0.1</v>
      </c>
      <c r="BV1254" s="309">
        <v>0</v>
      </c>
      <c r="BW1254" s="310" t="s">
        <v>1243</v>
      </c>
      <c r="BX1254" s="305"/>
      <c r="BY1254" s="308">
        <v>854.67</v>
      </c>
      <c r="BZ1254" s="308">
        <v>1623.28</v>
      </c>
      <c r="CA1254" s="308">
        <v>59.5</v>
      </c>
      <c r="CB1254" s="308">
        <v>59.5</v>
      </c>
      <c r="CC1254" s="307">
        <v>0.55000000000000004</v>
      </c>
      <c r="CD1254" s="305" t="s">
        <v>1213</v>
      </c>
      <c r="CE1254" s="310" t="s">
        <v>1243</v>
      </c>
      <c r="CF1254" s="305"/>
      <c r="CG1254" s="308">
        <v>854.67</v>
      </c>
      <c r="CH1254" s="308">
        <v>1623.28</v>
      </c>
      <c r="CI1254" s="308">
        <v>35</v>
      </c>
      <c r="CJ1254" s="308">
        <v>35</v>
      </c>
      <c r="CK1254" s="307"/>
      <c r="CL1254" s="307"/>
      <c r="CM1254" s="307">
        <v>1</v>
      </c>
      <c r="CN1254" s="311" t="s">
        <v>1213</v>
      </c>
      <c r="CO1254" s="305" t="s">
        <v>1243</v>
      </c>
      <c r="CP1254" s="305"/>
      <c r="CQ1254" s="308">
        <v>854.67</v>
      </c>
      <c r="CR1254" s="308">
        <v>1623.28</v>
      </c>
      <c r="CS1254" s="308">
        <v>35</v>
      </c>
      <c r="CT1254" s="308">
        <v>35</v>
      </c>
      <c r="CW1254" s="312"/>
      <c r="CX1254" s="312"/>
    </row>
    <row r="1255" spans="1:102" s="299" customFormat="1" ht="16" customHeight="1">
      <c r="A1255" s="297" t="s">
        <v>3501</v>
      </c>
      <c r="B1255" s="297" t="s">
        <v>3502</v>
      </c>
      <c r="C1255" s="119" t="s">
        <v>1256</v>
      </c>
      <c r="D1255" s="119"/>
      <c r="E1255" s="119"/>
      <c r="F1255" s="298">
        <v>1255</v>
      </c>
      <c r="G1255" s="119"/>
      <c r="H1255" s="119"/>
      <c r="I1255" s="119" t="s">
        <v>3503</v>
      </c>
      <c r="J1255" s="119" t="s">
        <v>3504</v>
      </c>
      <c r="K1255" s="119" t="s">
        <v>378</v>
      </c>
      <c r="L1255" s="119"/>
      <c r="M1255" s="119" t="s">
        <v>147</v>
      </c>
      <c r="N1255" s="119"/>
      <c r="O1255" s="119"/>
      <c r="P1255" s="119"/>
      <c r="Q1255" s="119"/>
      <c r="R1255" s="119">
        <v>1</v>
      </c>
      <c r="S1255" s="119" t="s">
        <v>120</v>
      </c>
      <c r="T1255" s="119"/>
      <c r="U1255" s="119"/>
      <c r="V1255" s="119"/>
      <c r="W1255" s="119"/>
      <c r="X1255" s="119" t="s">
        <v>3505</v>
      </c>
      <c r="Y1255" s="119" t="s">
        <v>3506</v>
      </c>
      <c r="Z1255" s="119" t="s">
        <v>3507</v>
      </c>
      <c r="AA1255" s="119" t="s">
        <v>3508</v>
      </c>
      <c r="AB1255" s="119" t="s">
        <v>1210</v>
      </c>
      <c r="AD1255" s="300"/>
      <c r="AE1255" s="304"/>
      <c r="AF1255" s="297" t="s">
        <v>692</v>
      </c>
      <c r="AG1255" s="302">
        <v>0</v>
      </c>
      <c r="AH1255" s="297" t="s">
        <v>3501</v>
      </c>
      <c r="AI1255" s="297" t="s">
        <v>3502</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3492</v>
      </c>
      <c r="BI1255" s="312"/>
      <c r="BJ1255" s="305" t="s">
        <v>109</v>
      </c>
      <c r="BK1255" s="305"/>
      <c r="BL1255" s="305">
        <v>1</v>
      </c>
      <c r="BM1255" s="307">
        <v>1</v>
      </c>
      <c r="BN1255" s="307" t="s">
        <v>79</v>
      </c>
      <c r="BO1255" s="305" t="s">
        <v>1211</v>
      </c>
      <c r="BP1255" s="308">
        <v>847.72</v>
      </c>
      <c r="BQ1255" s="308">
        <v>1724.16</v>
      </c>
      <c r="BR1255" s="308">
        <v>12</v>
      </c>
      <c r="BS1255" s="308">
        <v>12</v>
      </c>
      <c r="BT1255" s="305" t="s">
        <v>3509</v>
      </c>
      <c r="BU1255" s="307">
        <v>0.1</v>
      </c>
      <c r="BV1255" s="309">
        <v>0</v>
      </c>
      <c r="BW1255" s="310" t="s">
        <v>1253</v>
      </c>
      <c r="BX1255" s="305"/>
      <c r="BY1255" s="308">
        <v>847.72</v>
      </c>
      <c r="BZ1255" s="308">
        <v>1724.16</v>
      </c>
      <c r="CA1255" s="308">
        <v>20.399999999999999</v>
      </c>
      <c r="CB1255" s="308">
        <v>20.399999999999999</v>
      </c>
      <c r="CC1255" s="307">
        <v>0.55000000000000004</v>
      </c>
      <c r="CD1255" s="305" t="s">
        <v>1213</v>
      </c>
      <c r="CE1255" s="310" t="s">
        <v>1253</v>
      </c>
      <c r="CF1255" s="305"/>
      <c r="CG1255" s="308">
        <v>847.72</v>
      </c>
      <c r="CH1255" s="308">
        <v>1724.16</v>
      </c>
      <c r="CI1255" s="308">
        <v>12</v>
      </c>
      <c r="CJ1255" s="308">
        <v>12</v>
      </c>
      <c r="CK1255" s="307"/>
      <c r="CL1255" s="307"/>
      <c r="CM1255" s="307">
        <v>1</v>
      </c>
      <c r="CN1255" s="311" t="s">
        <v>1213</v>
      </c>
      <c r="CO1255" s="305" t="s">
        <v>1253</v>
      </c>
      <c r="CP1255" s="305"/>
      <c r="CQ1255" s="308">
        <v>847.72</v>
      </c>
      <c r="CR1255" s="308">
        <v>1724.16</v>
      </c>
      <c r="CS1255" s="308">
        <v>12</v>
      </c>
      <c r="CT1255" s="308">
        <v>12</v>
      </c>
      <c r="CW1255" s="312"/>
      <c r="CX1255" s="312"/>
    </row>
    <row r="1256" spans="1:102" s="299" customFormat="1" ht="16" customHeight="1">
      <c r="A1256" s="297" t="s">
        <v>3510</v>
      </c>
      <c r="B1256" s="297" t="s">
        <v>3511</v>
      </c>
      <c r="C1256" s="119" t="s">
        <v>1215</v>
      </c>
      <c r="D1256" s="119"/>
      <c r="E1256" s="119"/>
      <c r="F1256" s="298">
        <v>1256</v>
      </c>
      <c r="G1256" s="119"/>
      <c r="H1256" s="119"/>
      <c r="I1256" s="119" t="s">
        <v>3512</v>
      </c>
      <c r="J1256" s="119" t="s">
        <v>3513</v>
      </c>
      <c r="K1256" s="119" t="s">
        <v>378</v>
      </c>
      <c r="L1256" s="119"/>
      <c r="M1256" s="119" t="s">
        <v>147</v>
      </c>
      <c r="N1256" s="119"/>
      <c r="O1256" s="119"/>
      <c r="P1256" s="119"/>
      <c r="Q1256" s="119"/>
      <c r="R1256" s="119">
        <v>1</v>
      </c>
      <c r="S1256" s="119" t="s">
        <v>120</v>
      </c>
      <c r="T1256" s="119"/>
      <c r="U1256" s="119"/>
      <c r="V1256" s="119"/>
      <c r="W1256" s="119"/>
      <c r="X1256" s="119" t="s">
        <v>3514</v>
      </c>
      <c r="Y1256" s="119" t="s">
        <v>3515</v>
      </c>
      <c r="Z1256" s="119" t="s">
        <v>3516</v>
      </c>
      <c r="AA1256" s="119" t="s">
        <v>3517</v>
      </c>
      <c r="AB1256" s="119" t="s">
        <v>1210</v>
      </c>
      <c r="AD1256" s="300"/>
      <c r="AE1256" s="304"/>
      <c r="AF1256" s="297" t="s">
        <v>693</v>
      </c>
      <c r="AG1256" s="302">
        <v>0</v>
      </c>
      <c r="AH1256" s="297" t="s">
        <v>3510</v>
      </c>
      <c r="AI1256" s="297" t="s">
        <v>3511</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3492</v>
      </c>
      <c r="BI1256" s="312"/>
      <c r="BJ1256" s="305" t="s">
        <v>109</v>
      </c>
      <c r="BK1256" s="305"/>
      <c r="BL1256" s="305">
        <v>1</v>
      </c>
      <c r="BM1256" s="307">
        <v>1</v>
      </c>
      <c r="BN1256" s="307" t="s">
        <v>79</v>
      </c>
      <c r="BO1256" s="305" t="s">
        <v>1211</v>
      </c>
      <c r="BP1256" s="308">
        <v>831.96</v>
      </c>
      <c r="BQ1256" s="308">
        <v>1720.67</v>
      </c>
      <c r="BR1256" s="308">
        <v>12</v>
      </c>
      <c r="BS1256" s="308">
        <v>12</v>
      </c>
      <c r="BT1256" s="305" t="s">
        <v>3518</v>
      </c>
      <c r="BU1256" s="307">
        <v>0.1</v>
      </c>
      <c r="BV1256" s="309">
        <v>0</v>
      </c>
      <c r="BW1256" s="310" t="s">
        <v>1253</v>
      </c>
      <c r="BX1256" s="305"/>
      <c r="BY1256" s="308">
        <v>831.96</v>
      </c>
      <c r="BZ1256" s="308">
        <v>1720.67</v>
      </c>
      <c r="CA1256" s="308">
        <v>20.399999999999999</v>
      </c>
      <c r="CB1256" s="308">
        <v>20.399999999999999</v>
      </c>
      <c r="CC1256" s="307">
        <v>0.55000000000000004</v>
      </c>
      <c r="CD1256" s="305" t="s">
        <v>1213</v>
      </c>
      <c r="CE1256" s="310" t="s">
        <v>1253</v>
      </c>
      <c r="CF1256" s="305"/>
      <c r="CG1256" s="308">
        <v>831.96</v>
      </c>
      <c r="CH1256" s="308">
        <v>1720.67</v>
      </c>
      <c r="CI1256" s="308">
        <v>12</v>
      </c>
      <c r="CJ1256" s="308">
        <v>12</v>
      </c>
      <c r="CK1256" s="307"/>
      <c r="CL1256" s="307"/>
      <c r="CM1256" s="307">
        <v>1</v>
      </c>
      <c r="CN1256" s="311" t="s">
        <v>1213</v>
      </c>
      <c r="CO1256" s="305" t="s">
        <v>1253</v>
      </c>
      <c r="CP1256" s="305"/>
      <c r="CQ1256" s="308">
        <v>831.96</v>
      </c>
      <c r="CR1256" s="308">
        <v>1720.67</v>
      </c>
      <c r="CS1256" s="308">
        <v>12</v>
      </c>
      <c r="CT1256" s="308">
        <v>12</v>
      </c>
      <c r="CW1256" s="312"/>
      <c r="CX1256" s="312"/>
    </row>
    <row r="1257" spans="1:102" s="299" customFormat="1" ht="16" customHeight="1">
      <c r="A1257" s="297" t="s">
        <v>3519</v>
      </c>
      <c r="B1257" s="297" t="s">
        <v>3520</v>
      </c>
      <c r="C1257" s="119" t="s">
        <v>1256</v>
      </c>
      <c r="D1257" s="119"/>
      <c r="E1257" s="119"/>
      <c r="F1257" s="298">
        <v>1257</v>
      </c>
      <c r="G1257" s="119"/>
      <c r="H1257" s="119"/>
      <c r="I1257" s="119" t="s">
        <v>3521</v>
      </c>
      <c r="J1257" s="119" t="s">
        <v>3522</v>
      </c>
      <c r="K1257" s="119" t="s">
        <v>378</v>
      </c>
      <c r="L1257" s="119"/>
      <c r="M1257" s="119" t="s">
        <v>147</v>
      </c>
      <c r="N1257" s="119"/>
      <c r="O1257" s="119"/>
      <c r="P1257" s="119"/>
      <c r="Q1257" s="119"/>
      <c r="R1257" s="119">
        <v>1</v>
      </c>
      <c r="S1257" s="119" t="s">
        <v>120</v>
      </c>
      <c r="T1257" s="119"/>
      <c r="U1257" s="119"/>
      <c r="V1257" s="119"/>
      <c r="W1257" s="119"/>
      <c r="X1257" s="119" t="s">
        <v>3523</v>
      </c>
      <c r="Y1257" s="119" t="s">
        <v>3524</v>
      </c>
      <c r="Z1257" s="119" t="s">
        <v>3525</v>
      </c>
      <c r="AA1257" s="119" t="s">
        <v>3526</v>
      </c>
      <c r="AB1257" s="119" t="s">
        <v>1210</v>
      </c>
      <c r="AD1257" s="300"/>
      <c r="AE1257" s="304"/>
      <c r="AF1257" s="297" t="s">
        <v>694</v>
      </c>
      <c r="AG1257" s="302">
        <v>0</v>
      </c>
      <c r="AH1257" s="297" t="s">
        <v>3519</v>
      </c>
      <c r="AI1257" s="297" t="s">
        <v>3520</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3492</v>
      </c>
      <c r="BI1257" s="312"/>
      <c r="BJ1257" s="305" t="s">
        <v>109</v>
      </c>
      <c r="BK1257" s="305"/>
      <c r="BL1257" s="305">
        <v>1</v>
      </c>
      <c r="BM1257" s="307">
        <v>1</v>
      </c>
      <c r="BN1257" s="307" t="s">
        <v>79</v>
      </c>
      <c r="BO1257" s="305" t="s">
        <v>1211</v>
      </c>
      <c r="BP1257" s="308">
        <v>816.28</v>
      </c>
      <c r="BQ1257" s="308">
        <v>1716.83</v>
      </c>
      <c r="BR1257" s="308">
        <v>12</v>
      </c>
      <c r="BS1257" s="308">
        <v>12</v>
      </c>
      <c r="BT1257" s="305" t="s">
        <v>3527</v>
      </c>
      <c r="BU1257" s="307">
        <v>0.1</v>
      </c>
      <c r="BV1257" s="309">
        <v>0</v>
      </c>
      <c r="BW1257" s="310" t="s">
        <v>1253</v>
      </c>
      <c r="BX1257" s="305"/>
      <c r="BY1257" s="308">
        <v>816.28</v>
      </c>
      <c r="BZ1257" s="308">
        <v>1716.83</v>
      </c>
      <c r="CA1257" s="308">
        <v>20.399999999999999</v>
      </c>
      <c r="CB1257" s="308">
        <v>20.399999999999999</v>
      </c>
      <c r="CC1257" s="307">
        <v>0.55000000000000004</v>
      </c>
      <c r="CD1257" s="305" t="s">
        <v>1213</v>
      </c>
      <c r="CE1257" s="310" t="s">
        <v>1253</v>
      </c>
      <c r="CF1257" s="305"/>
      <c r="CG1257" s="308">
        <v>816.28</v>
      </c>
      <c r="CH1257" s="308">
        <v>1716.83</v>
      </c>
      <c r="CI1257" s="308">
        <v>12</v>
      </c>
      <c r="CJ1257" s="308">
        <v>12</v>
      </c>
      <c r="CK1257" s="307"/>
      <c r="CL1257" s="307"/>
      <c r="CM1257" s="307">
        <v>1</v>
      </c>
      <c r="CN1257" s="311" t="s">
        <v>1213</v>
      </c>
      <c r="CO1257" s="305" t="s">
        <v>1253</v>
      </c>
      <c r="CP1257" s="305"/>
      <c r="CQ1257" s="308">
        <v>816.28</v>
      </c>
      <c r="CR1257" s="308">
        <v>1716.83</v>
      </c>
      <c r="CS1257" s="308">
        <v>12</v>
      </c>
      <c r="CT1257" s="308">
        <v>12</v>
      </c>
      <c r="CW1257" s="312"/>
      <c r="CX1257" s="312"/>
    </row>
    <row r="1258" spans="1:102" s="299" customFormat="1" ht="16" customHeight="1">
      <c r="A1258" s="297" t="s">
        <v>3528</v>
      </c>
      <c r="B1258" s="297" t="s">
        <v>3529</v>
      </c>
      <c r="C1258" s="119" t="s">
        <v>1215</v>
      </c>
      <c r="D1258" s="119"/>
      <c r="E1258" s="119"/>
      <c r="F1258" s="298">
        <v>1258</v>
      </c>
      <c r="G1258" s="119"/>
      <c r="H1258" s="119"/>
      <c r="I1258" s="119" t="s">
        <v>3530</v>
      </c>
      <c r="J1258" s="119" t="s">
        <v>3531</v>
      </c>
      <c r="K1258" s="119" t="s">
        <v>378</v>
      </c>
      <c r="L1258" s="119"/>
      <c r="M1258" s="119" t="s">
        <v>147</v>
      </c>
      <c r="N1258" s="119"/>
      <c r="O1258" s="119"/>
      <c r="P1258" s="119"/>
      <c r="Q1258" s="119"/>
      <c r="R1258" s="119">
        <v>1</v>
      </c>
      <c r="S1258" s="119" t="s">
        <v>120</v>
      </c>
      <c r="T1258" s="119"/>
      <c r="U1258" s="119"/>
      <c r="V1258" s="119"/>
      <c r="W1258" s="119"/>
      <c r="X1258" s="119" t="s">
        <v>3532</v>
      </c>
      <c r="Y1258" s="119" t="s">
        <v>3533</v>
      </c>
      <c r="Z1258" s="119" t="s">
        <v>3534</v>
      </c>
      <c r="AA1258" s="119" t="s">
        <v>3535</v>
      </c>
      <c r="AB1258" s="119" t="s">
        <v>1210</v>
      </c>
      <c r="AD1258" s="300"/>
      <c r="AE1258" s="304"/>
      <c r="AF1258" s="297" t="s">
        <v>695</v>
      </c>
      <c r="AG1258" s="302">
        <v>0</v>
      </c>
      <c r="AH1258" s="297" t="s">
        <v>3528</v>
      </c>
      <c r="AI1258" s="297" t="s">
        <v>3529</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3483</v>
      </c>
      <c r="BI1258" s="312"/>
      <c r="BJ1258" s="305" t="s">
        <v>109</v>
      </c>
      <c r="BK1258" s="305"/>
      <c r="BL1258" s="305">
        <v>1</v>
      </c>
      <c r="BM1258" s="307">
        <v>1</v>
      </c>
      <c r="BN1258" s="307" t="s">
        <v>79</v>
      </c>
      <c r="BO1258" s="305" t="s">
        <v>1211</v>
      </c>
      <c r="BP1258" s="308">
        <v>814.22</v>
      </c>
      <c r="BQ1258" s="308">
        <v>1612.44</v>
      </c>
      <c r="BR1258" s="308">
        <v>35</v>
      </c>
      <c r="BS1258" s="308">
        <v>35</v>
      </c>
      <c r="BT1258" s="305" t="s">
        <v>3536</v>
      </c>
      <c r="BU1258" s="307">
        <v>0.1</v>
      </c>
      <c r="BV1258" s="309">
        <v>0</v>
      </c>
      <c r="BW1258" s="310" t="s">
        <v>1243</v>
      </c>
      <c r="BX1258" s="305"/>
      <c r="BY1258" s="308">
        <v>814.22</v>
      </c>
      <c r="BZ1258" s="308">
        <v>1612.44</v>
      </c>
      <c r="CA1258" s="308">
        <v>59.5</v>
      </c>
      <c r="CB1258" s="308">
        <v>59.5</v>
      </c>
      <c r="CC1258" s="307">
        <v>0.55000000000000004</v>
      </c>
      <c r="CD1258" s="305" t="s">
        <v>1213</v>
      </c>
      <c r="CE1258" s="310" t="s">
        <v>1243</v>
      </c>
      <c r="CF1258" s="305"/>
      <c r="CG1258" s="308">
        <v>814.22</v>
      </c>
      <c r="CH1258" s="308">
        <v>1612.44</v>
      </c>
      <c r="CI1258" s="308">
        <v>35</v>
      </c>
      <c r="CJ1258" s="308">
        <v>35</v>
      </c>
      <c r="CK1258" s="307"/>
      <c r="CL1258" s="307"/>
      <c r="CM1258" s="307">
        <v>1</v>
      </c>
      <c r="CN1258" s="311" t="s">
        <v>1213</v>
      </c>
      <c r="CO1258" s="305" t="s">
        <v>1243</v>
      </c>
      <c r="CP1258" s="305"/>
      <c r="CQ1258" s="308">
        <v>814.22</v>
      </c>
      <c r="CR1258" s="308">
        <v>1612.44</v>
      </c>
      <c r="CS1258" s="308">
        <v>35</v>
      </c>
      <c r="CT1258" s="308">
        <v>35</v>
      </c>
      <c r="CW1258" s="312"/>
      <c r="CX1258" s="312"/>
    </row>
    <row r="1259" spans="1:102" s="299" customFormat="1" ht="16" customHeight="1">
      <c r="A1259" s="297" t="s">
        <v>3537</v>
      </c>
      <c r="B1259" s="297" t="s">
        <v>3538</v>
      </c>
      <c r="C1259" s="119" t="s">
        <v>1215</v>
      </c>
      <c r="D1259" s="119"/>
      <c r="E1259" s="119"/>
      <c r="F1259" s="298">
        <v>1259</v>
      </c>
      <c r="G1259" s="119"/>
      <c r="H1259" s="119"/>
      <c r="I1259" s="119" t="s">
        <v>3539</v>
      </c>
      <c r="J1259" s="119" t="s">
        <v>3540</v>
      </c>
      <c r="K1259" s="119" t="s">
        <v>378</v>
      </c>
      <c r="L1259" s="119"/>
      <c r="M1259" s="119" t="s">
        <v>147</v>
      </c>
      <c r="N1259" s="119"/>
      <c r="O1259" s="119"/>
      <c r="P1259" s="119"/>
      <c r="Q1259" s="119"/>
      <c r="R1259" s="119">
        <v>1</v>
      </c>
      <c r="S1259" s="119" t="s">
        <v>120</v>
      </c>
      <c r="T1259" s="119"/>
      <c r="U1259" s="119"/>
      <c r="V1259" s="119"/>
      <c r="W1259" s="119"/>
      <c r="X1259" s="119" t="s">
        <v>3541</v>
      </c>
      <c r="Y1259" s="119" t="s">
        <v>3542</v>
      </c>
      <c r="Z1259" s="119" t="s">
        <v>3543</v>
      </c>
      <c r="AA1259" s="119" t="s">
        <v>3544</v>
      </c>
      <c r="AB1259" s="119" t="s">
        <v>1210</v>
      </c>
      <c r="AD1259" s="300"/>
      <c r="AE1259" s="304"/>
      <c r="AF1259" s="297" t="s">
        <v>696</v>
      </c>
      <c r="AG1259" s="302">
        <v>0</v>
      </c>
      <c r="AH1259" s="297" t="s">
        <v>3537</v>
      </c>
      <c r="AI1259" s="297" t="s">
        <v>3538</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3528</v>
      </c>
      <c r="BI1259" s="312"/>
      <c r="BJ1259" s="305" t="s">
        <v>109</v>
      </c>
      <c r="BK1259" s="305"/>
      <c r="BL1259" s="305">
        <v>1</v>
      </c>
      <c r="BM1259" s="307">
        <v>1</v>
      </c>
      <c r="BN1259" s="307" t="s">
        <v>79</v>
      </c>
      <c r="BO1259" s="305" t="s">
        <v>1211</v>
      </c>
      <c r="BP1259" s="308">
        <v>800.69</v>
      </c>
      <c r="BQ1259" s="308">
        <v>1712.65</v>
      </c>
      <c r="BR1259" s="308">
        <v>12</v>
      </c>
      <c r="BS1259" s="308">
        <v>12</v>
      </c>
      <c r="BT1259" s="305" t="s">
        <v>3545</v>
      </c>
      <c r="BU1259" s="307">
        <v>0.1</v>
      </c>
      <c r="BV1259" s="309">
        <v>0</v>
      </c>
      <c r="BW1259" s="310" t="s">
        <v>1253</v>
      </c>
      <c r="BX1259" s="305"/>
      <c r="BY1259" s="308">
        <v>800.69</v>
      </c>
      <c r="BZ1259" s="308">
        <v>1712.65</v>
      </c>
      <c r="CA1259" s="308">
        <v>20.399999999999999</v>
      </c>
      <c r="CB1259" s="308">
        <v>20.399999999999999</v>
      </c>
      <c r="CC1259" s="307">
        <v>0.55000000000000004</v>
      </c>
      <c r="CD1259" s="305" t="s">
        <v>1213</v>
      </c>
      <c r="CE1259" s="310" t="s">
        <v>1253</v>
      </c>
      <c r="CF1259" s="305"/>
      <c r="CG1259" s="308">
        <v>800.69</v>
      </c>
      <c r="CH1259" s="308">
        <v>1712.65</v>
      </c>
      <c r="CI1259" s="308">
        <v>12</v>
      </c>
      <c r="CJ1259" s="308">
        <v>12</v>
      </c>
      <c r="CK1259" s="307"/>
      <c r="CL1259" s="307"/>
      <c r="CM1259" s="307">
        <v>1</v>
      </c>
      <c r="CN1259" s="311" t="s">
        <v>1213</v>
      </c>
      <c r="CO1259" s="305" t="s">
        <v>1253</v>
      </c>
      <c r="CP1259" s="305"/>
      <c r="CQ1259" s="308">
        <v>800.69</v>
      </c>
      <c r="CR1259" s="308">
        <v>1712.65</v>
      </c>
      <c r="CS1259" s="308">
        <v>12</v>
      </c>
      <c r="CT1259" s="308">
        <v>12</v>
      </c>
      <c r="CW1259" s="312"/>
      <c r="CX1259" s="312"/>
    </row>
    <row r="1260" spans="1:102" s="299" customFormat="1" ht="16" customHeight="1">
      <c r="A1260" s="297" t="s">
        <v>3546</v>
      </c>
      <c r="B1260" s="297" t="s">
        <v>3547</v>
      </c>
      <c r="C1260" s="119" t="s">
        <v>1256</v>
      </c>
      <c r="D1260" s="119"/>
      <c r="E1260" s="119"/>
      <c r="F1260" s="298">
        <v>1260</v>
      </c>
      <c r="G1260" s="119"/>
      <c r="H1260" s="119"/>
      <c r="I1260" s="119" t="s">
        <v>3548</v>
      </c>
      <c r="J1260" s="119" t="s">
        <v>3549</v>
      </c>
      <c r="K1260" s="119" t="s">
        <v>378</v>
      </c>
      <c r="L1260" s="119"/>
      <c r="M1260" s="119" t="s">
        <v>147</v>
      </c>
      <c r="N1260" s="119"/>
      <c r="O1260" s="119"/>
      <c r="P1260" s="119"/>
      <c r="Q1260" s="119"/>
      <c r="R1260" s="119">
        <v>1</v>
      </c>
      <c r="S1260" s="119" t="s">
        <v>120</v>
      </c>
      <c r="T1260" s="119"/>
      <c r="U1260" s="119"/>
      <c r="V1260" s="119"/>
      <c r="W1260" s="119"/>
      <c r="X1260" s="119" t="s">
        <v>3550</v>
      </c>
      <c r="Y1260" s="119" t="s">
        <v>3551</v>
      </c>
      <c r="Z1260" s="119" t="s">
        <v>3552</v>
      </c>
      <c r="AA1260" s="119" t="s">
        <v>3553</v>
      </c>
      <c r="AB1260" s="119" t="s">
        <v>1210</v>
      </c>
      <c r="AD1260" s="300"/>
      <c r="AE1260" s="304"/>
      <c r="AF1260" s="297" t="s">
        <v>697</v>
      </c>
      <c r="AG1260" s="302">
        <v>0</v>
      </c>
      <c r="AH1260" s="297" t="s">
        <v>3546</v>
      </c>
      <c r="AI1260" s="297" t="s">
        <v>3547</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3528</v>
      </c>
      <c r="BI1260" s="312"/>
      <c r="BJ1260" s="305" t="s">
        <v>109</v>
      </c>
      <c r="BK1260" s="305"/>
      <c r="BL1260" s="305">
        <v>1</v>
      </c>
      <c r="BM1260" s="307">
        <v>1</v>
      </c>
      <c r="BN1260" s="307" t="s">
        <v>79</v>
      </c>
      <c r="BO1260" s="305" t="s">
        <v>1211</v>
      </c>
      <c r="BP1260" s="308">
        <v>785.19</v>
      </c>
      <c r="BQ1260" s="308">
        <v>1708.14</v>
      </c>
      <c r="BR1260" s="308">
        <v>12</v>
      </c>
      <c r="BS1260" s="308">
        <v>12</v>
      </c>
      <c r="BT1260" s="305" t="s">
        <v>3554</v>
      </c>
      <c r="BU1260" s="307">
        <v>0.1</v>
      </c>
      <c r="BV1260" s="309">
        <v>0</v>
      </c>
      <c r="BW1260" s="310" t="s">
        <v>1253</v>
      </c>
      <c r="BX1260" s="305"/>
      <c r="BY1260" s="308">
        <v>785.19</v>
      </c>
      <c r="BZ1260" s="308">
        <v>1708.14</v>
      </c>
      <c r="CA1260" s="308">
        <v>20.399999999999999</v>
      </c>
      <c r="CB1260" s="308">
        <v>20.399999999999999</v>
      </c>
      <c r="CC1260" s="307">
        <v>0.55000000000000004</v>
      </c>
      <c r="CD1260" s="305" t="s">
        <v>1213</v>
      </c>
      <c r="CE1260" s="310" t="s">
        <v>1253</v>
      </c>
      <c r="CF1260" s="305"/>
      <c r="CG1260" s="308">
        <v>785.19</v>
      </c>
      <c r="CH1260" s="308">
        <v>1708.14</v>
      </c>
      <c r="CI1260" s="308">
        <v>12</v>
      </c>
      <c r="CJ1260" s="308">
        <v>12</v>
      </c>
      <c r="CK1260" s="307"/>
      <c r="CL1260" s="307"/>
      <c r="CM1260" s="307">
        <v>1</v>
      </c>
      <c r="CN1260" s="311" t="s">
        <v>1213</v>
      </c>
      <c r="CO1260" s="305" t="s">
        <v>1253</v>
      </c>
      <c r="CP1260" s="305"/>
      <c r="CQ1260" s="308">
        <v>785.19</v>
      </c>
      <c r="CR1260" s="308">
        <v>1708.14</v>
      </c>
      <c r="CS1260" s="308">
        <v>12</v>
      </c>
      <c r="CT1260" s="308">
        <v>12</v>
      </c>
      <c r="CW1260" s="312"/>
      <c r="CX1260" s="312"/>
    </row>
    <row r="1261" spans="1:102" s="299" customFormat="1" ht="16" customHeight="1">
      <c r="A1261" s="297" t="s">
        <v>3555</v>
      </c>
      <c r="B1261" s="297" t="s">
        <v>3556</v>
      </c>
      <c r="C1261" s="119" t="s">
        <v>1215</v>
      </c>
      <c r="D1261" s="119"/>
      <c r="E1261" s="119"/>
      <c r="F1261" s="298">
        <v>1261</v>
      </c>
      <c r="G1261" s="119"/>
      <c r="H1261" s="119"/>
      <c r="I1261" s="119" t="s">
        <v>3557</v>
      </c>
      <c r="J1261" s="119" t="s">
        <v>3558</v>
      </c>
      <c r="K1261" s="119" t="s">
        <v>378</v>
      </c>
      <c r="L1261" s="119"/>
      <c r="M1261" s="119" t="s">
        <v>147</v>
      </c>
      <c r="N1261" s="119"/>
      <c r="O1261" s="119"/>
      <c r="P1261" s="119"/>
      <c r="Q1261" s="119"/>
      <c r="R1261" s="119">
        <v>1</v>
      </c>
      <c r="S1261" s="119" t="s">
        <v>120</v>
      </c>
      <c r="T1261" s="119"/>
      <c r="U1261" s="119"/>
      <c r="V1261" s="119"/>
      <c r="W1261" s="119"/>
      <c r="X1261" s="119" t="s">
        <v>3559</v>
      </c>
      <c r="Y1261" s="119" t="s">
        <v>3560</v>
      </c>
      <c r="Z1261" s="119" t="s">
        <v>3561</v>
      </c>
      <c r="AA1261" s="119" t="s">
        <v>3562</v>
      </c>
      <c r="AB1261" s="119" t="s">
        <v>1210</v>
      </c>
      <c r="AD1261" s="300"/>
      <c r="AE1261" s="304"/>
      <c r="AF1261" s="297" t="s">
        <v>698</v>
      </c>
      <c r="AG1261" s="302">
        <v>0</v>
      </c>
      <c r="AH1261" s="297" t="s">
        <v>3555</v>
      </c>
      <c r="AI1261" s="297" t="s">
        <v>3556</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3528</v>
      </c>
      <c r="BI1261" s="312"/>
      <c r="BJ1261" s="305" t="s">
        <v>109</v>
      </c>
      <c r="BK1261" s="305"/>
      <c r="BL1261" s="305">
        <v>1</v>
      </c>
      <c r="BM1261" s="307">
        <v>1</v>
      </c>
      <c r="BN1261" s="307" t="s">
        <v>79</v>
      </c>
      <c r="BO1261" s="305" t="s">
        <v>1211</v>
      </c>
      <c r="BP1261" s="308">
        <v>769.79</v>
      </c>
      <c r="BQ1261" s="308">
        <v>1703.28</v>
      </c>
      <c r="BR1261" s="308">
        <v>12</v>
      </c>
      <c r="BS1261" s="308">
        <v>12</v>
      </c>
      <c r="BT1261" s="305" t="s">
        <v>3563</v>
      </c>
      <c r="BU1261" s="307">
        <v>0.1</v>
      </c>
      <c r="BV1261" s="309">
        <v>0</v>
      </c>
      <c r="BW1261" s="310" t="s">
        <v>1253</v>
      </c>
      <c r="BX1261" s="305"/>
      <c r="BY1261" s="308">
        <v>769.79</v>
      </c>
      <c r="BZ1261" s="308">
        <v>1703.28</v>
      </c>
      <c r="CA1261" s="308">
        <v>20.399999999999999</v>
      </c>
      <c r="CB1261" s="308">
        <v>20.399999999999999</v>
      </c>
      <c r="CC1261" s="307">
        <v>0.55000000000000004</v>
      </c>
      <c r="CD1261" s="305" t="s">
        <v>1213</v>
      </c>
      <c r="CE1261" s="310" t="s">
        <v>1253</v>
      </c>
      <c r="CF1261" s="305"/>
      <c r="CG1261" s="308">
        <v>769.79</v>
      </c>
      <c r="CH1261" s="308">
        <v>1703.28</v>
      </c>
      <c r="CI1261" s="308">
        <v>12</v>
      </c>
      <c r="CJ1261" s="308">
        <v>12</v>
      </c>
      <c r="CK1261" s="307"/>
      <c r="CL1261" s="307"/>
      <c r="CM1261" s="307">
        <v>1</v>
      </c>
      <c r="CN1261" s="311" t="s">
        <v>1213</v>
      </c>
      <c r="CO1261" s="305" t="s">
        <v>1253</v>
      </c>
      <c r="CP1261" s="305"/>
      <c r="CQ1261" s="308">
        <v>769.79</v>
      </c>
      <c r="CR1261" s="308">
        <v>1703.28</v>
      </c>
      <c r="CS1261" s="308">
        <v>12</v>
      </c>
      <c r="CT1261" s="308">
        <v>12</v>
      </c>
      <c r="CW1261" s="312"/>
      <c r="CX1261" s="312"/>
    </row>
    <row r="1262" spans="1:102" s="299" customFormat="1" ht="16" customHeight="1">
      <c r="A1262" s="297" t="s">
        <v>3564</v>
      </c>
      <c r="B1262" s="297" t="s">
        <v>3565</v>
      </c>
      <c r="C1262" s="119" t="s">
        <v>1256</v>
      </c>
      <c r="D1262" s="119"/>
      <c r="E1262" s="119"/>
      <c r="F1262" s="298">
        <v>1262</v>
      </c>
      <c r="G1262" s="119"/>
      <c r="H1262" s="119"/>
      <c r="I1262" s="119" t="s">
        <v>3566</v>
      </c>
      <c r="J1262" s="119" t="s">
        <v>3567</v>
      </c>
      <c r="K1262" s="119" t="s">
        <v>378</v>
      </c>
      <c r="L1262" s="119"/>
      <c r="M1262" s="119" t="s">
        <v>147</v>
      </c>
      <c r="N1262" s="119"/>
      <c r="O1262" s="119"/>
      <c r="P1262" s="119"/>
      <c r="Q1262" s="119"/>
      <c r="R1262" s="119">
        <v>1</v>
      </c>
      <c r="S1262" s="119" t="s">
        <v>120</v>
      </c>
      <c r="T1262" s="119"/>
      <c r="U1262" s="119"/>
      <c r="V1262" s="119"/>
      <c r="W1262" s="119"/>
      <c r="X1262" s="119" t="s">
        <v>3568</v>
      </c>
      <c r="Y1262" s="119" t="s">
        <v>3569</v>
      </c>
      <c r="Z1262" s="119" t="s">
        <v>3570</v>
      </c>
      <c r="AA1262" s="119" t="s">
        <v>3571</v>
      </c>
      <c r="AB1262" s="119" t="s">
        <v>1210</v>
      </c>
      <c r="AD1262" s="300"/>
      <c r="AE1262" s="304"/>
      <c r="AF1262" s="297" t="s">
        <v>699</v>
      </c>
      <c r="AG1262" s="302">
        <v>0</v>
      </c>
      <c r="AH1262" s="297" t="s">
        <v>3564</v>
      </c>
      <c r="AI1262" s="297" t="s">
        <v>3565</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3483</v>
      </c>
      <c r="BI1262" s="312"/>
      <c r="BJ1262" s="305" t="s">
        <v>109</v>
      </c>
      <c r="BK1262" s="305"/>
      <c r="BL1262" s="305">
        <v>1</v>
      </c>
      <c r="BM1262" s="307">
        <v>1</v>
      </c>
      <c r="BN1262" s="307" t="s">
        <v>79</v>
      </c>
      <c r="BO1262" s="305" t="s">
        <v>1211</v>
      </c>
      <c r="BP1262" s="308">
        <v>774.56</v>
      </c>
      <c r="BQ1262" s="308">
        <v>1598.98</v>
      </c>
      <c r="BR1262" s="308">
        <v>35</v>
      </c>
      <c r="BS1262" s="308">
        <v>35</v>
      </c>
      <c r="BT1262" s="305" t="s">
        <v>3572</v>
      </c>
      <c r="BU1262" s="307">
        <v>0.1</v>
      </c>
      <c r="BV1262" s="309">
        <v>0</v>
      </c>
      <c r="BW1262" s="310" t="s">
        <v>1243</v>
      </c>
      <c r="BX1262" s="305"/>
      <c r="BY1262" s="308">
        <v>774.56</v>
      </c>
      <c r="BZ1262" s="308">
        <v>1598.98</v>
      </c>
      <c r="CA1262" s="308">
        <v>59.5</v>
      </c>
      <c r="CB1262" s="308">
        <v>59.5</v>
      </c>
      <c r="CC1262" s="307">
        <v>0.55000000000000004</v>
      </c>
      <c r="CD1262" s="305" t="s">
        <v>1213</v>
      </c>
      <c r="CE1262" s="310" t="s">
        <v>1243</v>
      </c>
      <c r="CF1262" s="305"/>
      <c r="CG1262" s="308">
        <v>774.56</v>
      </c>
      <c r="CH1262" s="308">
        <v>1598.98</v>
      </c>
      <c r="CI1262" s="308">
        <v>35</v>
      </c>
      <c r="CJ1262" s="308">
        <v>35</v>
      </c>
      <c r="CK1262" s="307"/>
      <c r="CL1262" s="307"/>
      <c r="CM1262" s="307">
        <v>1</v>
      </c>
      <c r="CN1262" s="311" t="s">
        <v>1213</v>
      </c>
      <c r="CO1262" s="305" t="s">
        <v>1243</v>
      </c>
      <c r="CP1262" s="305"/>
      <c r="CQ1262" s="308">
        <v>774.56</v>
      </c>
      <c r="CR1262" s="308">
        <v>1598.98</v>
      </c>
      <c r="CS1262" s="308">
        <v>35</v>
      </c>
      <c r="CT1262" s="308">
        <v>35</v>
      </c>
      <c r="CW1262" s="312"/>
      <c r="CX1262" s="312"/>
    </row>
    <row r="1263" spans="1:102" s="299" customFormat="1" ht="16" customHeight="1">
      <c r="A1263" s="297" t="s">
        <v>3573</v>
      </c>
      <c r="B1263" s="297" t="s">
        <v>3574</v>
      </c>
      <c r="C1263" s="119" t="s">
        <v>1256</v>
      </c>
      <c r="D1263" s="119"/>
      <c r="E1263" s="119"/>
      <c r="F1263" s="298">
        <v>1263</v>
      </c>
      <c r="G1263" s="119"/>
      <c r="H1263" s="119"/>
      <c r="I1263" s="119" t="s">
        <v>3575</v>
      </c>
      <c r="J1263" s="119" t="s">
        <v>3576</v>
      </c>
      <c r="K1263" s="119" t="s">
        <v>378</v>
      </c>
      <c r="L1263" s="119"/>
      <c r="M1263" s="119" t="s">
        <v>147</v>
      </c>
      <c r="N1263" s="119"/>
      <c r="O1263" s="119"/>
      <c r="P1263" s="119"/>
      <c r="Q1263" s="119"/>
      <c r="R1263" s="119">
        <v>1</v>
      </c>
      <c r="S1263" s="119" t="s">
        <v>120</v>
      </c>
      <c r="T1263" s="119"/>
      <c r="U1263" s="119"/>
      <c r="V1263" s="119"/>
      <c r="W1263" s="119"/>
      <c r="X1263" s="119" t="s">
        <v>3577</v>
      </c>
      <c r="Y1263" s="119" t="s">
        <v>3578</v>
      </c>
      <c r="Z1263" s="119" t="s">
        <v>3579</v>
      </c>
      <c r="AA1263" s="119" t="s">
        <v>3580</v>
      </c>
      <c r="AB1263" s="119" t="s">
        <v>1210</v>
      </c>
      <c r="AD1263" s="300"/>
      <c r="AE1263" s="304"/>
      <c r="AF1263" s="297" t="s">
        <v>700</v>
      </c>
      <c r="AG1263" s="302">
        <v>0</v>
      </c>
      <c r="AH1263" s="297" t="s">
        <v>3573</v>
      </c>
      <c r="AI1263" s="297" t="s">
        <v>3574</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3564</v>
      </c>
      <c r="BI1263" s="312"/>
      <c r="BJ1263" s="305" t="s">
        <v>109</v>
      </c>
      <c r="BK1263" s="305"/>
      <c r="BL1263" s="305">
        <v>1</v>
      </c>
      <c r="BM1263" s="307">
        <v>1</v>
      </c>
      <c r="BN1263" s="307" t="s">
        <v>79</v>
      </c>
      <c r="BO1263" s="305" t="s">
        <v>1211</v>
      </c>
      <c r="BP1263" s="308">
        <v>754.51</v>
      </c>
      <c r="BQ1263" s="308">
        <v>1698.09</v>
      </c>
      <c r="BR1263" s="308">
        <v>12</v>
      </c>
      <c r="BS1263" s="308">
        <v>12</v>
      </c>
      <c r="BT1263" s="305" t="s">
        <v>3581</v>
      </c>
      <c r="BU1263" s="307">
        <v>0.1</v>
      </c>
      <c r="BV1263" s="309">
        <v>0</v>
      </c>
      <c r="BW1263" s="310" t="s">
        <v>1253</v>
      </c>
      <c r="BX1263" s="305"/>
      <c r="BY1263" s="308">
        <v>754.51</v>
      </c>
      <c r="BZ1263" s="308">
        <v>1698.09</v>
      </c>
      <c r="CA1263" s="308">
        <v>20.399999999999999</v>
      </c>
      <c r="CB1263" s="308">
        <v>20.399999999999999</v>
      </c>
      <c r="CC1263" s="307">
        <v>0.55000000000000004</v>
      </c>
      <c r="CD1263" s="305" t="s">
        <v>1213</v>
      </c>
      <c r="CE1263" s="310" t="s">
        <v>1253</v>
      </c>
      <c r="CF1263" s="305"/>
      <c r="CG1263" s="308">
        <v>754.51</v>
      </c>
      <c r="CH1263" s="308">
        <v>1698.09</v>
      </c>
      <c r="CI1263" s="308">
        <v>12</v>
      </c>
      <c r="CJ1263" s="308">
        <v>12</v>
      </c>
      <c r="CK1263" s="307"/>
      <c r="CL1263" s="307"/>
      <c r="CM1263" s="307">
        <v>1</v>
      </c>
      <c r="CN1263" s="311" t="s">
        <v>1213</v>
      </c>
      <c r="CO1263" s="305" t="s">
        <v>1253</v>
      </c>
      <c r="CP1263" s="305"/>
      <c r="CQ1263" s="308">
        <v>754.51</v>
      </c>
      <c r="CR1263" s="308">
        <v>1698.09</v>
      </c>
      <c r="CS1263" s="308">
        <v>12</v>
      </c>
      <c r="CT1263" s="308">
        <v>12</v>
      </c>
      <c r="CW1263" s="312"/>
      <c r="CX1263" s="312"/>
    </row>
    <row r="1264" spans="1:102" s="299" customFormat="1" ht="16" customHeight="1">
      <c r="A1264" s="297" t="s">
        <v>3582</v>
      </c>
      <c r="B1264" s="297" t="s">
        <v>3583</v>
      </c>
      <c r="C1264" s="119" t="s">
        <v>1215</v>
      </c>
      <c r="D1264" s="119"/>
      <c r="E1264" s="119"/>
      <c r="F1264" s="298">
        <v>1264</v>
      </c>
      <c r="G1264" s="119"/>
      <c r="H1264" s="119"/>
      <c r="I1264" s="119" t="s">
        <v>3584</v>
      </c>
      <c r="J1264" s="119" t="s">
        <v>3585</v>
      </c>
      <c r="K1264" s="119" t="s">
        <v>378</v>
      </c>
      <c r="L1264" s="119"/>
      <c r="M1264" s="119" t="s">
        <v>147</v>
      </c>
      <c r="N1264" s="119"/>
      <c r="O1264" s="119"/>
      <c r="P1264" s="119"/>
      <c r="Q1264" s="119"/>
      <c r="R1264" s="119">
        <v>1</v>
      </c>
      <c r="S1264" s="119" t="s">
        <v>120</v>
      </c>
      <c r="T1264" s="119"/>
      <c r="U1264" s="119"/>
      <c r="V1264" s="119"/>
      <c r="W1264" s="119"/>
      <c r="X1264" s="119" t="s">
        <v>3586</v>
      </c>
      <c r="Y1264" s="119" t="s">
        <v>3587</v>
      </c>
      <c r="Z1264" s="119" t="s">
        <v>3588</v>
      </c>
      <c r="AA1264" s="119" t="s">
        <v>3589</v>
      </c>
      <c r="AB1264" s="119" t="s">
        <v>1210</v>
      </c>
      <c r="AD1264" s="300"/>
      <c r="AE1264" s="304"/>
      <c r="AF1264" s="297" t="s">
        <v>701</v>
      </c>
      <c r="AG1264" s="302">
        <v>0</v>
      </c>
      <c r="AH1264" s="297" t="s">
        <v>3582</v>
      </c>
      <c r="AI1264" s="297" t="s">
        <v>3583</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3564</v>
      </c>
      <c r="BI1264" s="312"/>
      <c r="BJ1264" s="305" t="s">
        <v>109</v>
      </c>
      <c r="BK1264" s="305"/>
      <c r="BL1264" s="305">
        <v>1</v>
      </c>
      <c r="BM1264" s="307">
        <v>1</v>
      </c>
      <c r="BN1264" s="307" t="s">
        <v>79</v>
      </c>
      <c r="BO1264" s="305" t="s">
        <v>1211</v>
      </c>
      <c r="BP1264" s="308">
        <v>739.33</v>
      </c>
      <c r="BQ1264" s="308">
        <v>1692.57</v>
      </c>
      <c r="BR1264" s="308">
        <v>12</v>
      </c>
      <c r="BS1264" s="308">
        <v>12</v>
      </c>
      <c r="BT1264" s="305" t="s">
        <v>3590</v>
      </c>
      <c r="BU1264" s="307">
        <v>0.1</v>
      </c>
      <c r="BV1264" s="309">
        <v>0</v>
      </c>
      <c r="BW1264" s="310" t="s">
        <v>1253</v>
      </c>
      <c r="BX1264" s="305"/>
      <c r="BY1264" s="308">
        <v>739.33</v>
      </c>
      <c r="BZ1264" s="308">
        <v>1692.57</v>
      </c>
      <c r="CA1264" s="308">
        <v>20.399999999999999</v>
      </c>
      <c r="CB1264" s="308">
        <v>20.399999999999999</v>
      </c>
      <c r="CC1264" s="307">
        <v>0.55000000000000004</v>
      </c>
      <c r="CD1264" s="305" t="s">
        <v>1213</v>
      </c>
      <c r="CE1264" s="310" t="s">
        <v>1253</v>
      </c>
      <c r="CF1264" s="305"/>
      <c r="CG1264" s="308">
        <v>739.33</v>
      </c>
      <c r="CH1264" s="308">
        <v>1692.57</v>
      </c>
      <c r="CI1264" s="308">
        <v>12</v>
      </c>
      <c r="CJ1264" s="308">
        <v>12</v>
      </c>
      <c r="CK1264" s="307"/>
      <c r="CL1264" s="307"/>
      <c r="CM1264" s="307">
        <v>1</v>
      </c>
      <c r="CN1264" s="311" t="s">
        <v>1213</v>
      </c>
      <c r="CO1264" s="305" t="s">
        <v>1253</v>
      </c>
      <c r="CP1264" s="305"/>
      <c r="CQ1264" s="308">
        <v>739.33</v>
      </c>
      <c r="CR1264" s="308">
        <v>1692.57</v>
      </c>
      <c r="CS1264" s="308">
        <v>12</v>
      </c>
      <c r="CT1264" s="308">
        <v>12</v>
      </c>
      <c r="CW1264" s="312"/>
      <c r="CX1264" s="312"/>
    </row>
    <row r="1265" spans="1:102" s="299" customFormat="1" ht="16" customHeight="1">
      <c r="A1265" s="297" t="s">
        <v>3591</v>
      </c>
      <c r="B1265" s="297" t="s">
        <v>3592</v>
      </c>
      <c r="C1265" s="119" t="s">
        <v>1256</v>
      </c>
      <c r="D1265" s="119"/>
      <c r="E1265" s="119"/>
      <c r="F1265" s="298">
        <v>1265</v>
      </c>
      <c r="G1265" s="119"/>
      <c r="H1265" s="119"/>
      <c r="I1265" s="119" t="s">
        <v>3593</v>
      </c>
      <c r="J1265" s="119" t="s">
        <v>3594</v>
      </c>
      <c r="K1265" s="119" t="s">
        <v>378</v>
      </c>
      <c r="L1265" s="119"/>
      <c r="M1265" s="119" t="s">
        <v>147</v>
      </c>
      <c r="N1265" s="119"/>
      <c r="O1265" s="119"/>
      <c r="P1265" s="119"/>
      <c r="Q1265" s="119"/>
      <c r="R1265" s="119">
        <v>1</v>
      </c>
      <c r="S1265" s="119" t="s">
        <v>120</v>
      </c>
      <c r="T1265" s="119"/>
      <c r="U1265" s="119"/>
      <c r="V1265" s="119"/>
      <c r="W1265" s="119"/>
      <c r="X1265" s="119" t="s">
        <v>3595</v>
      </c>
      <c r="Y1265" s="119" t="s">
        <v>3596</v>
      </c>
      <c r="Z1265" s="119" t="s">
        <v>3597</v>
      </c>
      <c r="AA1265" s="119" t="s">
        <v>3598</v>
      </c>
      <c r="AB1265" s="119" t="s">
        <v>1210</v>
      </c>
      <c r="AD1265" s="300"/>
      <c r="AE1265" s="304"/>
      <c r="AF1265" s="297" t="s">
        <v>702</v>
      </c>
      <c r="AG1265" s="302">
        <v>0</v>
      </c>
      <c r="AH1265" s="297" t="s">
        <v>3591</v>
      </c>
      <c r="AI1265" s="297" t="s">
        <v>3592</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3564</v>
      </c>
      <c r="BI1265" s="312"/>
      <c r="BJ1265" s="305" t="s">
        <v>109</v>
      </c>
      <c r="BK1265" s="305"/>
      <c r="BL1265" s="305">
        <v>1</v>
      </c>
      <c r="BM1265" s="307">
        <v>1</v>
      </c>
      <c r="BN1265" s="307" t="s">
        <v>79</v>
      </c>
      <c r="BO1265" s="305" t="s">
        <v>1211</v>
      </c>
      <c r="BP1265" s="308">
        <v>724.29</v>
      </c>
      <c r="BQ1265" s="308">
        <v>1686.72</v>
      </c>
      <c r="BR1265" s="308">
        <v>12</v>
      </c>
      <c r="BS1265" s="308">
        <v>12</v>
      </c>
      <c r="BT1265" s="305" t="s">
        <v>3599</v>
      </c>
      <c r="BU1265" s="307">
        <v>0.1</v>
      </c>
      <c r="BV1265" s="309">
        <v>0</v>
      </c>
      <c r="BW1265" s="310" t="s">
        <v>1253</v>
      </c>
      <c r="BX1265" s="305"/>
      <c r="BY1265" s="308">
        <v>724.29</v>
      </c>
      <c r="BZ1265" s="308">
        <v>1686.72</v>
      </c>
      <c r="CA1265" s="308">
        <v>20.399999999999999</v>
      </c>
      <c r="CB1265" s="308">
        <v>20.399999999999999</v>
      </c>
      <c r="CC1265" s="307">
        <v>0.55000000000000004</v>
      </c>
      <c r="CD1265" s="305" t="s">
        <v>1213</v>
      </c>
      <c r="CE1265" s="310" t="s">
        <v>1253</v>
      </c>
      <c r="CF1265" s="305"/>
      <c r="CG1265" s="308">
        <v>724.29</v>
      </c>
      <c r="CH1265" s="308">
        <v>1686.72</v>
      </c>
      <c r="CI1265" s="308">
        <v>12</v>
      </c>
      <c r="CJ1265" s="308">
        <v>12</v>
      </c>
      <c r="CK1265" s="307"/>
      <c r="CL1265" s="307"/>
      <c r="CM1265" s="307">
        <v>1</v>
      </c>
      <c r="CN1265" s="311" t="s">
        <v>1213</v>
      </c>
      <c r="CO1265" s="305" t="s">
        <v>1253</v>
      </c>
      <c r="CP1265" s="305"/>
      <c r="CQ1265" s="308">
        <v>724.29</v>
      </c>
      <c r="CR1265" s="308">
        <v>1686.72</v>
      </c>
      <c r="CS1265" s="308">
        <v>12</v>
      </c>
      <c r="CT1265" s="308">
        <v>12</v>
      </c>
      <c r="CW1265" s="312"/>
      <c r="CX1265" s="312"/>
    </row>
    <row r="1266" spans="1:102" s="299" customFormat="1" ht="16" customHeight="1">
      <c r="A1266" s="297" t="s">
        <v>866</v>
      </c>
      <c r="B1266" s="297" t="s">
        <v>3600</v>
      </c>
      <c r="C1266" s="119" t="s">
        <v>1256</v>
      </c>
      <c r="D1266" s="119"/>
      <c r="E1266" s="119"/>
      <c r="F1266" s="298">
        <v>1266</v>
      </c>
      <c r="G1266" s="119"/>
      <c r="H1266" s="119"/>
      <c r="I1266" s="119" t="s">
        <v>3601</v>
      </c>
      <c r="J1266" s="119" t="s">
        <v>3602</v>
      </c>
      <c r="K1266" s="119" t="s">
        <v>378</v>
      </c>
      <c r="L1266" s="119"/>
      <c r="M1266" s="119" t="s">
        <v>147</v>
      </c>
      <c r="N1266" s="119"/>
      <c r="O1266" s="119"/>
      <c r="P1266" s="119"/>
      <c r="Q1266" s="119"/>
      <c r="R1266" s="119">
        <v>1</v>
      </c>
      <c r="S1266" s="119" t="s">
        <v>120</v>
      </c>
      <c r="T1266" s="119"/>
      <c r="U1266" s="119"/>
      <c r="V1266" s="119"/>
      <c r="W1266" s="119"/>
      <c r="X1266" s="119" t="s">
        <v>3603</v>
      </c>
      <c r="Y1266" s="119" t="s">
        <v>3604</v>
      </c>
      <c r="Z1266" s="119" t="s">
        <v>3605</v>
      </c>
      <c r="AA1266" s="119" t="s">
        <v>3606</v>
      </c>
      <c r="AB1266" s="119" t="s">
        <v>1210</v>
      </c>
      <c r="AD1266" s="300"/>
      <c r="AE1266" s="304"/>
      <c r="AF1266" s="297">
        <v>6</v>
      </c>
      <c r="AG1266" s="302">
        <v>0</v>
      </c>
      <c r="AH1266" s="297" t="s">
        <v>866</v>
      </c>
      <c r="AI1266" s="297" t="s">
        <v>3600</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1203</v>
      </c>
      <c r="BI1266" s="312"/>
      <c r="BJ1266" s="305" t="s">
        <v>109</v>
      </c>
      <c r="BK1266" s="305"/>
      <c r="BL1266" s="305">
        <v>1</v>
      </c>
      <c r="BM1266" s="307">
        <v>1</v>
      </c>
      <c r="BN1266" s="307" t="s">
        <v>79</v>
      </c>
      <c r="BO1266" s="305" t="s">
        <v>1211</v>
      </c>
      <c r="BP1266" s="308">
        <v>816.15</v>
      </c>
      <c r="BQ1266" s="308">
        <v>1183.8499999999999</v>
      </c>
      <c r="BR1266" s="308">
        <v>95</v>
      </c>
      <c r="BS1266" s="308">
        <v>95</v>
      </c>
      <c r="BT1266" s="305" t="s">
        <v>3607</v>
      </c>
      <c r="BU1266" s="307">
        <v>0.1</v>
      </c>
      <c r="BV1266" s="309">
        <v>0</v>
      </c>
      <c r="BW1266" s="310" t="s">
        <v>873</v>
      </c>
      <c r="BX1266" s="305"/>
      <c r="BY1266" s="308">
        <v>816.15</v>
      </c>
      <c r="BZ1266" s="308">
        <v>1183.8499999999999</v>
      </c>
      <c r="CA1266" s="308">
        <v>161.5</v>
      </c>
      <c r="CB1266" s="308">
        <v>161.5</v>
      </c>
      <c r="CC1266" s="307">
        <v>0.55000000000000004</v>
      </c>
      <c r="CD1266" s="305" t="s">
        <v>1213</v>
      </c>
      <c r="CE1266" s="310" t="s">
        <v>873</v>
      </c>
      <c r="CF1266" s="305"/>
      <c r="CG1266" s="308">
        <v>816.15</v>
      </c>
      <c r="CH1266" s="308">
        <v>1183.8499999999999</v>
      </c>
      <c r="CI1266" s="308">
        <v>95</v>
      </c>
      <c r="CJ1266" s="308">
        <v>95</v>
      </c>
      <c r="CK1266" s="307"/>
      <c r="CL1266" s="307"/>
      <c r="CM1266" s="307">
        <v>1</v>
      </c>
      <c r="CN1266" s="311" t="s">
        <v>1213</v>
      </c>
      <c r="CO1266" s="305" t="s">
        <v>873</v>
      </c>
      <c r="CP1266" s="305"/>
      <c r="CQ1266" s="308">
        <v>816.15</v>
      </c>
      <c r="CR1266" s="308">
        <v>1183.8499999999999</v>
      </c>
      <c r="CS1266" s="308">
        <v>95</v>
      </c>
      <c r="CT1266" s="308">
        <v>95</v>
      </c>
      <c r="CW1266" s="312"/>
      <c r="CX1266" s="312"/>
    </row>
    <row r="1267" spans="1:102" s="299" customFormat="1" ht="16" customHeight="1">
      <c r="A1267" s="297" t="s">
        <v>3608</v>
      </c>
      <c r="B1267" s="297" t="s">
        <v>3609</v>
      </c>
      <c r="C1267" s="119" t="s">
        <v>1215</v>
      </c>
      <c r="D1267" s="119"/>
      <c r="E1267" s="119"/>
      <c r="F1267" s="298">
        <v>1267</v>
      </c>
      <c r="G1267" s="119"/>
      <c r="H1267" s="119"/>
      <c r="I1267" s="119" t="s">
        <v>3610</v>
      </c>
      <c r="J1267" s="119" t="s">
        <v>3611</v>
      </c>
      <c r="K1267" s="119" t="s">
        <v>378</v>
      </c>
      <c r="L1267" s="119"/>
      <c r="M1267" s="119" t="s">
        <v>147</v>
      </c>
      <c r="N1267" s="119"/>
      <c r="O1267" s="119"/>
      <c r="P1267" s="119"/>
      <c r="Q1267" s="119"/>
      <c r="R1267" s="119">
        <v>1</v>
      </c>
      <c r="S1267" s="119" t="s">
        <v>120</v>
      </c>
      <c r="T1267" s="119"/>
      <c r="U1267" s="119"/>
      <c r="V1267" s="119"/>
      <c r="W1267" s="119"/>
      <c r="X1267" s="119" t="s">
        <v>3612</v>
      </c>
      <c r="Y1267" s="119" t="s">
        <v>3613</v>
      </c>
      <c r="Z1267" s="119" t="s">
        <v>3614</v>
      </c>
      <c r="AA1267" s="119" t="s">
        <v>3615</v>
      </c>
      <c r="AB1267" s="119" t="s">
        <v>1210</v>
      </c>
      <c r="AD1267" s="300"/>
      <c r="AE1267" s="304"/>
      <c r="AF1267" s="297" t="s">
        <v>703</v>
      </c>
      <c r="AG1267" s="302">
        <v>0</v>
      </c>
      <c r="AH1267" s="297" t="s">
        <v>3608</v>
      </c>
      <c r="AI1267" s="297" t="s">
        <v>3609</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3591</v>
      </c>
      <c r="BI1267" s="312"/>
      <c r="BJ1267" s="305" t="s">
        <v>109</v>
      </c>
      <c r="BK1267" s="305"/>
      <c r="BL1267" s="305">
        <v>1</v>
      </c>
      <c r="BM1267" s="307">
        <v>1</v>
      </c>
      <c r="BN1267" s="307" t="s">
        <v>79</v>
      </c>
      <c r="BO1267" s="305" t="s">
        <v>1211</v>
      </c>
      <c r="BP1267" s="308">
        <v>764.3</v>
      </c>
      <c r="BQ1267" s="308">
        <v>1440.96</v>
      </c>
      <c r="BR1267" s="308">
        <v>60</v>
      </c>
      <c r="BS1267" s="308">
        <v>60</v>
      </c>
      <c r="BT1267" s="305" t="s">
        <v>3616</v>
      </c>
      <c r="BU1267" s="307">
        <v>0.1</v>
      </c>
      <c r="BV1267" s="309">
        <v>0</v>
      </c>
      <c r="BW1267" s="310" t="s">
        <v>1233</v>
      </c>
      <c r="BX1267" s="305"/>
      <c r="BY1267" s="308">
        <v>764.3</v>
      </c>
      <c r="BZ1267" s="308">
        <v>1440.96</v>
      </c>
      <c r="CA1267" s="308">
        <v>102</v>
      </c>
      <c r="CB1267" s="308">
        <v>102</v>
      </c>
      <c r="CC1267" s="307">
        <v>0.55000000000000004</v>
      </c>
      <c r="CD1267" s="305" t="s">
        <v>1213</v>
      </c>
      <c r="CE1267" s="310" t="s">
        <v>1233</v>
      </c>
      <c r="CF1267" s="305"/>
      <c r="CG1267" s="308">
        <v>764.3</v>
      </c>
      <c r="CH1267" s="308">
        <v>1440.96</v>
      </c>
      <c r="CI1267" s="308">
        <v>60</v>
      </c>
      <c r="CJ1267" s="308">
        <v>60</v>
      </c>
      <c r="CK1267" s="307"/>
      <c r="CL1267" s="307"/>
      <c r="CM1267" s="307">
        <v>1</v>
      </c>
      <c r="CN1267" s="311" t="s">
        <v>1213</v>
      </c>
      <c r="CO1267" s="305" t="s">
        <v>1233</v>
      </c>
      <c r="CP1267" s="305"/>
      <c r="CQ1267" s="308">
        <v>764.3</v>
      </c>
      <c r="CR1267" s="308">
        <v>1440.96</v>
      </c>
      <c r="CS1267" s="308">
        <v>60</v>
      </c>
      <c r="CT1267" s="308">
        <v>60</v>
      </c>
      <c r="CW1267" s="312"/>
      <c r="CX1267" s="312"/>
    </row>
    <row r="1268" spans="1:102" s="299" customFormat="1" ht="16" customHeight="1">
      <c r="A1268" s="297" t="s">
        <v>3617</v>
      </c>
      <c r="B1268" s="297" t="s">
        <v>3618</v>
      </c>
      <c r="C1268" s="119" t="s">
        <v>1215</v>
      </c>
      <c r="D1268" s="119"/>
      <c r="E1268" s="119"/>
      <c r="F1268" s="298">
        <v>1268</v>
      </c>
      <c r="G1268" s="119"/>
      <c r="H1268" s="119"/>
      <c r="I1268" s="119" t="s">
        <v>3619</v>
      </c>
      <c r="J1268" s="119" t="s">
        <v>3620</v>
      </c>
      <c r="K1268" s="119" t="s">
        <v>378</v>
      </c>
      <c r="L1268" s="119"/>
      <c r="M1268" s="119" t="s">
        <v>147</v>
      </c>
      <c r="N1268" s="119"/>
      <c r="O1268" s="119"/>
      <c r="P1268" s="119"/>
      <c r="Q1268" s="119"/>
      <c r="R1268" s="119">
        <v>1</v>
      </c>
      <c r="S1268" s="119" t="s">
        <v>120</v>
      </c>
      <c r="T1268" s="119"/>
      <c r="U1268" s="119"/>
      <c r="V1268" s="119"/>
      <c r="W1268" s="119"/>
      <c r="X1268" s="119" t="s">
        <v>3621</v>
      </c>
      <c r="Y1268" s="119" t="s">
        <v>3622</v>
      </c>
      <c r="Z1268" s="119" t="s">
        <v>3623</v>
      </c>
      <c r="AA1268" s="119" t="s">
        <v>3624</v>
      </c>
      <c r="AB1268" s="119" t="s">
        <v>1210</v>
      </c>
      <c r="AD1268" s="300"/>
      <c r="AE1268" s="304"/>
      <c r="AF1268" s="297" t="s">
        <v>704</v>
      </c>
      <c r="AG1268" s="302">
        <v>0</v>
      </c>
      <c r="AH1268" s="297" t="s">
        <v>3617</v>
      </c>
      <c r="AI1268" s="297" t="s">
        <v>3618</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3608</v>
      </c>
      <c r="BI1268" s="312"/>
      <c r="BJ1268" s="305" t="s">
        <v>109</v>
      </c>
      <c r="BK1268" s="305"/>
      <c r="BL1268" s="305">
        <v>1</v>
      </c>
      <c r="BM1268" s="307">
        <v>1</v>
      </c>
      <c r="BN1268" s="307" t="s">
        <v>79</v>
      </c>
      <c r="BO1268" s="305" t="s">
        <v>1211</v>
      </c>
      <c r="BP1268" s="308">
        <v>735.87</v>
      </c>
      <c r="BQ1268" s="308">
        <v>1582.95</v>
      </c>
      <c r="BR1268" s="308">
        <v>35</v>
      </c>
      <c r="BS1268" s="308">
        <v>35</v>
      </c>
      <c r="BT1268" s="305" t="s">
        <v>3625</v>
      </c>
      <c r="BU1268" s="307">
        <v>0.1</v>
      </c>
      <c r="BV1268" s="309">
        <v>0</v>
      </c>
      <c r="BW1268" s="310" t="s">
        <v>1243</v>
      </c>
      <c r="BX1268" s="305"/>
      <c r="BY1268" s="308">
        <v>735.87</v>
      </c>
      <c r="BZ1268" s="308">
        <v>1582.95</v>
      </c>
      <c r="CA1268" s="308">
        <v>59.5</v>
      </c>
      <c r="CB1268" s="308">
        <v>59.5</v>
      </c>
      <c r="CC1268" s="307">
        <v>0.55000000000000004</v>
      </c>
      <c r="CD1268" s="305" t="s">
        <v>1213</v>
      </c>
      <c r="CE1268" s="310" t="s">
        <v>1243</v>
      </c>
      <c r="CF1268" s="305"/>
      <c r="CG1268" s="308">
        <v>735.87</v>
      </c>
      <c r="CH1268" s="308">
        <v>1582.95</v>
      </c>
      <c r="CI1268" s="308">
        <v>35</v>
      </c>
      <c r="CJ1268" s="308">
        <v>35</v>
      </c>
      <c r="CK1268" s="307"/>
      <c r="CL1268" s="307"/>
      <c r="CM1268" s="307">
        <v>1</v>
      </c>
      <c r="CN1268" s="311" t="s">
        <v>1213</v>
      </c>
      <c r="CO1268" s="305" t="s">
        <v>1243</v>
      </c>
      <c r="CP1268" s="305"/>
      <c r="CQ1268" s="308">
        <v>735.87</v>
      </c>
      <c r="CR1268" s="308">
        <v>1582.95</v>
      </c>
      <c r="CS1268" s="308">
        <v>35</v>
      </c>
      <c r="CT1268" s="308">
        <v>35</v>
      </c>
      <c r="CW1268" s="312"/>
      <c r="CX1268" s="312"/>
    </row>
    <row r="1269" spans="1:102" s="299" customFormat="1" ht="16" customHeight="1">
      <c r="A1269" s="297" t="s">
        <v>3626</v>
      </c>
      <c r="B1269" s="297" t="s">
        <v>3627</v>
      </c>
      <c r="C1269" s="119" t="s">
        <v>1215</v>
      </c>
      <c r="D1269" s="119"/>
      <c r="E1269" s="119"/>
      <c r="F1269" s="298">
        <v>1269</v>
      </c>
      <c r="G1269" s="119"/>
      <c r="H1269" s="119"/>
      <c r="I1269" s="119" t="s">
        <v>3628</v>
      </c>
      <c r="J1269" s="119" t="s">
        <v>3629</v>
      </c>
      <c r="K1269" s="119" t="s">
        <v>378</v>
      </c>
      <c r="L1269" s="119"/>
      <c r="M1269" s="119" t="s">
        <v>147</v>
      </c>
      <c r="N1269" s="119"/>
      <c r="O1269" s="119"/>
      <c r="P1269" s="119"/>
      <c r="Q1269" s="119"/>
      <c r="R1269" s="119">
        <v>1</v>
      </c>
      <c r="S1269" s="119" t="s">
        <v>120</v>
      </c>
      <c r="T1269" s="119"/>
      <c r="U1269" s="119"/>
      <c r="V1269" s="119"/>
      <c r="W1269" s="119"/>
      <c r="X1269" s="119" t="s">
        <v>3630</v>
      </c>
      <c r="Y1269" s="119" t="s">
        <v>3631</v>
      </c>
      <c r="Z1269" s="119" t="s">
        <v>3632</v>
      </c>
      <c r="AA1269" s="119" t="s">
        <v>3633</v>
      </c>
      <c r="AB1269" s="119" t="s">
        <v>1210</v>
      </c>
      <c r="AD1269" s="300"/>
      <c r="AE1269" s="304"/>
      <c r="AF1269" s="297" t="s">
        <v>705</v>
      </c>
      <c r="AG1269" s="302">
        <v>0</v>
      </c>
      <c r="AH1269" s="297" t="s">
        <v>3626</v>
      </c>
      <c r="AI1269" s="297" t="s">
        <v>3627</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3617</v>
      </c>
      <c r="BI1269" s="312"/>
      <c r="BJ1269" s="305" t="s">
        <v>109</v>
      </c>
      <c r="BK1269" s="305"/>
      <c r="BL1269" s="305">
        <v>1</v>
      </c>
      <c r="BM1269" s="307">
        <v>1</v>
      </c>
      <c r="BN1269" s="307" t="s">
        <v>79</v>
      </c>
      <c r="BO1269" s="305" t="s">
        <v>1211</v>
      </c>
      <c r="BP1269" s="308">
        <v>709.37</v>
      </c>
      <c r="BQ1269" s="308">
        <v>1680.54</v>
      </c>
      <c r="BR1269" s="308">
        <v>12</v>
      </c>
      <c r="BS1269" s="308">
        <v>12</v>
      </c>
      <c r="BT1269" s="305" t="s">
        <v>3634</v>
      </c>
      <c r="BU1269" s="307">
        <v>0.1</v>
      </c>
      <c r="BV1269" s="309">
        <v>0</v>
      </c>
      <c r="BW1269" s="310" t="s">
        <v>1253</v>
      </c>
      <c r="BX1269" s="305"/>
      <c r="BY1269" s="308">
        <v>709.37</v>
      </c>
      <c r="BZ1269" s="308">
        <v>1680.54</v>
      </c>
      <c r="CA1269" s="308">
        <v>20.399999999999999</v>
      </c>
      <c r="CB1269" s="308">
        <v>20.399999999999999</v>
      </c>
      <c r="CC1269" s="307">
        <v>0.55000000000000004</v>
      </c>
      <c r="CD1269" s="305" t="s">
        <v>1213</v>
      </c>
      <c r="CE1269" s="310" t="s">
        <v>1253</v>
      </c>
      <c r="CF1269" s="305"/>
      <c r="CG1269" s="308">
        <v>709.37</v>
      </c>
      <c r="CH1269" s="308">
        <v>1680.54</v>
      </c>
      <c r="CI1269" s="308">
        <v>12</v>
      </c>
      <c r="CJ1269" s="308">
        <v>12</v>
      </c>
      <c r="CK1269" s="307"/>
      <c r="CL1269" s="307"/>
      <c r="CM1269" s="307">
        <v>1</v>
      </c>
      <c r="CN1269" s="311" t="s">
        <v>1213</v>
      </c>
      <c r="CO1269" s="305" t="s">
        <v>1253</v>
      </c>
      <c r="CP1269" s="305"/>
      <c r="CQ1269" s="308">
        <v>709.37</v>
      </c>
      <c r="CR1269" s="308">
        <v>1680.54</v>
      </c>
      <c r="CS1269" s="308">
        <v>12</v>
      </c>
      <c r="CT1269" s="308">
        <v>12</v>
      </c>
      <c r="CW1269" s="312"/>
      <c r="CX1269" s="312"/>
    </row>
    <row r="1270" spans="1:102" s="299" customFormat="1" ht="16" customHeight="1">
      <c r="A1270" s="297" t="s">
        <v>3635</v>
      </c>
      <c r="B1270" s="297" t="s">
        <v>3636</v>
      </c>
      <c r="C1270" s="119" t="s">
        <v>1256</v>
      </c>
      <c r="D1270" s="119"/>
      <c r="E1270" s="119"/>
      <c r="F1270" s="298">
        <v>1270</v>
      </c>
      <c r="G1270" s="119"/>
      <c r="H1270" s="119"/>
      <c r="I1270" s="119" t="s">
        <v>3637</v>
      </c>
      <c r="J1270" s="119" t="s">
        <v>3638</v>
      </c>
      <c r="K1270" s="119" t="s">
        <v>378</v>
      </c>
      <c r="L1270" s="119"/>
      <c r="M1270" s="119" t="s">
        <v>147</v>
      </c>
      <c r="N1270" s="119"/>
      <c r="O1270" s="119"/>
      <c r="P1270" s="119"/>
      <c r="Q1270" s="119"/>
      <c r="R1270" s="119">
        <v>1</v>
      </c>
      <c r="S1270" s="119" t="s">
        <v>120</v>
      </c>
      <c r="T1270" s="119"/>
      <c r="U1270" s="119"/>
      <c r="V1270" s="119"/>
      <c r="W1270" s="119"/>
      <c r="X1270" s="119" t="s">
        <v>3639</v>
      </c>
      <c r="Y1270" s="119" t="s">
        <v>3640</v>
      </c>
      <c r="Z1270" s="119" t="s">
        <v>3641</v>
      </c>
      <c r="AA1270" s="119" t="s">
        <v>3642</v>
      </c>
      <c r="AB1270" s="119" t="s">
        <v>1210</v>
      </c>
      <c r="AD1270" s="300"/>
      <c r="AE1270" s="304"/>
      <c r="AF1270" s="297" t="s">
        <v>706</v>
      </c>
      <c r="AG1270" s="302">
        <v>0</v>
      </c>
      <c r="AH1270" s="297" t="s">
        <v>3635</v>
      </c>
      <c r="AI1270" s="297" t="s">
        <v>3636</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3617</v>
      </c>
      <c r="BI1270" s="312"/>
      <c r="BJ1270" s="305" t="s">
        <v>109</v>
      </c>
      <c r="BK1270" s="305"/>
      <c r="BL1270" s="305">
        <v>1</v>
      </c>
      <c r="BM1270" s="307">
        <v>1</v>
      </c>
      <c r="BN1270" s="307" t="s">
        <v>79</v>
      </c>
      <c r="BO1270" s="305" t="s">
        <v>1211</v>
      </c>
      <c r="BP1270" s="308">
        <v>694.6</v>
      </c>
      <c r="BQ1270" s="308">
        <v>1674.04</v>
      </c>
      <c r="BR1270" s="308">
        <v>12</v>
      </c>
      <c r="BS1270" s="308">
        <v>12</v>
      </c>
      <c r="BT1270" s="305" t="s">
        <v>3643</v>
      </c>
      <c r="BU1270" s="307">
        <v>0.1</v>
      </c>
      <c r="BV1270" s="309">
        <v>0</v>
      </c>
      <c r="BW1270" s="310" t="s">
        <v>1253</v>
      </c>
      <c r="BX1270" s="305"/>
      <c r="BY1270" s="308">
        <v>694.6</v>
      </c>
      <c r="BZ1270" s="308">
        <v>1674.04</v>
      </c>
      <c r="CA1270" s="308">
        <v>20.399999999999999</v>
      </c>
      <c r="CB1270" s="308">
        <v>20.399999999999999</v>
      </c>
      <c r="CC1270" s="307">
        <v>0.55000000000000004</v>
      </c>
      <c r="CD1270" s="305" t="s">
        <v>1213</v>
      </c>
      <c r="CE1270" s="310" t="s">
        <v>1253</v>
      </c>
      <c r="CF1270" s="305"/>
      <c r="CG1270" s="308">
        <v>694.6</v>
      </c>
      <c r="CH1270" s="308">
        <v>1674.04</v>
      </c>
      <c r="CI1270" s="308">
        <v>12</v>
      </c>
      <c r="CJ1270" s="308">
        <v>12</v>
      </c>
      <c r="CK1270" s="307"/>
      <c r="CL1270" s="307"/>
      <c r="CM1270" s="307">
        <v>1</v>
      </c>
      <c r="CN1270" s="311" t="s">
        <v>1213</v>
      </c>
      <c r="CO1270" s="305" t="s">
        <v>1253</v>
      </c>
      <c r="CP1270" s="305"/>
      <c r="CQ1270" s="308">
        <v>694.6</v>
      </c>
      <c r="CR1270" s="308">
        <v>1674.04</v>
      </c>
      <c r="CS1270" s="308">
        <v>12</v>
      </c>
      <c r="CT1270" s="308">
        <v>12</v>
      </c>
      <c r="CW1270" s="312"/>
      <c r="CX1270" s="312"/>
    </row>
    <row r="1271" spans="1:102" s="299" customFormat="1" ht="16" customHeight="1">
      <c r="A1271" s="297" t="s">
        <v>3644</v>
      </c>
      <c r="B1271" s="297" t="s">
        <v>3645</v>
      </c>
      <c r="C1271" s="119" t="s">
        <v>1215</v>
      </c>
      <c r="D1271" s="119"/>
      <c r="E1271" s="119"/>
      <c r="F1271" s="298">
        <v>1271</v>
      </c>
      <c r="G1271" s="119"/>
      <c r="H1271" s="119"/>
      <c r="I1271" s="119" t="s">
        <v>3646</v>
      </c>
      <c r="J1271" s="119" t="s">
        <v>3647</v>
      </c>
      <c r="K1271" s="119" t="s">
        <v>378</v>
      </c>
      <c r="L1271" s="119"/>
      <c r="M1271" s="119" t="s">
        <v>147</v>
      </c>
      <c r="N1271" s="119"/>
      <c r="O1271" s="119"/>
      <c r="P1271" s="119"/>
      <c r="Q1271" s="119"/>
      <c r="R1271" s="119">
        <v>1</v>
      </c>
      <c r="S1271" s="119" t="s">
        <v>120</v>
      </c>
      <c r="T1271" s="119"/>
      <c r="U1271" s="119"/>
      <c r="V1271" s="119"/>
      <c r="W1271" s="119"/>
      <c r="X1271" s="119" t="s">
        <v>3648</v>
      </c>
      <c r="Y1271" s="119" t="s">
        <v>3649</v>
      </c>
      <c r="Z1271" s="119" t="s">
        <v>3650</v>
      </c>
      <c r="AA1271" s="119" t="s">
        <v>3651</v>
      </c>
      <c r="AB1271" s="119" t="s">
        <v>1210</v>
      </c>
      <c r="AD1271" s="300"/>
      <c r="AE1271" s="304"/>
      <c r="AF1271" s="297" t="s">
        <v>707</v>
      </c>
      <c r="AG1271" s="302">
        <v>0</v>
      </c>
      <c r="AH1271" s="297" t="s">
        <v>3644</v>
      </c>
      <c r="AI1271" s="297" t="s">
        <v>3645</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3617</v>
      </c>
      <c r="BI1271" s="312"/>
      <c r="BJ1271" s="305" t="s">
        <v>109</v>
      </c>
      <c r="BK1271" s="305"/>
      <c r="BL1271" s="305">
        <v>1</v>
      </c>
      <c r="BM1271" s="307">
        <v>1</v>
      </c>
      <c r="BN1271" s="307" t="s">
        <v>79</v>
      </c>
      <c r="BO1271" s="305" t="s">
        <v>1211</v>
      </c>
      <c r="BP1271" s="308">
        <v>679.97</v>
      </c>
      <c r="BQ1271" s="308">
        <v>1667.22</v>
      </c>
      <c r="BR1271" s="308">
        <v>12</v>
      </c>
      <c r="BS1271" s="308">
        <v>12</v>
      </c>
      <c r="BT1271" s="305" t="s">
        <v>3652</v>
      </c>
      <c r="BU1271" s="307">
        <v>0.1</v>
      </c>
      <c r="BV1271" s="309">
        <v>0</v>
      </c>
      <c r="BW1271" s="310" t="s">
        <v>1253</v>
      </c>
      <c r="BX1271" s="305"/>
      <c r="BY1271" s="308">
        <v>679.97</v>
      </c>
      <c r="BZ1271" s="308">
        <v>1667.22</v>
      </c>
      <c r="CA1271" s="308">
        <v>20.399999999999999</v>
      </c>
      <c r="CB1271" s="308">
        <v>20.399999999999999</v>
      </c>
      <c r="CC1271" s="307">
        <v>0.55000000000000004</v>
      </c>
      <c r="CD1271" s="305" t="s">
        <v>1213</v>
      </c>
      <c r="CE1271" s="310" t="s">
        <v>1253</v>
      </c>
      <c r="CF1271" s="305"/>
      <c r="CG1271" s="308">
        <v>679.97</v>
      </c>
      <c r="CH1271" s="308">
        <v>1667.22</v>
      </c>
      <c r="CI1271" s="308">
        <v>12</v>
      </c>
      <c r="CJ1271" s="308">
        <v>12</v>
      </c>
      <c r="CK1271" s="307"/>
      <c r="CL1271" s="307"/>
      <c r="CM1271" s="307">
        <v>1</v>
      </c>
      <c r="CN1271" s="311" t="s">
        <v>1213</v>
      </c>
      <c r="CO1271" s="305" t="s">
        <v>1253</v>
      </c>
      <c r="CP1271" s="305"/>
      <c r="CQ1271" s="308">
        <v>679.97</v>
      </c>
      <c r="CR1271" s="308">
        <v>1667.22</v>
      </c>
      <c r="CS1271" s="308">
        <v>12</v>
      </c>
      <c r="CT1271" s="308">
        <v>12</v>
      </c>
      <c r="CW1271" s="312"/>
      <c r="CX1271" s="312"/>
    </row>
    <row r="1272" spans="1:102" s="299" customFormat="1" ht="16" customHeight="1">
      <c r="A1272" s="297" t="s">
        <v>3653</v>
      </c>
      <c r="B1272" s="297" t="s">
        <v>3654</v>
      </c>
      <c r="C1272" s="119" t="s">
        <v>1256</v>
      </c>
      <c r="D1272" s="119"/>
      <c r="E1272" s="119"/>
      <c r="F1272" s="298">
        <v>1272</v>
      </c>
      <c r="G1272" s="119"/>
      <c r="H1272" s="119"/>
      <c r="I1272" s="119" t="s">
        <v>3655</v>
      </c>
      <c r="J1272" s="119" t="s">
        <v>3656</v>
      </c>
      <c r="K1272" s="119" t="s">
        <v>378</v>
      </c>
      <c r="L1272" s="119"/>
      <c r="M1272" s="119" t="s">
        <v>147</v>
      </c>
      <c r="N1272" s="119"/>
      <c r="O1272" s="119"/>
      <c r="P1272" s="119"/>
      <c r="Q1272" s="119"/>
      <c r="R1272" s="119">
        <v>1</v>
      </c>
      <c r="S1272" s="119" t="s">
        <v>120</v>
      </c>
      <c r="T1272" s="119"/>
      <c r="U1272" s="119"/>
      <c r="V1272" s="119"/>
      <c r="W1272" s="119"/>
      <c r="X1272" s="119" t="s">
        <v>3657</v>
      </c>
      <c r="Y1272" s="119" t="s">
        <v>3658</v>
      </c>
      <c r="Z1272" s="119" t="s">
        <v>3659</v>
      </c>
      <c r="AA1272" s="119" t="s">
        <v>3660</v>
      </c>
      <c r="AB1272" s="119" t="s">
        <v>1210</v>
      </c>
      <c r="AD1272" s="300"/>
      <c r="AE1272" s="304"/>
      <c r="AF1272" s="297" t="s">
        <v>708</v>
      </c>
      <c r="AG1272" s="302">
        <v>0</v>
      </c>
      <c r="AH1272" s="297" t="s">
        <v>3653</v>
      </c>
      <c r="AI1272" s="297" t="s">
        <v>3654</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3608</v>
      </c>
      <c r="BI1272" s="312"/>
      <c r="BJ1272" s="305" t="s">
        <v>109</v>
      </c>
      <c r="BK1272" s="305"/>
      <c r="BL1272" s="305">
        <v>1</v>
      </c>
      <c r="BM1272" s="307">
        <v>1</v>
      </c>
      <c r="BN1272" s="307" t="s">
        <v>79</v>
      </c>
      <c r="BO1272" s="305" t="s">
        <v>1211</v>
      </c>
      <c r="BP1272" s="308">
        <v>698.31</v>
      </c>
      <c r="BQ1272" s="308">
        <v>1564.43</v>
      </c>
      <c r="BR1272" s="308">
        <v>35</v>
      </c>
      <c r="BS1272" s="308">
        <v>35</v>
      </c>
      <c r="BT1272" s="305" t="s">
        <v>3661</v>
      </c>
      <c r="BU1272" s="307">
        <v>0.1</v>
      </c>
      <c r="BV1272" s="309">
        <v>0</v>
      </c>
      <c r="BW1272" s="310" t="s">
        <v>1243</v>
      </c>
      <c r="BX1272" s="305"/>
      <c r="BY1272" s="308">
        <v>698.31</v>
      </c>
      <c r="BZ1272" s="308">
        <v>1564.43</v>
      </c>
      <c r="CA1272" s="308">
        <v>59.5</v>
      </c>
      <c r="CB1272" s="308">
        <v>59.5</v>
      </c>
      <c r="CC1272" s="307">
        <v>0.55000000000000004</v>
      </c>
      <c r="CD1272" s="305" t="s">
        <v>1213</v>
      </c>
      <c r="CE1272" s="310" t="s">
        <v>1243</v>
      </c>
      <c r="CF1272" s="305"/>
      <c r="CG1272" s="308">
        <v>698.31</v>
      </c>
      <c r="CH1272" s="308">
        <v>1564.43</v>
      </c>
      <c r="CI1272" s="308">
        <v>35</v>
      </c>
      <c r="CJ1272" s="308">
        <v>35</v>
      </c>
      <c r="CK1272" s="307"/>
      <c r="CL1272" s="307"/>
      <c r="CM1272" s="307">
        <v>1</v>
      </c>
      <c r="CN1272" s="311" t="s">
        <v>1213</v>
      </c>
      <c r="CO1272" s="305" t="s">
        <v>1243</v>
      </c>
      <c r="CP1272" s="305"/>
      <c r="CQ1272" s="308">
        <v>698.31</v>
      </c>
      <c r="CR1272" s="308">
        <v>1564.43</v>
      </c>
      <c r="CS1272" s="308">
        <v>35</v>
      </c>
      <c r="CT1272" s="308">
        <v>35</v>
      </c>
      <c r="CW1272" s="312"/>
      <c r="CX1272" s="312"/>
    </row>
    <row r="1273" spans="1:102" s="299" customFormat="1" ht="16" customHeight="1">
      <c r="A1273" s="297" t="s">
        <v>3662</v>
      </c>
      <c r="B1273" s="297" t="s">
        <v>3663</v>
      </c>
      <c r="C1273" s="119" t="s">
        <v>1256</v>
      </c>
      <c r="D1273" s="119"/>
      <c r="E1273" s="119"/>
      <c r="F1273" s="298">
        <v>1273</v>
      </c>
      <c r="G1273" s="119"/>
      <c r="H1273" s="119"/>
      <c r="I1273" s="119" t="s">
        <v>3664</v>
      </c>
      <c r="J1273" s="119" t="s">
        <v>3665</v>
      </c>
      <c r="K1273" s="119" t="s">
        <v>378</v>
      </c>
      <c r="L1273" s="119"/>
      <c r="M1273" s="119" t="s">
        <v>147</v>
      </c>
      <c r="N1273" s="119"/>
      <c r="O1273" s="119"/>
      <c r="P1273" s="119"/>
      <c r="Q1273" s="119"/>
      <c r="R1273" s="119">
        <v>1</v>
      </c>
      <c r="S1273" s="119" t="s">
        <v>120</v>
      </c>
      <c r="T1273" s="119"/>
      <c r="U1273" s="119"/>
      <c r="V1273" s="119"/>
      <c r="W1273" s="119"/>
      <c r="X1273" s="119" t="s">
        <v>3666</v>
      </c>
      <c r="Y1273" s="119" t="s">
        <v>3667</v>
      </c>
      <c r="Z1273" s="119" t="s">
        <v>3668</v>
      </c>
      <c r="AA1273" s="119" t="s">
        <v>3669</v>
      </c>
      <c r="AB1273" s="119" t="s">
        <v>1210</v>
      </c>
      <c r="AD1273" s="300"/>
      <c r="AE1273" s="304"/>
      <c r="AF1273" s="297" t="s">
        <v>709</v>
      </c>
      <c r="AG1273" s="302">
        <v>0</v>
      </c>
      <c r="AH1273" s="297" t="s">
        <v>3662</v>
      </c>
      <c r="AI1273" s="297" t="s">
        <v>3663</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3653</v>
      </c>
      <c r="BI1273" s="312"/>
      <c r="BJ1273" s="305" t="s">
        <v>109</v>
      </c>
      <c r="BK1273" s="305"/>
      <c r="BL1273" s="305">
        <v>1</v>
      </c>
      <c r="BM1273" s="307">
        <v>1</v>
      </c>
      <c r="BN1273" s="307" t="s">
        <v>79</v>
      </c>
      <c r="BO1273" s="305" t="s">
        <v>1211</v>
      </c>
      <c r="BP1273" s="308">
        <v>665.49</v>
      </c>
      <c r="BQ1273" s="308">
        <v>1660.08</v>
      </c>
      <c r="BR1273" s="308">
        <v>12</v>
      </c>
      <c r="BS1273" s="308">
        <v>12</v>
      </c>
      <c r="BT1273" s="305" t="s">
        <v>3670</v>
      </c>
      <c r="BU1273" s="307">
        <v>0.1</v>
      </c>
      <c r="BV1273" s="309">
        <v>0</v>
      </c>
      <c r="BW1273" s="310" t="s">
        <v>1253</v>
      </c>
      <c r="BX1273" s="305"/>
      <c r="BY1273" s="308">
        <v>665.49</v>
      </c>
      <c r="BZ1273" s="308">
        <v>1660.08</v>
      </c>
      <c r="CA1273" s="308">
        <v>20.399999999999999</v>
      </c>
      <c r="CB1273" s="308">
        <v>20.399999999999999</v>
      </c>
      <c r="CC1273" s="307">
        <v>0.55000000000000004</v>
      </c>
      <c r="CD1273" s="305" t="s">
        <v>1213</v>
      </c>
      <c r="CE1273" s="310" t="s">
        <v>1253</v>
      </c>
      <c r="CF1273" s="305"/>
      <c r="CG1273" s="308">
        <v>665.49</v>
      </c>
      <c r="CH1273" s="308">
        <v>1660.08</v>
      </c>
      <c r="CI1273" s="308">
        <v>12</v>
      </c>
      <c r="CJ1273" s="308">
        <v>12</v>
      </c>
      <c r="CK1273" s="307"/>
      <c r="CL1273" s="307"/>
      <c r="CM1273" s="307">
        <v>1</v>
      </c>
      <c r="CN1273" s="311" t="s">
        <v>1213</v>
      </c>
      <c r="CO1273" s="305" t="s">
        <v>1253</v>
      </c>
      <c r="CP1273" s="305"/>
      <c r="CQ1273" s="308">
        <v>665.49</v>
      </c>
      <c r="CR1273" s="308">
        <v>1660.08</v>
      </c>
      <c r="CS1273" s="308">
        <v>12</v>
      </c>
      <c r="CT1273" s="308">
        <v>12</v>
      </c>
      <c r="CW1273" s="312"/>
      <c r="CX1273" s="312"/>
    </row>
    <row r="1274" spans="1:102" s="299" customFormat="1" ht="16" customHeight="1">
      <c r="A1274" s="297" t="s">
        <v>3671</v>
      </c>
      <c r="B1274" s="297" t="s">
        <v>3672</v>
      </c>
      <c r="C1274" s="119" t="s">
        <v>1215</v>
      </c>
      <c r="D1274" s="119"/>
      <c r="E1274" s="119"/>
      <c r="F1274" s="298">
        <v>1274</v>
      </c>
      <c r="G1274" s="119"/>
      <c r="H1274" s="119"/>
      <c r="I1274" s="119" t="s">
        <v>3673</v>
      </c>
      <c r="J1274" s="119" t="s">
        <v>3674</v>
      </c>
      <c r="K1274" s="119" t="s">
        <v>378</v>
      </c>
      <c r="L1274" s="119"/>
      <c r="M1274" s="119" t="s">
        <v>147</v>
      </c>
      <c r="N1274" s="119"/>
      <c r="O1274" s="119"/>
      <c r="P1274" s="119"/>
      <c r="Q1274" s="119"/>
      <c r="R1274" s="119">
        <v>1</v>
      </c>
      <c r="S1274" s="119" t="s">
        <v>120</v>
      </c>
      <c r="T1274" s="119"/>
      <c r="U1274" s="119"/>
      <c r="V1274" s="119"/>
      <c r="W1274" s="119"/>
      <c r="X1274" s="119" t="s">
        <v>3675</v>
      </c>
      <c r="Y1274" s="119" t="s">
        <v>3676</v>
      </c>
      <c r="Z1274" s="119" t="s">
        <v>3677</v>
      </c>
      <c r="AA1274" s="119" t="s">
        <v>3678</v>
      </c>
      <c r="AB1274" s="119" t="s">
        <v>1210</v>
      </c>
      <c r="AD1274" s="300"/>
      <c r="AE1274" s="304"/>
      <c r="AF1274" s="297" t="s">
        <v>710</v>
      </c>
      <c r="AG1274" s="302">
        <v>0</v>
      </c>
      <c r="AH1274" s="297" t="s">
        <v>3671</v>
      </c>
      <c r="AI1274" s="297" t="s">
        <v>3672</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3653</v>
      </c>
      <c r="BI1274" s="312"/>
      <c r="BJ1274" s="305" t="s">
        <v>109</v>
      </c>
      <c r="BK1274" s="305"/>
      <c r="BL1274" s="305">
        <v>1</v>
      </c>
      <c r="BM1274" s="307">
        <v>1</v>
      </c>
      <c r="BN1274" s="307" t="s">
        <v>79</v>
      </c>
      <c r="BO1274" s="305" t="s">
        <v>1211</v>
      </c>
      <c r="BP1274" s="308">
        <v>651.16999999999996</v>
      </c>
      <c r="BQ1274" s="308">
        <v>1652.62</v>
      </c>
      <c r="BR1274" s="308">
        <v>12</v>
      </c>
      <c r="BS1274" s="308">
        <v>12</v>
      </c>
      <c r="BT1274" s="305" t="s">
        <v>3679</v>
      </c>
      <c r="BU1274" s="307">
        <v>0.1</v>
      </c>
      <c r="BV1274" s="309">
        <v>0</v>
      </c>
      <c r="BW1274" s="310" t="s">
        <v>1253</v>
      </c>
      <c r="BX1274" s="305"/>
      <c r="BY1274" s="308">
        <v>651.16999999999996</v>
      </c>
      <c r="BZ1274" s="308">
        <v>1652.62</v>
      </c>
      <c r="CA1274" s="308">
        <v>20.399999999999999</v>
      </c>
      <c r="CB1274" s="308">
        <v>20.399999999999999</v>
      </c>
      <c r="CC1274" s="307">
        <v>0.55000000000000004</v>
      </c>
      <c r="CD1274" s="305" t="s">
        <v>1213</v>
      </c>
      <c r="CE1274" s="310" t="s">
        <v>1253</v>
      </c>
      <c r="CF1274" s="305"/>
      <c r="CG1274" s="308">
        <v>651.16999999999996</v>
      </c>
      <c r="CH1274" s="308">
        <v>1652.62</v>
      </c>
      <c r="CI1274" s="308">
        <v>12</v>
      </c>
      <c r="CJ1274" s="308">
        <v>12</v>
      </c>
      <c r="CK1274" s="307"/>
      <c r="CL1274" s="307"/>
      <c r="CM1274" s="307">
        <v>1</v>
      </c>
      <c r="CN1274" s="311" t="s">
        <v>1213</v>
      </c>
      <c r="CO1274" s="305" t="s">
        <v>1253</v>
      </c>
      <c r="CP1274" s="305"/>
      <c r="CQ1274" s="308">
        <v>651.16999999999996</v>
      </c>
      <c r="CR1274" s="308">
        <v>1652.62</v>
      </c>
      <c r="CS1274" s="308">
        <v>12</v>
      </c>
      <c r="CT1274" s="308">
        <v>12</v>
      </c>
      <c r="CW1274" s="312"/>
      <c r="CX1274" s="312"/>
    </row>
    <row r="1275" spans="1:102" s="299" customFormat="1" ht="16" customHeight="1">
      <c r="A1275" s="297" t="s">
        <v>3680</v>
      </c>
      <c r="B1275" s="297" t="s">
        <v>3681</v>
      </c>
      <c r="C1275" s="119" t="s">
        <v>1256</v>
      </c>
      <c r="D1275" s="119"/>
      <c r="E1275" s="119"/>
      <c r="F1275" s="298">
        <v>1275</v>
      </c>
      <c r="G1275" s="119"/>
      <c r="H1275" s="119"/>
      <c r="I1275" s="119" t="s">
        <v>3682</v>
      </c>
      <c r="J1275" s="119" t="s">
        <v>3683</v>
      </c>
      <c r="K1275" s="119" t="s">
        <v>378</v>
      </c>
      <c r="L1275" s="119"/>
      <c r="M1275" s="119" t="s">
        <v>147</v>
      </c>
      <c r="N1275" s="119"/>
      <c r="O1275" s="119"/>
      <c r="P1275" s="119"/>
      <c r="Q1275" s="119"/>
      <c r="R1275" s="119">
        <v>1</v>
      </c>
      <c r="S1275" s="119" t="s">
        <v>120</v>
      </c>
      <c r="T1275" s="119"/>
      <c r="U1275" s="119"/>
      <c r="V1275" s="119"/>
      <c r="W1275" s="119"/>
      <c r="X1275" s="119" t="s">
        <v>3684</v>
      </c>
      <c r="Y1275" s="119" t="s">
        <v>3685</v>
      </c>
      <c r="Z1275" s="119" t="s">
        <v>3686</v>
      </c>
      <c r="AA1275" s="119" t="s">
        <v>3687</v>
      </c>
      <c r="AB1275" s="119" t="s">
        <v>1210</v>
      </c>
      <c r="AD1275" s="300"/>
      <c r="AE1275" s="304"/>
      <c r="AF1275" s="297" t="s">
        <v>711</v>
      </c>
      <c r="AG1275" s="302">
        <v>0</v>
      </c>
      <c r="AH1275" s="297" t="s">
        <v>3680</v>
      </c>
      <c r="AI1275" s="297" t="s">
        <v>3681</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3653</v>
      </c>
      <c r="BI1275" s="312"/>
      <c r="BJ1275" s="305" t="s">
        <v>109</v>
      </c>
      <c r="BK1275" s="305"/>
      <c r="BL1275" s="305">
        <v>1</v>
      </c>
      <c r="BM1275" s="307">
        <v>1</v>
      </c>
      <c r="BN1275" s="307" t="s">
        <v>79</v>
      </c>
      <c r="BO1275" s="305" t="s">
        <v>1211</v>
      </c>
      <c r="BP1275" s="308">
        <v>637.01</v>
      </c>
      <c r="BQ1275" s="308">
        <v>1644.86</v>
      </c>
      <c r="BR1275" s="308">
        <v>12</v>
      </c>
      <c r="BS1275" s="308">
        <v>12</v>
      </c>
      <c r="BT1275" s="305" t="s">
        <v>3688</v>
      </c>
      <c r="BU1275" s="307">
        <v>0.1</v>
      </c>
      <c r="BV1275" s="309">
        <v>0</v>
      </c>
      <c r="BW1275" s="310" t="s">
        <v>1253</v>
      </c>
      <c r="BX1275" s="305"/>
      <c r="BY1275" s="308">
        <v>637.01</v>
      </c>
      <c r="BZ1275" s="308">
        <v>1644.86</v>
      </c>
      <c r="CA1275" s="308">
        <v>20.399999999999999</v>
      </c>
      <c r="CB1275" s="308">
        <v>20.399999999999999</v>
      </c>
      <c r="CC1275" s="307">
        <v>0.55000000000000004</v>
      </c>
      <c r="CD1275" s="305" t="s">
        <v>1213</v>
      </c>
      <c r="CE1275" s="310" t="s">
        <v>1253</v>
      </c>
      <c r="CF1275" s="305"/>
      <c r="CG1275" s="308">
        <v>637.01</v>
      </c>
      <c r="CH1275" s="308">
        <v>1644.86</v>
      </c>
      <c r="CI1275" s="308">
        <v>12</v>
      </c>
      <c r="CJ1275" s="308">
        <v>12</v>
      </c>
      <c r="CK1275" s="307"/>
      <c r="CL1275" s="307"/>
      <c r="CM1275" s="307">
        <v>1</v>
      </c>
      <c r="CN1275" s="311" t="s">
        <v>1213</v>
      </c>
      <c r="CO1275" s="305" t="s">
        <v>1253</v>
      </c>
      <c r="CP1275" s="305"/>
      <c r="CQ1275" s="308">
        <v>637.01</v>
      </c>
      <c r="CR1275" s="308">
        <v>1644.86</v>
      </c>
      <c r="CS1275" s="308">
        <v>12</v>
      </c>
      <c r="CT1275" s="308">
        <v>12</v>
      </c>
      <c r="CW1275" s="312"/>
      <c r="CX1275" s="312"/>
    </row>
    <row r="1276" spans="1:102" s="299" customFormat="1" ht="16" customHeight="1">
      <c r="A1276" s="297" t="s">
        <v>3689</v>
      </c>
      <c r="B1276" s="297" t="s">
        <v>3690</v>
      </c>
      <c r="C1276" s="119" t="s">
        <v>1215</v>
      </c>
      <c r="D1276" s="119"/>
      <c r="E1276" s="119"/>
      <c r="F1276" s="298">
        <v>1276</v>
      </c>
      <c r="G1276" s="119"/>
      <c r="H1276" s="119"/>
      <c r="I1276" s="119" t="s">
        <v>3691</v>
      </c>
      <c r="J1276" s="119" t="s">
        <v>3692</v>
      </c>
      <c r="K1276" s="119" t="s">
        <v>378</v>
      </c>
      <c r="L1276" s="119"/>
      <c r="M1276" s="119" t="s">
        <v>147</v>
      </c>
      <c r="N1276" s="119"/>
      <c r="O1276" s="119"/>
      <c r="P1276" s="119"/>
      <c r="Q1276" s="119"/>
      <c r="R1276" s="119">
        <v>1</v>
      </c>
      <c r="S1276" s="119" t="s">
        <v>120</v>
      </c>
      <c r="T1276" s="119"/>
      <c r="U1276" s="119"/>
      <c r="V1276" s="119"/>
      <c r="W1276" s="119"/>
      <c r="X1276" s="119" t="s">
        <v>3693</v>
      </c>
      <c r="Y1276" s="119" t="s">
        <v>3694</v>
      </c>
      <c r="Z1276" s="119" t="s">
        <v>3695</v>
      </c>
      <c r="AA1276" s="119" t="s">
        <v>3696</v>
      </c>
      <c r="AB1276" s="119" t="s">
        <v>1210</v>
      </c>
      <c r="AD1276" s="300"/>
      <c r="AE1276" s="304"/>
      <c r="AF1276" s="297" t="s">
        <v>712</v>
      </c>
      <c r="AG1276" s="302">
        <v>0</v>
      </c>
      <c r="AH1276" s="297" t="s">
        <v>3689</v>
      </c>
      <c r="AI1276" s="297" t="s">
        <v>3690</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3608</v>
      </c>
      <c r="BI1276" s="312"/>
      <c r="BJ1276" s="305" t="s">
        <v>109</v>
      </c>
      <c r="BK1276" s="305"/>
      <c r="BL1276" s="305">
        <v>1</v>
      </c>
      <c r="BM1276" s="307">
        <v>1</v>
      </c>
      <c r="BN1276" s="307" t="s">
        <v>79</v>
      </c>
      <c r="BO1276" s="305" t="s">
        <v>1211</v>
      </c>
      <c r="BP1276" s="308">
        <v>662.04</v>
      </c>
      <c r="BQ1276" s="308">
        <v>1543.49</v>
      </c>
      <c r="BR1276" s="308">
        <v>35</v>
      </c>
      <c r="BS1276" s="308">
        <v>35</v>
      </c>
      <c r="BT1276" s="305" t="s">
        <v>3697</v>
      </c>
      <c r="BU1276" s="307">
        <v>0.1</v>
      </c>
      <c r="BV1276" s="309">
        <v>0</v>
      </c>
      <c r="BW1276" s="310" t="s">
        <v>1243</v>
      </c>
      <c r="BX1276" s="305"/>
      <c r="BY1276" s="308">
        <v>662.04</v>
      </c>
      <c r="BZ1276" s="308">
        <v>1543.49</v>
      </c>
      <c r="CA1276" s="308">
        <v>59.5</v>
      </c>
      <c r="CB1276" s="308">
        <v>59.5</v>
      </c>
      <c r="CC1276" s="307">
        <v>0.55000000000000004</v>
      </c>
      <c r="CD1276" s="305" t="s">
        <v>1213</v>
      </c>
      <c r="CE1276" s="310" t="s">
        <v>1243</v>
      </c>
      <c r="CF1276" s="305"/>
      <c r="CG1276" s="308">
        <v>662.04</v>
      </c>
      <c r="CH1276" s="308">
        <v>1543.49</v>
      </c>
      <c r="CI1276" s="308">
        <v>35</v>
      </c>
      <c r="CJ1276" s="308">
        <v>35</v>
      </c>
      <c r="CK1276" s="307"/>
      <c r="CL1276" s="307"/>
      <c r="CM1276" s="307">
        <v>1</v>
      </c>
      <c r="CN1276" s="311" t="s">
        <v>1213</v>
      </c>
      <c r="CO1276" s="305" t="s">
        <v>1243</v>
      </c>
      <c r="CP1276" s="305"/>
      <c r="CQ1276" s="308">
        <v>662.04</v>
      </c>
      <c r="CR1276" s="308">
        <v>1543.49</v>
      </c>
      <c r="CS1276" s="308">
        <v>35</v>
      </c>
      <c r="CT1276" s="308">
        <v>35</v>
      </c>
      <c r="CW1276" s="312"/>
      <c r="CX1276" s="312"/>
    </row>
    <row r="1277" spans="1:102" s="299" customFormat="1" ht="16" customHeight="1">
      <c r="A1277" s="297" t="s">
        <v>3698</v>
      </c>
      <c r="B1277" s="297" t="s">
        <v>3699</v>
      </c>
      <c r="C1277" s="119" t="s">
        <v>1215</v>
      </c>
      <c r="D1277" s="119"/>
      <c r="E1277" s="119"/>
      <c r="F1277" s="298">
        <v>1277</v>
      </c>
      <c r="G1277" s="119"/>
      <c r="H1277" s="119"/>
      <c r="I1277" s="119" t="s">
        <v>3700</v>
      </c>
      <c r="J1277" s="119" t="s">
        <v>3701</v>
      </c>
      <c r="K1277" s="119" t="s">
        <v>378</v>
      </c>
      <c r="L1277" s="119"/>
      <c r="M1277" s="119" t="s">
        <v>147</v>
      </c>
      <c r="N1277" s="119"/>
      <c r="O1277" s="119"/>
      <c r="P1277" s="119"/>
      <c r="Q1277" s="119"/>
      <c r="R1277" s="119">
        <v>1</v>
      </c>
      <c r="S1277" s="119" t="s">
        <v>120</v>
      </c>
      <c r="T1277" s="119"/>
      <c r="U1277" s="119"/>
      <c r="V1277" s="119"/>
      <c r="W1277" s="119"/>
      <c r="X1277" s="119" t="s">
        <v>3702</v>
      </c>
      <c r="Y1277" s="119" t="s">
        <v>3703</v>
      </c>
      <c r="Z1277" s="119" t="s">
        <v>3704</v>
      </c>
      <c r="AA1277" s="119" t="s">
        <v>3705</v>
      </c>
      <c r="AB1277" s="119" t="s">
        <v>1210</v>
      </c>
      <c r="AD1277" s="300"/>
      <c r="AE1277" s="304"/>
      <c r="AF1277" s="297" t="s">
        <v>713</v>
      </c>
      <c r="AG1277" s="302">
        <v>0</v>
      </c>
      <c r="AH1277" s="297" t="s">
        <v>3698</v>
      </c>
      <c r="AI1277" s="297" t="s">
        <v>3699</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3689</v>
      </c>
      <c r="BI1277" s="312"/>
      <c r="BJ1277" s="305" t="s">
        <v>109</v>
      </c>
      <c r="BK1277" s="305"/>
      <c r="BL1277" s="305">
        <v>1</v>
      </c>
      <c r="BM1277" s="307">
        <v>1</v>
      </c>
      <c r="BN1277" s="307" t="s">
        <v>79</v>
      </c>
      <c r="BO1277" s="305" t="s">
        <v>1211</v>
      </c>
      <c r="BP1277" s="308">
        <v>623.03</v>
      </c>
      <c r="BQ1277" s="308">
        <v>1636.78</v>
      </c>
      <c r="BR1277" s="308">
        <v>12</v>
      </c>
      <c r="BS1277" s="308">
        <v>12</v>
      </c>
      <c r="BT1277" s="305" t="s">
        <v>3706</v>
      </c>
      <c r="BU1277" s="307">
        <v>0.1</v>
      </c>
      <c r="BV1277" s="309">
        <v>0</v>
      </c>
      <c r="BW1277" s="310" t="s">
        <v>1253</v>
      </c>
      <c r="BX1277" s="305"/>
      <c r="BY1277" s="308">
        <v>623.03</v>
      </c>
      <c r="BZ1277" s="308">
        <v>1636.78</v>
      </c>
      <c r="CA1277" s="308">
        <v>20.399999999999999</v>
      </c>
      <c r="CB1277" s="308">
        <v>20.399999999999999</v>
      </c>
      <c r="CC1277" s="307">
        <v>0.55000000000000004</v>
      </c>
      <c r="CD1277" s="305" t="s">
        <v>1213</v>
      </c>
      <c r="CE1277" s="310" t="s">
        <v>1253</v>
      </c>
      <c r="CF1277" s="305"/>
      <c r="CG1277" s="308">
        <v>623.03</v>
      </c>
      <c r="CH1277" s="308">
        <v>1636.78</v>
      </c>
      <c r="CI1277" s="308">
        <v>12</v>
      </c>
      <c r="CJ1277" s="308">
        <v>12</v>
      </c>
      <c r="CK1277" s="307"/>
      <c r="CL1277" s="307"/>
      <c r="CM1277" s="307">
        <v>1</v>
      </c>
      <c r="CN1277" s="311" t="s">
        <v>1213</v>
      </c>
      <c r="CO1277" s="305" t="s">
        <v>1253</v>
      </c>
      <c r="CP1277" s="305"/>
      <c r="CQ1277" s="308">
        <v>623.03</v>
      </c>
      <c r="CR1277" s="308">
        <v>1636.78</v>
      </c>
      <c r="CS1277" s="308">
        <v>12</v>
      </c>
      <c r="CT1277" s="308">
        <v>12</v>
      </c>
      <c r="CW1277" s="312"/>
      <c r="CX1277" s="312"/>
    </row>
    <row r="1278" spans="1:102" s="299" customFormat="1" ht="16" customHeight="1">
      <c r="A1278" s="297" t="s">
        <v>3707</v>
      </c>
      <c r="B1278" s="297" t="s">
        <v>3708</v>
      </c>
      <c r="C1278" s="119" t="s">
        <v>1256</v>
      </c>
      <c r="D1278" s="119"/>
      <c r="E1278" s="119"/>
      <c r="F1278" s="298">
        <v>1278</v>
      </c>
      <c r="G1278" s="119"/>
      <c r="H1278" s="119"/>
      <c r="I1278" s="119" t="s">
        <v>3709</v>
      </c>
      <c r="J1278" s="119" t="s">
        <v>3710</v>
      </c>
      <c r="K1278" s="119" t="s">
        <v>378</v>
      </c>
      <c r="L1278" s="119"/>
      <c r="M1278" s="119" t="s">
        <v>147</v>
      </c>
      <c r="N1278" s="119"/>
      <c r="O1278" s="119"/>
      <c r="P1278" s="119"/>
      <c r="Q1278" s="119"/>
      <c r="R1278" s="119">
        <v>1</v>
      </c>
      <c r="S1278" s="119" t="s">
        <v>120</v>
      </c>
      <c r="T1278" s="119"/>
      <c r="U1278" s="119"/>
      <c r="V1278" s="119"/>
      <c r="W1278" s="119"/>
      <c r="X1278" s="119" t="s">
        <v>3711</v>
      </c>
      <c r="Y1278" s="119" t="s">
        <v>3712</v>
      </c>
      <c r="Z1278" s="119" t="s">
        <v>3713</v>
      </c>
      <c r="AA1278" s="119" t="s">
        <v>3714</v>
      </c>
      <c r="AB1278" s="119" t="s">
        <v>1210</v>
      </c>
      <c r="AD1278" s="300"/>
      <c r="AE1278" s="304"/>
      <c r="AF1278" s="297" t="s">
        <v>714</v>
      </c>
      <c r="AG1278" s="302">
        <v>0</v>
      </c>
      <c r="AH1278" s="297" t="s">
        <v>3707</v>
      </c>
      <c r="AI1278" s="297" t="s">
        <v>3708</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3689</v>
      </c>
      <c r="BI1278" s="312"/>
      <c r="BJ1278" s="305" t="s">
        <v>109</v>
      </c>
      <c r="BK1278" s="305"/>
      <c r="BL1278" s="305">
        <v>1</v>
      </c>
      <c r="BM1278" s="307">
        <v>1</v>
      </c>
      <c r="BN1278" s="307" t="s">
        <v>79</v>
      </c>
      <c r="BO1278" s="305" t="s">
        <v>1211</v>
      </c>
      <c r="BP1278" s="308">
        <v>609.23</v>
      </c>
      <c r="BQ1278" s="308">
        <v>1628.41</v>
      </c>
      <c r="BR1278" s="308">
        <v>12</v>
      </c>
      <c r="BS1278" s="308">
        <v>12</v>
      </c>
      <c r="BT1278" s="305" t="s">
        <v>3715</v>
      </c>
      <c r="BU1278" s="307">
        <v>0.1</v>
      </c>
      <c r="BV1278" s="309">
        <v>0</v>
      </c>
      <c r="BW1278" s="310" t="s">
        <v>1253</v>
      </c>
      <c r="BX1278" s="305"/>
      <c r="BY1278" s="308">
        <v>609.23</v>
      </c>
      <c r="BZ1278" s="308">
        <v>1628.41</v>
      </c>
      <c r="CA1278" s="308">
        <v>20.399999999999999</v>
      </c>
      <c r="CB1278" s="308">
        <v>20.399999999999999</v>
      </c>
      <c r="CC1278" s="307">
        <v>0.55000000000000004</v>
      </c>
      <c r="CD1278" s="305" t="s">
        <v>1213</v>
      </c>
      <c r="CE1278" s="310" t="s">
        <v>1253</v>
      </c>
      <c r="CF1278" s="305"/>
      <c r="CG1278" s="308">
        <v>609.23</v>
      </c>
      <c r="CH1278" s="308">
        <v>1628.41</v>
      </c>
      <c r="CI1278" s="308">
        <v>12</v>
      </c>
      <c r="CJ1278" s="308">
        <v>12</v>
      </c>
      <c r="CK1278" s="307"/>
      <c r="CL1278" s="307"/>
      <c r="CM1278" s="307">
        <v>1</v>
      </c>
      <c r="CN1278" s="311" t="s">
        <v>1213</v>
      </c>
      <c r="CO1278" s="305" t="s">
        <v>1253</v>
      </c>
      <c r="CP1278" s="305"/>
      <c r="CQ1278" s="308">
        <v>609.23</v>
      </c>
      <c r="CR1278" s="308">
        <v>1628.41</v>
      </c>
      <c r="CS1278" s="308">
        <v>12</v>
      </c>
      <c r="CT1278" s="308">
        <v>12</v>
      </c>
      <c r="CW1278" s="312"/>
      <c r="CX1278" s="312"/>
    </row>
    <row r="1279" spans="1:102" s="299" customFormat="1" ht="16" customHeight="1">
      <c r="A1279" s="297" t="s">
        <v>3716</v>
      </c>
      <c r="B1279" s="297" t="s">
        <v>3717</v>
      </c>
      <c r="C1279" s="119" t="s">
        <v>1215</v>
      </c>
      <c r="D1279" s="119"/>
      <c r="E1279" s="119"/>
      <c r="F1279" s="298">
        <v>1279</v>
      </c>
      <c r="G1279" s="119"/>
      <c r="H1279" s="119"/>
      <c r="I1279" s="119" t="s">
        <v>3718</v>
      </c>
      <c r="J1279" s="119" t="s">
        <v>3719</v>
      </c>
      <c r="K1279" s="119" t="s">
        <v>378</v>
      </c>
      <c r="L1279" s="119"/>
      <c r="M1279" s="119" t="s">
        <v>147</v>
      </c>
      <c r="N1279" s="119"/>
      <c r="O1279" s="119"/>
      <c r="P1279" s="119"/>
      <c r="Q1279" s="119"/>
      <c r="R1279" s="119">
        <v>1</v>
      </c>
      <c r="S1279" s="119" t="s">
        <v>120</v>
      </c>
      <c r="T1279" s="119"/>
      <c r="U1279" s="119"/>
      <c r="V1279" s="119"/>
      <c r="W1279" s="119"/>
      <c r="X1279" s="119" t="s">
        <v>3720</v>
      </c>
      <c r="Y1279" s="119" t="s">
        <v>3721</v>
      </c>
      <c r="Z1279" s="119" t="s">
        <v>3722</v>
      </c>
      <c r="AA1279" s="119" t="s">
        <v>3723</v>
      </c>
      <c r="AB1279" s="119" t="s">
        <v>1210</v>
      </c>
      <c r="AD1279" s="300"/>
      <c r="AE1279" s="304"/>
      <c r="AF1279" s="297" t="s">
        <v>715</v>
      </c>
      <c r="AG1279" s="302">
        <v>0</v>
      </c>
      <c r="AH1279" s="297" t="s">
        <v>3716</v>
      </c>
      <c r="AI1279" s="297" t="s">
        <v>3717</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3689</v>
      </c>
      <c r="BI1279" s="312"/>
      <c r="BJ1279" s="305" t="s">
        <v>109</v>
      </c>
      <c r="BK1279" s="305"/>
      <c r="BL1279" s="305">
        <v>1</v>
      </c>
      <c r="BM1279" s="307">
        <v>1</v>
      </c>
      <c r="BN1279" s="307" t="s">
        <v>79</v>
      </c>
      <c r="BO1279" s="305" t="s">
        <v>1211</v>
      </c>
      <c r="BP1279" s="308">
        <v>595.61</v>
      </c>
      <c r="BQ1279" s="308">
        <v>1619.74</v>
      </c>
      <c r="BR1279" s="308">
        <v>12</v>
      </c>
      <c r="BS1279" s="308">
        <v>12</v>
      </c>
      <c r="BT1279" s="305" t="s">
        <v>3724</v>
      </c>
      <c r="BU1279" s="307">
        <v>0.1</v>
      </c>
      <c r="BV1279" s="309">
        <v>0</v>
      </c>
      <c r="BW1279" s="310" t="s">
        <v>1253</v>
      </c>
      <c r="BX1279" s="305"/>
      <c r="BY1279" s="308">
        <v>595.61</v>
      </c>
      <c r="BZ1279" s="308">
        <v>1619.74</v>
      </c>
      <c r="CA1279" s="308">
        <v>20.399999999999999</v>
      </c>
      <c r="CB1279" s="308">
        <v>20.399999999999999</v>
      </c>
      <c r="CC1279" s="307">
        <v>0.55000000000000004</v>
      </c>
      <c r="CD1279" s="305" t="s">
        <v>1213</v>
      </c>
      <c r="CE1279" s="310" t="s">
        <v>1253</v>
      </c>
      <c r="CF1279" s="305"/>
      <c r="CG1279" s="308">
        <v>595.61</v>
      </c>
      <c r="CH1279" s="308">
        <v>1619.74</v>
      </c>
      <c r="CI1279" s="308">
        <v>12</v>
      </c>
      <c r="CJ1279" s="308">
        <v>12</v>
      </c>
      <c r="CK1279" s="307"/>
      <c r="CL1279" s="307"/>
      <c r="CM1279" s="307">
        <v>1</v>
      </c>
      <c r="CN1279" s="311" t="s">
        <v>1213</v>
      </c>
      <c r="CO1279" s="305" t="s">
        <v>1253</v>
      </c>
      <c r="CP1279" s="305"/>
      <c r="CQ1279" s="308">
        <v>595.61</v>
      </c>
      <c r="CR1279" s="308">
        <v>1619.74</v>
      </c>
      <c r="CS1279" s="308">
        <v>12</v>
      </c>
      <c r="CT1279" s="308">
        <v>12</v>
      </c>
      <c r="CW1279" s="312"/>
      <c r="CX1279" s="312"/>
    </row>
    <row r="1280" spans="1:102" s="299" customFormat="1" ht="16" customHeight="1">
      <c r="A1280" s="297" t="s">
        <v>3725</v>
      </c>
      <c r="B1280" s="297" t="s">
        <v>3726</v>
      </c>
      <c r="C1280" s="119" t="s">
        <v>1256</v>
      </c>
      <c r="D1280" s="119"/>
      <c r="E1280" s="119"/>
      <c r="F1280" s="298">
        <v>1280</v>
      </c>
      <c r="G1280" s="119"/>
      <c r="H1280" s="119"/>
      <c r="I1280" s="119" t="s">
        <v>3727</v>
      </c>
      <c r="J1280" s="119" t="s">
        <v>3728</v>
      </c>
      <c r="K1280" s="119" t="s">
        <v>378</v>
      </c>
      <c r="L1280" s="119"/>
      <c r="M1280" s="119" t="s">
        <v>147</v>
      </c>
      <c r="N1280" s="119"/>
      <c r="O1280" s="119"/>
      <c r="P1280" s="119"/>
      <c r="Q1280" s="119"/>
      <c r="R1280" s="119">
        <v>1</v>
      </c>
      <c r="S1280" s="119" t="s">
        <v>120</v>
      </c>
      <c r="T1280" s="119"/>
      <c r="U1280" s="119"/>
      <c r="V1280" s="119"/>
      <c r="W1280" s="119"/>
      <c r="X1280" s="119" t="s">
        <v>3729</v>
      </c>
      <c r="Y1280" s="119" t="s">
        <v>3730</v>
      </c>
      <c r="Z1280" s="119" t="s">
        <v>3731</v>
      </c>
      <c r="AA1280" s="119" t="s">
        <v>3732</v>
      </c>
      <c r="AB1280" s="119" t="s">
        <v>1210</v>
      </c>
      <c r="AD1280" s="300"/>
      <c r="AE1280" s="304"/>
      <c r="AF1280" s="297" t="s">
        <v>716</v>
      </c>
      <c r="AG1280" s="302">
        <v>0</v>
      </c>
      <c r="AH1280" s="297" t="s">
        <v>3725</v>
      </c>
      <c r="AI1280" s="297" t="s">
        <v>3726</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3591</v>
      </c>
      <c r="BI1280" s="312"/>
      <c r="BJ1280" s="305" t="s">
        <v>109</v>
      </c>
      <c r="BK1280" s="305"/>
      <c r="BL1280" s="305">
        <v>1</v>
      </c>
      <c r="BM1280" s="307">
        <v>1</v>
      </c>
      <c r="BN1280" s="307" t="s">
        <v>79</v>
      </c>
      <c r="BO1280" s="305" t="s">
        <v>1211</v>
      </c>
      <c r="BP1280" s="308">
        <v>682.8</v>
      </c>
      <c r="BQ1280" s="308">
        <v>1386.51</v>
      </c>
      <c r="BR1280" s="308">
        <v>60</v>
      </c>
      <c r="BS1280" s="308">
        <v>60</v>
      </c>
      <c r="BT1280" s="305" t="s">
        <v>3733</v>
      </c>
      <c r="BU1280" s="307">
        <v>0.1</v>
      </c>
      <c r="BV1280" s="309">
        <v>0</v>
      </c>
      <c r="BW1280" s="310" t="s">
        <v>1233</v>
      </c>
      <c r="BX1280" s="305"/>
      <c r="BY1280" s="308">
        <v>682.8</v>
      </c>
      <c r="BZ1280" s="308">
        <v>1386.51</v>
      </c>
      <c r="CA1280" s="308">
        <v>102</v>
      </c>
      <c r="CB1280" s="308">
        <v>102</v>
      </c>
      <c r="CC1280" s="307">
        <v>0.55000000000000004</v>
      </c>
      <c r="CD1280" s="305" t="s">
        <v>1213</v>
      </c>
      <c r="CE1280" s="310" t="s">
        <v>1233</v>
      </c>
      <c r="CF1280" s="305"/>
      <c r="CG1280" s="308">
        <v>682.8</v>
      </c>
      <c r="CH1280" s="308">
        <v>1386.51</v>
      </c>
      <c r="CI1280" s="308">
        <v>60</v>
      </c>
      <c r="CJ1280" s="308">
        <v>60</v>
      </c>
      <c r="CK1280" s="307"/>
      <c r="CL1280" s="307"/>
      <c r="CM1280" s="307">
        <v>1</v>
      </c>
      <c r="CN1280" s="311" t="s">
        <v>1213</v>
      </c>
      <c r="CO1280" s="305" t="s">
        <v>1233</v>
      </c>
      <c r="CP1280" s="305"/>
      <c r="CQ1280" s="308">
        <v>682.8</v>
      </c>
      <c r="CR1280" s="308">
        <v>1386.51</v>
      </c>
      <c r="CS1280" s="308">
        <v>60</v>
      </c>
      <c r="CT1280" s="308">
        <v>60</v>
      </c>
      <c r="CW1280" s="312"/>
      <c r="CX1280" s="312"/>
    </row>
    <row r="1281" spans="1:102" s="299" customFormat="1" ht="16" customHeight="1">
      <c r="A1281" s="297" t="s">
        <v>3734</v>
      </c>
      <c r="B1281" s="297" t="s">
        <v>3735</v>
      </c>
      <c r="C1281" s="119" t="s">
        <v>1256</v>
      </c>
      <c r="D1281" s="119"/>
      <c r="E1281" s="119"/>
      <c r="F1281" s="298">
        <v>1281</v>
      </c>
      <c r="G1281" s="119"/>
      <c r="H1281" s="119"/>
      <c r="I1281" s="119" t="s">
        <v>3736</v>
      </c>
      <c r="J1281" s="119" t="s">
        <v>3737</v>
      </c>
      <c r="K1281" s="119" t="s">
        <v>378</v>
      </c>
      <c r="L1281" s="119"/>
      <c r="M1281" s="119" t="s">
        <v>147</v>
      </c>
      <c r="N1281" s="119"/>
      <c r="O1281" s="119"/>
      <c r="P1281" s="119"/>
      <c r="Q1281" s="119"/>
      <c r="R1281" s="119">
        <v>1</v>
      </c>
      <c r="S1281" s="119" t="s">
        <v>120</v>
      </c>
      <c r="T1281" s="119"/>
      <c r="U1281" s="119"/>
      <c r="V1281" s="119"/>
      <c r="W1281" s="119"/>
      <c r="X1281" s="119" t="s">
        <v>3738</v>
      </c>
      <c r="Y1281" s="119" t="s">
        <v>3739</v>
      </c>
      <c r="Z1281" s="119" t="s">
        <v>3740</v>
      </c>
      <c r="AA1281" s="119" t="s">
        <v>3741</v>
      </c>
      <c r="AB1281" s="119" t="s">
        <v>1210</v>
      </c>
      <c r="AD1281" s="300"/>
      <c r="AE1281" s="304"/>
      <c r="AF1281" s="297" t="s">
        <v>717</v>
      </c>
      <c r="AG1281" s="302">
        <v>0</v>
      </c>
      <c r="AH1281" s="297" t="s">
        <v>3734</v>
      </c>
      <c r="AI1281" s="297" t="s">
        <v>3735</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3725</v>
      </c>
      <c r="BI1281" s="312"/>
      <c r="BJ1281" s="305" t="s">
        <v>109</v>
      </c>
      <c r="BK1281" s="305"/>
      <c r="BL1281" s="305">
        <v>1</v>
      </c>
      <c r="BM1281" s="307">
        <v>1</v>
      </c>
      <c r="BN1281" s="307" t="s">
        <v>79</v>
      </c>
      <c r="BO1281" s="305" t="s">
        <v>1211</v>
      </c>
      <c r="BP1281" s="308">
        <v>627.21</v>
      </c>
      <c r="BQ1281" s="308">
        <v>1520.22</v>
      </c>
      <c r="BR1281" s="308">
        <v>35</v>
      </c>
      <c r="BS1281" s="308">
        <v>35</v>
      </c>
      <c r="BT1281" s="305" t="s">
        <v>3742</v>
      </c>
      <c r="BU1281" s="307">
        <v>0.1</v>
      </c>
      <c r="BV1281" s="309">
        <v>0</v>
      </c>
      <c r="BW1281" s="310" t="s">
        <v>1243</v>
      </c>
      <c r="BX1281" s="305"/>
      <c r="BY1281" s="308">
        <v>627.21</v>
      </c>
      <c r="BZ1281" s="308">
        <v>1520.22</v>
      </c>
      <c r="CA1281" s="308">
        <v>59.5</v>
      </c>
      <c r="CB1281" s="308">
        <v>59.5</v>
      </c>
      <c r="CC1281" s="307">
        <v>0.55000000000000004</v>
      </c>
      <c r="CD1281" s="305" t="s">
        <v>1213</v>
      </c>
      <c r="CE1281" s="310" t="s">
        <v>1243</v>
      </c>
      <c r="CF1281" s="305"/>
      <c r="CG1281" s="308">
        <v>627.21</v>
      </c>
      <c r="CH1281" s="308">
        <v>1520.22</v>
      </c>
      <c r="CI1281" s="308">
        <v>35</v>
      </c>
      <c r="CJ1281" s="308">
        <v>35</v>
      </c>
      <c r="CK1281" s="307"/>
      <c r="CL1281" s="307"/>
      <c r="CM1281" s="307">
        <v>1</v>
      </c>
      <c r="CN1281" s="311" t="s">
        <v>1213</v>
      </c>
      <c r="CO1281" s="305" t="s">
        <v>1243</v>
      </c>
      <c r="CP1281" s="305"/>
      <c r="CQ1281" s="308">
        <v>627.21</v>
      </c>
      <c r="CR1281" s="308">
        <v>1520.22</v>
      </c>
      <c r="CS1281" s="308">
        <v>35</v>
      </c>
      <c r="CT1281" s="308">
        <v>35</v>
      </c>
      <c r="CW1281" s="312"/>
      <c r="CX1281" s="312"/>
    </row>
    <row r="1282" spans="1:102" s="299" customFormat="1" ht="16" customHeight="1">
      <c r="A1282" s="297" t="s">
        <v>3743</v>
      </c>
      <c r="B1282" s="297" t="s">
        <v>3744</v>
      </c>
      <c r="C1282" s="119" t="s">
        <v>1256</v>
      </c>
      <c r="D1282" s="119"/>
      <c r="E1282" s="119"/>
      <c r="F1282" s="298">
        <v>1282</v>
      </c>
      <c r="G1282" s="119"/>
      <c r="H1282" s="119"/>
      <c r="I1282" s="119" t="s">
        <v>3745</v>
      </c>
      <c r="J1282" s="119" t="s">
        <v>3746</v>
      </c>
      <c r="K1282" s="119" t="s">
        <v>378</v>
      </c>
      <c r="L1282" s="119"/>
      <c r="M1282" s="119" t="s">
        <v>147</v>
      </c>
      <c r="N1282" s="119"/>
      <c r="O1282" s="119"/>
      <c r="P1282" s="119"/>
      <c r="Q1282" s="119"/>
      <c r="R1282" s="119">
        <v>1</v>
      </c>
      <c r="S1282" s="119" t="s">
        <v>120</v>
      </c>
      <c r="T1282" s="119"/>
      <c r="U1282" s="119"/>
      <c r="V1282" s="119"/>
      <c r="W1282" s="119"/>
      <c r="X1282" s="119" t="s">
        <v>3747</v>
      </c>
      <c r="Y1282" s="119" t="s">
        <v>3748</v>
      </c>
      <c r="Z1282" s="119" t="s">
        <v>3749</v>
      </c>
      <c r="AA1282" s="119" t="s">
        <v>3750</v>
      </c>
      <c r="AB1282" s="119" t="s">
        <v>1210</v>
      </c>
      <c r="AD1282" s="300"/>
      <c r="AE1282" s="304"/>
      <c r="AF1282" s="297" t="s">
        <v>718</v>
      </c>
      <c r="AG1282" s="302">
        <v>0</v>
      </c>
      <c r="AH1282" s="297" t="s">
        <v>3743</v>
      </c>
      <c r="AI1282" s="297" t="s">
        <v>3744</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3734</v>
      </c>
      <c r="BI1282" s="312"/>
      <c r="BJ1282" s="305" t="s">
        <v>109</v>
      </c>
      <c r="BK1282" s="305"/>
      <c r="BL1282" s="305">
        <v>1</v>
      </c>
      <c r="BM1282" s="307">
        <v>1</v>
      </c>
      <c r="BN1282" s="307" t="s">
        <v>79</v>
      </c>
      <c r="BO1282" s="305" t="s">
        <v>1211</v>
      </c>
      <c r="BP1282" s="308">
        <v>582.19000000000005</v>
      </c>
      <c r="BQ1282" s="308">
        <v>1610.77</v>
      </c>
      <c r="BR1282" s="308">
        <v>12</v>
      </c>
      <c r="BS1282" s="308">
        <v>12</v>
      </c>
      <c r="BT1282" s="305" t="s">
        <v>3751</v>
      </c>
      <c r="BU1282" s="307">
        <v>0.1</v>
      </c>
      <c r="BV1282" s="309">
        <v>0</v>
      </c>
      <c r="BW1282" s="310" t="s">
        <v>1253</v>
      </c>
      <c r="BX1282" s="305"/>
      <c r="BY1282" s="308">
        <v>582.19000000000005</v>
      </c>
      <c r="BZ1282" s="308">
        <v>1610.77</v>
      </c>
      <c r="CA1282" s="308">
        <v>20.399999999999999</v>
      </c>
      <c r="CB1282" s="308">
        <v>20.399999999999999</v>
      </c>
      <c r="CC1282" s="307">
        <v>0.55000000000000004</v>
      </c>
      <c r="CD1282" s="305" t="s">
        <v>1213</v>
      </c>
      <c r="CE1282" s="310" t="s">
        <v>1253</v>
      </c>
      <c r="CF1282" s="305"/>
      <c r="CG1282" s="308">
        <v>582.19000000000005</v>
      </c>
      <c r="CH1282" s="308">
        <v>1610.77</v>
      </c>
      <c r="CI1282" s="308">
        <v>12</v>
      </c>
      <c r="CJ1282" s="308">
        <v>12</v>
      </c>
      <c r="CK1282" s="307"/>
      <c r="CL1282" s="307"/>
      <c r="CM1282" s="307">
        <v>1</v>
      </c>
      <c r="CN1282" s="311" t="s">
        <v>1213</v>
      </c>
      <c r="CO1282" s="305" t="s">
        <v>1253</v>
      </c>
      <c r="CP1282" s="305"/>
      <c r="CQ1282" s="308">
        <v>582.19000000000005</v>
      </c>
      <c r="CR1282" s="308">
        <v>1610.77</v>
      </c>
      <c r="CS1282" s="308">
        <v>12</v>
      </c>
      <c r="CT1282" s="308">
        <v>12</v>
      </c>
      <c r="CW1282" s="312"/>
      <c r="CX1282" s="312"/>
    </row>
    <row r="1283" spans="1:102" s="299" customFormat="1" ht="16" customHeight="1">
      <c r="A1283" s="297" t="s">
        <v>3752</v>
      </c>
      <c r="B1283" s="297" t="s">
        <v>3753</v>
      </c>
      <c r="C1283" s="119" t="s">
        <v>1215</v>
      </c>
      <c r="D1283" s="119"/>
      <c r="E1283" s="119"/>
      <c r="F1283" s="298">
        <v>1283</v>
      </c>
      <c r="G1283" s="119"/>
      <c r="H1283" s="119"/>
      <c r="I1283" s="119" t="s">
        <v>3754</v>
      </c>
      <c r="J1283" s="119" t="s">
        <v>3755</v>
      </c>
      <c r="K1283" s="119" t="s">
        <v>378</v>
      </c>
      <c r="L1283" s="119"/>
      <c r="M1283" s="119" t="s">
        <v>147</v>
      </c>
      <c r="N1283" s="119"/>
      <c r="O1283" s="119"/>
      <c r="P1283" s="119"/>
      <c r="Q1283" s="119"/>
      <c r="R1283" s="119">
        <v>1</v>
      </c>
      <c r="S1283" s="119" t="s">
        <v>120</v>
      </c>
      <c r="T1283" s="119"/>
      <c r="U1283" s="119"/>
      <c r="V1283" s="119"/>
      <c r="W1283" s="119"/>
      <c r="X1283" s="119" t="s">
        <v>3756</v>
      </c>
      <c r="Y1283" s="119" t="s">
        <v>3757</v>
      </c>
      <c r="Z1283" s="119" t="s">
        <v>3758</v>
      </c>
      <c r="AA1283" s="119" t="s">
        <v>3759</v>
      </c>
      <c r="AB1283" s="119" t="s">
        <v>1210</v>
      </c>
      <c r="AD1283" s="300"/>
      <c r="AE1283" s="304"/>
      <c r="AF1283" s="297" t="s">
        <v>719</v>
      </c>
      <c r="AG1283" s="302">
        <v>0</v>
      </c>
      <c r="AH1283" s="297" t="s">
        <v>3752</v>
      </c>
      <c r="AI1283" s="297" t="s">
        <v>3753</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3734</v>
      </c>
      <c r="BI1283" s="312"/>
      <c r="BJ1283" s="305" t="s">
        <v>109</v>
      </c>
      <c r="BK1283" s="305"/>
      <c r="BL1283" s="305">
        <v>1</v>
      </c>
      <c r="BM1283" s="307">
        <v>1</v>
      </c>
      <c r="BN1283" s="307" t="s">
        <v>79</v>
      </c>
      <c r="BO1283" s="305" t="s">
        <v>1211</v>
      </c>
      <c r="BP1283" s="308">
        <v>568.97</v>
      </c>
      <c r="BQ1283" s="308">
        <v>1601.51</v>
      </c>
      <c r="BR1283" s="308">
        <v>12</v>
      </c>
      <c r="BS1283" s="308">
        <v>12</v>
      </c>
      <c r="BT1283" s="305" t="s">
        <v>3760</v>
      </c>
      <c r="BU1283" s="307">
        <v>0.1</v>
      </c>
      <c r="BV1283" s="309">
        <v>0</v>
      </c>
      <c r="BW1283" s="310" t="s">
        <v>1253</v>
      </c>
      <c r="BX1283" s="305"/>
      <c r="BY1283" s="308">
        <v>568.97</v>
      </c>
      <c r="BZ1283" s="308">
        <v>1601.51</v>
      </c>
      <c r="CA1283" s="308">
        <v>20.399999999999999</v>
      </c>
      <c r="CB1283" s="308">
        <v>20.399999999999999</v>
      </c>
      <c r="CC1283" s="307">
        <v>0.55000000000000004</v>
      </c>
      <c r="CD1283" s="305" t="s">
        <v>1213</v>
      </c>
      <c r="CE1283" s="310" t="s">
        <v>1253</v>
      </c>
      <c r="CF1283" s="305"/>
      <c r="CG1283" s="308">
        <v>568.97</v>
      </c>
      <c r="CH1283" s="308">
        <v>1601.51</v>
      </c>
      <c r="CI1283" s="308">
        <v>12</v>
      </c>
      <c r="CJ1283" s="308">
        <v>12</v>
      </c>
      <c r="CK1283" s="307"/>
      <c r="CL1283" s="307"/>
      <c r="CM1283" s="307">
        <v>1</v>
      </c>
      <c r="CN1283" s="311" t="s">
        <v>1213</v>
      </c>
      <c r="CO1283" s="305" t="s">
        <v>1253</v>
      </c>
      <c r="CP1283" s="305"/>
      <c r="CQ1283" s="308">
        <v>568.97</v>
      </c>
      <c r="CR1283" s="308">
        <v>1601.51</v>
      </c>
      <c r="CS1283" s="308">
        <v>12</v>
      </c>
      <c r="CT1283" s="308">
        <v>12</v>
      </c>
      <c r="CW1283" s="312"/>
      <c r="CX1283" s="312"/>
    </row>
    <row r="1284" spans="1:102" s="299" customFormat="1" ht="16" customHeight="1">
      <c r="A1284" s="297" t="s">
        <v>3761</v>
      </c>
      <c r="B1284" s="297" t="s">
        <v>3762</v>
      </c>
      <c r="C1284" s="119" t="s">
        <v>1256</v>
      </c>
      <c r="D1284" s="119"/>
      <c r="E1284" s="119"/>
      <c r="F1284" s="298">
        <v>1284</v>
      </c>
      <c r="G1284" s="119"/>
      <c r="H1284" s="119"/>
      <c r="I1284" s="119" t="s">
        <v>3763</v>
      </c>
      <c r="J1284" s="119" t="s">
        <v>3764</v>
      </c>
      <c r="K1284" s="119" t="s">
        <v>378</v>
      </c>
      <c r="L1284" s="119"/>
      <c r="M1284" s="119" t="s">
        <v>147</v>
      </c>
      <c r="N1284" s="119"/>
      <c r="O1284" s="119"/>
      <c r="P1284" s="119"/>
      <c r="Q1284" s="119"/>
      <c r="R1284" s="119">
        <v>1</v>
      </c>
      <c r="S1284" s="119" t="s">
        <v>120</v>
      </c>
      <c r="T1284" s="119"/>
      <c r="U1284" s="119"/>
      <c r="V1284" s="119"/>
      <c r="W1284" s="119"/>
      <c r="X1284" s="119" t="s">
        <v>3765</v>
      </c>
      <c r="Y1284" s="119" t="s">
        <v>3766</v>
      </c>
      <c r="Z1284" s="119" t="s">
        <v>3767</v>
      </c>
      <c r="AA1284" s="119" t="s">
        <v>3768</v>
      </c>
      <c r="AB1284" s="119" t="s">
        <v>1210</v>
      </c>
      <c r="AD1284" s="300"/>
      <c r="AE1284" s="304"/>
      <c r="AF1284" s="297" t="s">
        <v>720</v>
      </c>
      <c r="AG1284" s="302">
        <v>0</v>
      </c>
      <c r="AH1284" s="297" t="s">
        <v>3761</v>
      </c>
      <c r="AI1284" s="297" t="s">
        <v>3762</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3734</v>
      </c>
      <c r="BI1284" s="312"/>
      <c r="BJ1284" s="305" t="s">
        <v>109</v>
      </c>
      <c r="BK1284" s="305"/>
      <c r="BL1284" s="305">
        <v>1</v>
      </c>
      <c r="BM1284" s="307">
        <v>1</v>
      </c>
      <c r="BN1284" s="307" t="s">
        <v>79</v>
      </c>
      <c r="BO1284" s="305" t="s">
        <v>1211</v>
      </c>
      <c r="BP1284" s="308">
        <v>555.95000000000005</v>
      </c>
      <c r="BQ1284" s="308">
        <v>1591.96</v>
      </c>
      <c r="BR1284" s="308">
        <v>12</v>
      </c>
      <c r="BS1284" s="308">
        <v>12</v>
      </c>
      <c r="BT1284" s="305" t="s">
        <v>3769</v>
      </c>
      <c r="BU1284" s="307">
        <v>0.1</v>
      </c>
      <c r="BV1284" s="309">
        <v>0</v>
      </c>
      <c r="BW1284" s="310" t="s">
        <v>1253</v>
      </c>
      <c r="BX1284" s="305"/>
      <c r="BY1284" s="308">
        <v>555.95000000000005</v>
      </c>
      <c r="BZ1284" s="308">
        <v>1591.96</v>
      </c>
      <c r="CA1284" s="308">
        <v>20.399999999999999</v>
      </c>
      <c r="CB1284" s="308">
        <v>20.399999999999999</v>
      </c>
      <c r="CC1284" s="307">
        <v>0.55000000000000004</v>
      </c>
      <c r="CD1284" s="305" t="s">
        <v>1213</v>
      </c>
      <c r="CE1284" s="310" t="s">
        <v>1253</v>
      </c>
      <c r="CF1284" s="305"/>
      <c r="CG1284" s="308">
        <v>555.95000000000005</v>
      </c>
      <c r="CH1284" s="308">
        <v>1591.96</v>
      </c>
      <c r="CI1284" s="308">
        <v>12</v>
      </c>
      <c r="CJ1284" s="308">
        <v>12</v>
      </c>
      <c r="CK1284" s="307"/>
      <c r="CL1284" s="307"/>
      <c r="CM1284" s="307">
        <v>1</v>
      </c>
      <c r="CN1284" s="311" t="s">
        <v>1213</v>
      </c>
      <c r="CO1284" s="305" t="s">
        <v>1253</v>
      </c>
      <c r="CP1284" s="305"/>
      <c r="CQ1284" s="308">
        <v>555.95000000000005</v>
      </c>
      <c r="CR1284" s="308">
        <v>1591.96</v>
      </c>
      <c r="CS1284" s="308">
        <v>12</v>
      </c>
      <c r="CT1284" s="308">
        <v>12</v>
      </c>
      <c r="CW1284" s="312"/>
      <c r="CX1284" s="312"/>
    </row>
    <row r="1285" spans="1:102" s="299" customFormat="1" ht="16" customHeight="1">
      <c r="A1285" s="297" t="s">
        <v>3770</v>
      </c>
      <c r="B1285" s="297" t="s">
        <v>3771</v>
      </c>
      <c r="C1285" s="119" t="s">
        <v>1215</v>
      </c>
      <c r="D1285" s="119"/>
      <c r="E1285" s="119"/>
      <c r="F1285" s="298">
        <v>1285</v>
      </c>
      <c r="G1285" s="119"/>
      <c r="H1285" s="119"/>
      <c r="I1285" s="119" t="s">
        <v>3772</v>
      </c>
      <c r="J1285" s="119" t="s">
        <v>3773</v>
      </c>
      <c r="K1285" s="119" t="s">
        <v>378</v>
      </c>
      <c r="L1285" s="119"/>
      <c r="M1285" s="119" t="s">
        <v>147</v>
      </c>
      <c r="N1285" s="119"/>
      <c r="O1285" s="119"/>
      <c r="P1285" s="119"/>
      <c r="Q1285" s="119"/>
      <c r="R1285" s="119">
        <v>1</v>
      </c>
      <c r="S1285" s="119" t="s">
        <v>120</v>
      </c>
      <c r="T1285" s="119"/>
      <c r="U1285" s="119"/>
      <c r="V1285" s="119"/>
      <c r="W1285" s="119"/>
      <c r="X1285" s="119" t="s">
        <v>3774</v>
      </c>
      <c r="Y1285" s="119" t="s">
        <v>3775</v>
      </c>
      <c r="Z1285" s="119" t="s">
        <v>3776</v>
      </c>
      <c r="AA1285" s="119" t="s">
        <v>3777</v>
      </c>
      <c r="AB1285" s="119" t="s">
        <v>1210</v>
      </c>
      <c r="AD1285" s="300"/>
      <c r="AE1285" s="304"/>
      <c r="AF1285" s="297" t="s">
        <v>721</v>
      </c>
      <c r="AG1285" s="302">
        <v>0</v>
      </c>
      <c r="AH1285" s="297" t="s">
        <v>3770</v>
      </c>
      <c r="AI1285" s="297" t="s">
        <v>3771</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3725</v>
      </c>
      <c r="BI1285" s="312"/>
      <c r="BJ1285" s="305" t="s">
        <v>109</v>
      </c>
      <c r="BK1285" s="305"/>
      <c r="BL1285" s="305">
        <v>1</v>
      </c>
      <c r="BM1285" s="307">
        <v>1</v>
      </c>
      <c r="BN1285" s="307" t="s">
        <v>79</v>
      </c>
      <c r="BO1285" s="305" t="s">
        <v>1211</v>
      </c>
      <c r="BP1285" s="308">
        <v>593.99</v>
      </c>
      <c r="BQ1285" s="308">
        <v>1494.73</v>
      </c>
      <c r="BR1285" s="308">
        <v>35</v>
      </c>
      <c r="BS1285" s="308">
        <v>35</v>
      </c>
      <c r="BT1285" s="305" t="s">
        <v>3778</v>
      </c>
      <c r="BU1285" s="307">
        <v>0.1</v>
      </c>
      <c r="BV1285" s="309">
        <v>0</v>
      </c>
      <c r="BW1285" s="310" t="s">
        <v>1243</v>
      </c>
      <c r="BX1285" s="305"/>
      <c r="BY1285" s="308">
        <v>593.99</v>
      </c>
      <c r="BZ1285" s="308">
        <v>1494.73</v>
      </c>
      <c r="CA1285" s="308">
        <v>59.5</v>
      </c>
      <c r="CB1285" s="308">
        <v>59.5</v>
      </c>
      <c r="CC1285" s="307">
        <v>0.55000000000000004</v>
      </c>
      <c r="CD1285" s="305" t="s">
        <v>1213</v>
      </c>
      <c r="CE1285" s="310" t="s">
        <v>1243</v>
      </c>
      <c r="CF1285" s="305"/>
      <c r="CG1285" s="308">
        <v>593.99</v>
      </c>
      <c r="CH1285" s="308">
        <v>1494.73</v>
      </c>
      <c r="CI1285" s="308">
        <v>35</v>
      </c>
      <c r="CJ1285" s="308">
        <v>35</v>
      </c>
      <c r="CK1285" s="307"/>
      <c r="CL1285" s="307"/>
      <c r="CM1285" s="307">
        <v>1</v>
      </c>
      <c r="CN1285" s="311" t="s">
        <v>1213</v>
      </c>
      <c r="CO1285" s="305" t="s">
        <v>1243</v>
      </c>
      <c r="CP1285" s="305"/>
      <c r="CQ1285" s="308">
        <v>593.99</v>
      </c>
      <c r="CR1285" s="308">
        <v>1494.73</v>
      </c>
      <c r="CS1285" s="308">
        <v>35</v>
      </c>
      <c r="CT1285" s="308">
        <v>35</v>
      </c>
      <c r="CW1285" s="312"/>
      <c r="CX1285" s="312"/>
    </row>
    <row r="1286" spans="1:102" s="299" customFormat="1" ht="16" customHeight="1">
      <c r="A1286" s="297" t="s">
        <v>3779</v>
      </c>
      <c r="B1286" s="297" t="s">
        <v>3780</v>
      </c>
      <c r="C1286" s="119" t="s">
        <v>1215</v>
      </c>
      <c r="D1286" s="119"/>
      <c r="E1286" s="119"/>
      <c r="F1286" s="298">
        <v>1286</v>
      </c>
      <c r="G1286" s="119"/>
      <c r="H1286" s="119"/>
      <c r="I1286" s="119" t="s">
        <v>3781</v>
      </c>
      <c r="J1286" s="119" t="s">
        <v>3782</v>
      </c>
      <c r="K1286" s="119" t="s">
        <v>378</v>
      </c>
      <c r="L1286" s="119"/>
      <c r="M1286" s="119" t="s">
        <v>147</v>
      </c>
      <c r="N1286" s="119"/>
      <c r="O1286" s="119"/>
      <c r="P1286" s="119"/>
      <c r="Q1286" s="119"/>
      <c r="R1286" s="119">
        <v>1</v>
      </c>
      <c r="S1286" s="119" t="s">
        <v>120</v>
      </c>
      <c r="T1286" s="119"/>
      <c r="U1286" s="119"/>
      <c r="V1286" s="119"/>
      <c r="W1286" s="119"/>
      <c r="X1286" s="119" t="s">
        <v>3783</v>
      </c>
      <c r="Y1286" s="119" t="s">
        <v>3784</v>
      </c>
      <c r="Z1286" s="119" t="s">
        <v>3785</v>
      </c>
      <c r="AA1286" s="119" t="s">
        <v>3786</v>
      </c>
      <c r="AB1286" s="119" t="s">
        <v>1210</v>
      </c>
      <c r="AD1286" s="300"/>
      <c r="AE1286" s="304"/>
      <c r="AF1286" s="297" t="s">
        <v>722</v>
      </c>
      <c r="AG1286" s="302">
        <v>0</v>
      </c>
      <c r="AH1286" s="297" t="s">
        <v>3779</v>
      </c>
      <c r="AI1286" s="297" t="s">
        <v>3780</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3770</v>
      </c>
      <c r="BI1286" s="312"/>
      <c r="BJ1286" s="305" t="s">
        <v>109</v>
      </c>
      <c r="BK1286" s="305"/>
      <c r="BL1286" s="305">
        <v>1</v>
      </c>
      <c r="BM1286" s="307">
        <v>1</v>
      </c>
      <c r="BN1286" s="307" t="s">
        <v>79</v>
      </c>
      <c r="BO1286" s="305" t="s">
        <v>1211</v>
      </c>
      <c r="BP1286" s="308">
        <v>543.14</v>
      </c>
      <c r="BQ1286" s="308">
        <v>1582.13</v>
      </c>
      <c r="BR1286" s="308">
        <v>12</v>
      </c>
      <c r="BS1286" s="308">
        <v>12</v>
      </c>
      <c r="BT1286" s="305" t="s">
        <v>3787</v>
      </c>
      <c r="BU1286" s="307">
        <v>0.1</v>
      </c>
      <c r="BV1286" s="309">
        <v>0</v>
      </c>
      <c r="BW1286" s="310" t="s">
        <v>1253</v>
      </c>
      <c r="BX1286" s="305"/>
      <c r="BY1286" s="308">
        <v>543.14</v>
      </c>
      <c r="BZ1286" s="308">
        <v>1582.13</v>
      </c>
      <c r="CA1286" s="308">
        <v>20.399999999999999</v>
      </c>
      <c r="CB1286" s="308">
        <v>20.399999999999999</v>
      </c>
      <c r="CC1286" s="307">
        <v>0.55000000000000004</v>
      </c>
      <c r="CD1286" s="305" t="s">
        <v>1213</v>
      </c>
      <c r="CE1286" s="310" t="s">
        <v>1253</v>
      </c>
      <c r="CF1286" s="305"/>
      <c r="CG1286" s="308">
        <v>543.14</v>
      </c>
      <c r="CH1286" s="308">
        <v>1582.13</v>
      </c>
      <c r="CI1286" s="308">
        <v>12</v>
      </c>
      <c r="CJ1286" s="308">
        <v>12</v>
      </c>
      <c r="CK1286" s="307"/>
      <c r="CL1286" s="307"/>
      <c r="CM1286" s="307">
        <v>1</v>
      </c>
      <c r="CN1286" s="311" t="s">
        <v>1213</v>
      </c>
      <c r="CO1286" s="305" t="s">
        <v>1253</v>
      </c>
      <c r="CP1286" s="305"/>
      <c r="CQ1286" s="308">
        <v>543.14</v>
      </c>
      <c r="CR1286" s="308">
        <v>1582.13</v>
      </c>
      <c r="CS1286" s="308">
        <v>12</v>
      </c>
      <c r="CT1286" s="308">
        <v>12</v>
      </c>
      <c r="CW1286" s="312"/>
      <c r="CX1286" s="312"/>
    </row>
    <row r="1287" spans="1:102" s="299" customFormat="1" ht="16" customHeight="1">
      <c r="A1287" s="297" t="s">
        <v>3788</v>
      </c>
      <c r="B1287" s="297" t="s">
        <v>3789</v>
      </c>
      <c r="C1287" s="119" t="s">
        <v>1256</v>
      </c>
      <c r="D1287" s="119"/>
      <c r="E1287" s="119"/>
      <c r="F1287" s="298">
        <v>1287</v>
      </c>
      <c r="G1287" s="119"/>
      <c r="H1287" s="119"/>
      <c r="I1287" s="119" t="s">
        <v>3790</v>
      </c>
      <c r="J1287" s="119" t="s">
        <v>3791</v>
      </c>
      <c r="K1287" s="119" t="s">
        <v>378</v>
      </c>
      <c r="L1287" s="119"/>
      <c r="M1287" s="119" t="s">
        <v>147</v>
      </c>
      <c r="N1287" s="119"/>
      <c r="O1287" s="119"/>
      <c r="P1287" s="119"/>
      <c r="Q1287" s="119"/>
      <c r="R1287" s="119">
        <v>1</v>
      </c>
      <c r="S1287" s="119" t="s">
        <v>120</v>
      </c>
      <c r="T1287" s="119"/>
      <c r="U1287" s="119"/>
      <c r="V1287" s="119"/>
      <c r="W1287" s="119"/>
      <c r="X1287" s="119" t="s">
        <v>3792</v>
      </c>
      <c r="Y1287" s="119" t="s">
        <v>3793</v>
      </c>
      <c r="Z1287" s="119" t="s">
        <v>3794</v>
      </c>
      <c r="AA1287" s="119" t="s">
        <v>3795</v>
      </c>
      <c r="AB1287" s="119" t="s">
        <v>1210</v>
      </c>
      <c r="AD1287" s="300"/>
      <c r="AE1287" s="304"/>
      <c r="AF1287" s="297" t="s">
        <v>723</v>
      </c>
      <c r="AG1287" s="302">
        <v>0</v>
      </c>
      <c r="AH1287" s="297" t="s">
        <v>3788</v>
      </c>
      <c r="AI1287" s="297" t="s">
        <v>3789</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3770</v>
      </c>
      <c r="BI1287" s="312"/>
      <c r="BJ1287" s="305" t="s">
        <v>109</v>
      </c>
      <c r="BK1287" s="305"/>
      <c r="BL1287" s="305">
        <v>1</v>
      </c>
      <c r="BM1287" s="307">
        <v>1</v>
      </c>
      <c r="BN1287" s="307" t="s">
        <v>79</v>
      </c>
      <c r="BO1287" s="305" t="s">
        <v>1211</v>
      </c>
      <c r="BP1287" s="308">
        <v>530.54999999999995</v>
      </c>
      <c r="BQ1287" s="308">
        <v>1572.03</v>
      </c>
      <c r="BR1287" s="308">
        <v>12</v>
      </c>
      <c r="BS1287" s="308">
        <v>12</v>
      </c>
      <c r="BT1287" s="305" t="s">
        <v>3796</v>
      </c>
      <c r="BU1287" s="307">
        <v>0.1</v>
      </c>
      <c r="BV1287" s="309">
        <v>0</v>
      </c>
      <c r="BW1287" s="310" t="s">
        <v>1253</v>
      </c>
      <c r="BX1287" s="305"/>
      <c r="BY1287" s="308">
        <v>530.54999999999995</v>
      </c>
      <c r="BZ1287" s="308">
        <v>1572.03</v>
      </c>
      <c r="CA1287" s="308">
        <v>20.399999999999999</v>
      </c>
      <c r="CB1287" s="308">
        <v>20.399999999999999</v>
      </c>
      <c r="CC1287" s="307">
        <v>0.55000000000000004</v>
      </c>
      <c r="CD1287" s="305" t="s">
        <v>1213</v>
      </c>
      <c r="CE1287" s="310" t="s">
        <v>1253</v>
      </c>
      <c r="CF1287" s="305"/>
      <c r="CG1287" s="308">
        <v>530.54999999999995</v>
      </c>
      <c r="CH1287" s="308">
        <v>1572.03</v>
      </c>
      <c r="CI1287" s="308">
        <v>12</v>
      </c>
      <c r="CJ1287" s="308">
        <v>12</v>
      </c>
      <c r="CK1287" s="307"/>
      <c r="CL1287" s="307"/>
      <c r="CM1287" s="307">
        <v>1</v>
      </c>
      <c r="CN1287" s="311" t="s">
        <v>1213</v>
      </c>
      <c r="CO1287" s="305" t="s">
        <v>1253</v>
      </c>
      <c r="CP1287" s="305"/>
      <c r="CQ1287" s="308">
        <v>530.54999999999995</v>
      </c>
      <c r="CR1287" s="308">
        <v>1572.03</v>
      </c>
      <c r="CS1287" s="308">
        <v>12</v>
      </c>
      <c r="CT1287" s="308">
        <v>12</v>
      </c>
      <c r="CW1287" s="312"/>
      <c r="CX1287" s="312"/>
    </row>
    <row r="1288" spans="1:102" s="299" customFormat="1" ht="16" customHeight="1">
      <c r="A1288" s="297" t="s">
        <v>3797</v>
      </c>
      <c r="B1288" s="297" t="s">
        <v>3798</v>
      </c>
      <c r="C1288" s="119" t="s">
        <v>1215</v>
      </c>
      <c r="D1288" s="119"/>
      <c r="E1288" s="119"/>
      <c r="F1288" s="298">
        <v>1288</v>
      </c>
      <c r="G1288" s="119"/>
      <c r="H1288" s="119"/>
      <c r="I1288" s="119" t="s">
        <v>3799</v>
      </c>
      <c r="J1288" s="119" t="s">
        <v>3800</v>
      </c>
      <c r="K1288" s="119" t="s">
        <v>378</v>
      </c>
      <c r="L1288" s="119"/>
      <c r="M1288" s="119" t="s">
        <v>147</v>
      </c>
      <c r="N1288" s="119"/>
      <c r="O1288" s="119"/>
      <c r="P1288" s="119"/>
      <c r="Q1288" s="119"/>
      <c r="R1288" s="119">
        <v>1</v>
      </c>
      <c r="S1288" s="119" t="s">
        <v>120</v>
      </c>
      <c r="T1288" s="119"/>
      <c r="U1288" s="119"/>
      <c r="V1288" s="119"/>
      <c r="W1288" s="119"/>
      <c r="X1288" s="119" t="s">
        <v>3801</v>
      </c>
      <c r="Y1288" s="119" t="s">
        <v>3802</v>
      </c>
      <c r="Z1288" s="119" t="s">
        <v>3803</v>
      </c>
      <c r="AA1288" s="119" t="s">
        <v>3804</v>
      </c>
      <c r="AB1288" s="119" t="s">
        <v>1210</v>
      </c>
      <c r="AD1288" s="300"/>
      <c r="AE1288" s="304"/>
      <c r="AF1288" s="297" t="s">
        <v>724</v>
      </c>
      <c r="AG1288" s="302">
        <v>0</v>
      </c>
      <c r="AH1288" s="297" t="s">
        <v>3797</v>
      </c>
      <c r="AI1288" s="297" t="s">
        <v>3798</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3770</v>
      </c>
      <c r="BI1288" s="312"/>
      <c r="BJ1288" s="305" t="s">
        <v>109</v>
      </c>
      <c r="BK1288" s="305"/>
      <c r="BL1288" s="305">
        <v>1</v>
      </c>
      <c r="BM1288" s="307">
        <v>1</v>
      </c>
      <c r="BN1288" s="307" t="s">
        <v>79</v>
      </c>
      <c r="BO1288" s="305" t="s">
        <v>1211</v>
      </c>
      <c r="BP1288" s="308">
        <v>518.17999999999995</v>
      </c>
      <c r="BQ1288" s="308">
        <v>1561.65</v>
      </c>
      <c r="BR1288" s="308">
        <v>12</v>
      </c>
      <c r="BS1288" s="308">
        <v>12</v>
      </c>
      <c r="BT1288" s="305" t="s">
        <v>3805</v>
      </c>
      <c r="BU1288" s="307">
        <v>0.1</v>
      </c>
      <c r="BV1288" s="309">
        <v>0</v>
      </c>
      <c r="BW1288" s="310" t="s">
        <v>1253</v>
      </c>
      <c r="BX1288" s="305"/>
      <c r="BY1288" s="308">
        <v>518.17999999999995</v>
      </c>
      <c r="BZ1288" s="308">
        <v>1561.65</v>
      </c>
      <c r="CA1288" s="308">
        <v>20.399999999999999</v>
      </c>
      <c r="CB1288" s="308">
        <v>20.399999999999999</v>
      </c>
      <c r="CC1288" s="307">
        <v>0.55000000000000004</v>
      </c>
      <c r="CD1288" s="305" t="s">
        <v>1213</v>
      </c>
      <c r="CE1288" s="310" t="s">
        <v>1253</v>
      </c>
      <c r="CF1288" s="305"/>
      <c r="CG1288" s="308">
        <v>518.17999999999995</v>
      </c>
      <c r="CH1288" s="308">
        <v>1561.65</v>
      </c>
      <c r="CI1288" s="308">
        <v>12</v>
      </c>
      <c r="CJ1288" s="308">
        <v>12</v>
      </c>
      <c r="CK1288" s="307"/>
      <c r="CL1288" s="307"/>
      <c r="CM1288" s="307">
        <v>1</v>
      </c>
      <c r="CN1288" s="311" t="s">
        <v>1213</v>
      </c>
      <c r="CO1288" s="305" t="s">
        <v>1253</v>
      </c>
      <c r="CP1288" s="305"/>
      <c r="CQ1288" s="308">
        <v>518.17999999999995</v>
      </c>
      <c r="CR1288" s="308">
        <v>1561.65</v>
      </c>
      <c r="CS1288" s="308">
        <v>12</v>
      </c>
      <c r="CT1288" s="308">
        <v>12</v>
      </c>
      <c r="CW1288" s="312"/>
      <c r="CX1288" s="312"/>
    </row>
    <row r="1289" spans="1:102" s="299" customFormat="1" ht="16" customHeight="1">
      <c r="A1289" s="297" t="s">
        <v>3806</v>
      </c>
      <c r="B1289" s="297" t="s">
        <v>3807</v>
      </c>
      <c r="C1289" s="119" t="s">
        <v>1256</v>
      </c>
      <c r="D1289" s="119"/>
      <c r="E1289" s="119"/>
      <c r="F1289" s="298">
        <v>1289</v>
      </c>
      <c r="G1289" s="119"/>
      <c r="H1289" s="119"/>
      <c r="I1289" s="119" t="s">
        <v>3808</v>
      </c>
      <c r="J1289" s="119" t="s">
        <v>3809</v>
      </c>
      <c r="K1289" s="119" t="s">
        <v>378</v>
      </c>
      <c r="L1289" s="119"/>
      <c r="M1289" s="119" t="s">
        <v>147</v>
      </c>
      <c r="N1289" s="119"/>
      <c r="O1289" s="119"/>
      <c r="P1289" s="119"/>
      <c r="Q1289" s="119"/>
      <c r="R1289" s="119">
        <v>1</v>
      </c>
      <c r="S1289" s="119" t="s">
        <v>120</v>
      </c>
      <c r="T1289" s="119"/>
      <c r="U1289" s="119"/>
      <c r="V1289" s="119"/>
      <c r="W1289" s="119"/>
      <c r="X1289" s="119" t="s">
        <v>3810</v>
      </c>
      <c r="Y1289" s="119" t="s">
        <v>3811</v>
      </c>
      <c r="Z1289" s="119" t="s">
        <v>3812</v>
      </c>
      <c r="AA1289" s="119" t="s">
        <v>3813</v>
      </c>
      <c r="AB1289" s="119" t="s">
        <v>1210</v>
      </c>
      <c r="AD1289" s="300"/>
      <c r="AE1289" s="304"/>
      <c r="AF1289" s="297" t="s">
        <v>725</v>
      </c>
      <c r="AG1289" s="302">
        <v>0</v>
      </c>
      <c r="AH1289" s="297" t="s">
        <v>3806</v>
      </c>
      <c r="AI1289" s="297" t="s">
        <v>3807</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3725</v>
      </c>
      <c r="BI1289" s="312"/>
      <c r="BJ1289" s="305" t="s">
        <v>109</v>
      </c>
      <c r="BK1289" s="305"/>
      <c r="BL1289" s="305">
        <v>1</v>
      </c>
      <c r="BM1289" s="307">
        <v>1</v>
      </c>
      <c r="BN1289" s="307" t="s">
        <v>79</v>
      </c>
      <c r="BO1289" s="305" t="s">
        <v>1211</v>
      </c>
      <c r="BP1289" s="308">
        <v>562.5</v>
      </c>
      <c r="BQ1289" s="308">
        <v>1467.11</v>
      </c>
      <c r="BR1289" s="308">
        <v>35</v>
      </c>
      <c r="BS1289" s="308">
        <v>35</v>
      </c>
      <c r="BT1289" s="305" t="s">
        <v>3814</v>
      </c>
      <c r="BU1289" s="307">
        <v>0.1</v>
      </c>
      <c r="BV1289" s="309">
        <v>0</v>
      </c>
      <c r="BW1289" s="310" t="s">
        <v>1243</v>
      </c>
      <c r="BX1289" s="305"/>
      <c r="BY1289" s="308">
        <v>562.5</v>
      </c>
      <c r="BZ1289" s="308">
        <v>1467.11</v>
      </c>
      <c r="CA1289" s="308">
        <v>59.5</v>
      </c>
      <c r="CB1289" s="308">
        <v>59.5</v>
      </c>
      <c r="CC1289" s="307">
        <v>0.55000000000000004</v>
      </c>
      <c r="CD1289" s="305" t="s">
        <v>1213</v>
      </c>
      <c r="CE1289" s="310" t="s">
        <v>1243</v>
      </c>
      <c r="CF1289" s="305"/>
      <c r="CG1289" s="308">
        <v>562.5</v>
      </c>
      <c r="CH1289" s="308">
        <v>1467.11</v>
      </c>
      <c r="CI1289" s="308">
        <v>35</v>
      </c>
      <c r="CJ1289" s="308">
        <v>35</v>
      </c>
      <c r="CK1289" s="307"/>
      <c r="CL1289" s="307"/>
      <c r="CM1289" s="307">
        <v>1</v>
      </c>
      <c r="CN1289" s="311" t="s">
        <v>1213</v>
      </c>
      <c r="CO1289" s="305" t="s">
        <v>1243</v>
      </c>
      <c r="CP1289" s="305"/>
      <c r="CQ1289" s="308">
        <v>562.5</v>
      </c>
      <c r="CR1289" s="308">
        <v>1467.11</v>
      </c>
      <c r="CS1289" s="308">
        <v>35</v>
      </c>
      <c r="CT1289" s="308">
        <v>35</v>
      </c>
      <c r="CW1289" s="312"/>
      <c r="CX1289" s="312"/>
    </row>
    <row r="1290" spans="1:102" s="299" customFormat="1" ht="16" customHeight="1">
      <c r="A1290" s="297" t="s">
        <v>3815</v>
      </c>
      <c r="B1290" s="297" t="s">
        <v>3816</v>
      </c>
      <c r="C1290" s="119" t="s">
        <v>1256</v>
      </c>
      <c r="D1290" s="119"/>
      <c r="E1290" s="119"/>
      <c r="F1290" s="298">
        <v>1290</v>
      </c>
      <c r="G1290" s="119"/>
      <c r="H1290" s="119"/>
      <c r="I1290" s="119" t="s">
        <v>3817</v>
      </c>
      <c r="J1290" s="119" t="s">
        <v>3818</v>
      </c>
      <c r="K1290" s="119" t="s">
        <v>378</v>
      </c>
      <c r="L1290" s="119"/>
      <c r="M1290" s="119" t="s">
        <v>147</v>
      </c>
      <c r="N1290" s="119"/>
      <c r="O1290" s="119"/>
      <c r="P1290" s="119"/>
      <c r="Q1290" s="119"/>
      <c r="R1290" s="119">
        <v>1</v>
      </c>
      <c r="S1290" s="119" t="s">
        <v>120</v>
      </c>
      <c r="T1290" s="119"/>
      <c r="U1290" s="119"/>
      <c r="V1290" s="119"/>
      <c r="W1290" s="119"/>
      <c r="X1290" s="119" t="s">
        <v>3819</v>
      </c>
      <c r="Y1290" s="119" t="s">
        <v>3820</v>
      </c>
      <c r="Z1290" s="119" t="s">
        <v>3821</v>
      </c>
      <c r="AA1290" s="119" t="s">
        <v>3822</v>
      </c>
      <c r="AB1290" s="119" t="s">
        <v>1210</v>
      </c>
      <c r="AD1290" s="300"/>
      <c r="AE1290" s="304"/>
      <c r="AF1290" s="297" t="s">
        <v>726</v>
      </c>
      <c r="AG1290" s="302">
        <v>0</v>
      </c>
      <c r="AH1290" s="297" t="s">
        <v>3815</v>
      </c>
      <c r="AI1290" s="297" t="s">
        <v>3816</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3806</v>
      </c>
      <c r="BI1290" s="312"/>
      <c r="BJ1290" s="305" t="s">
        <v>109</v>
      </c>
      <c r="BK1290" s="305"/>
      <c r="BL1290" s="305">
        <v>1</v>
      </c>
      <c r="BM1290" s="307">
        <v>1</v>
      </c>
      <c r="BN1290" s="307" t="s">
        <v>79</v>
      </c>
      <c r="BO1290" s="305" t="s">
        <v>1211</v>
      </c>
      <c r="BP1290" s="308">
        <v>506.04</v>
      </c>
      <c r="BQ1290" s="308">
        <v>1551.01</v>
      </c>
      <c r="BR1290" s="308">
        <v>12</v>
      </c>
      <c r="BS1290" s="308">
        <v>12</v>
      </c>
      <c r="BT1290" s="305" t="s">
        <v>3823</v>
      </c>
      <c r="BU1290" s="307">
        <v>0.1</v>
      </c>
      <c r="BV1290" s="309">
        <v>0</v>
      </c>
      <c r="BW1290" s="310" t="s">
        <v>1253</v>
      </c>
      <c r="BX1290" s="305"/>
      <c r="BY1290" s="308">
        <v>506.04</v>
      </c>
      <c r="BZ1290" s="308">
        <v>1551.01</v>
      </c>
      <c r="CA1290" s="308">
        <v>20.399999999999999</v>
      </c>
      <c r="CB1290" s="308">
        <v>20.399999999999999</v>
      </c>
      <c r="CC1290" s="307">
        <v>0.55000000000000004</v>
      </c>
      <c r="CD1290" s="305" t="s">
        <v>1213</v>
      </c>
      <c r="CE1290" s="310" t="s">
        <v>1253</v>
      </c>
      <c r="CF1290" s="305"/>
      <c r="CG1290" s="308">
        <v>506.04</v>
      </c>
      <c r="CH1290" s="308">
        <v>1551.01</v>
      </c>
      <c r="CI1290" s="308">
        <v>12</v>
      </c>
      <c r="CJ1290" s="308">
        <v>12</v>
      </c>
      <c r="CK1290" s="307"/>
      <c r="CL1290" s="307"/>
      <c r="CM1290" s="307">
        <v>1</v>
      </c>
      <c r="CN1290" s="311" t="s">
        <v>1213</v>
      </c>
      <c r="CO1290" s="305" t="s">
        <v>1253</v>
      </c>
      <c r="CP1290" s="305"/>
      <c r="CQ1290" s="308">
        <v>506.04</v>
      </c>
      <c r="CR1290" s="308">
        <v>1551.01</v>
      </c>
      <c r="CS1290" s="308">
        <v>12</v>
      </c>
      <c r="CT1290" s="308">
        <v>12</v>
      </c>
      <c r="CW1290" s="312"/>
      <c r="CX1290" s="312"/>
    </row>
    <row r="1291" spans="1:102" s="299" customFormat="1" ht="16" customHeight="1">
      <c r="A1291" s="297" t="s">
        <v>3824</v>
      </c>
      <c r="B1291" s="297" t="s">
        <v>3825</v>
      </c>
      <c r="C1291" s="119" t="s">
        <v>1215</v>
      </c>
      <c r="D1291" s="119"/>
      <c r="E1291" s="119"/>
      <c r="F1291" s="298">
        <v>1291</v>
      </c>
      <c r="G1291" s="119"/>
      <c r="H1291" s="119"/>
      <c r="I1291" s="119" t="s">
        <v>3826</v>
      </c>
      <c r="J1291" s="119" t="s">
        <v>3827</v>
      </c>
      <c r="K1291" s="119" t="s">
        <v>378</v>
      </c>
      <c r="L1291" s="119"/>
      <c r="M1291" s="119" t="s">
        <v>147</v>
      </c>
      <c r="N1291" s="119"/>
      <c r="O1291" s="119"/>
      <c r="P1291" s="119"/>
      <c r="Q1291" s="119"/>
      <c r="R1291" s="119">
        <v>1</v>
      </c>
      <c r="S1291" s="119" t="s">
        <v>120</v>
      </c>
      <c r="T1291" s="119"/>
      <c r="U1291" s="119"/>
      <c r="V1291" s="119"/>
      <c r="W1291" s="119"/>
      <c r="X1291" s="119" t="s">
        <v>3828</v>
      </c>
      <c r="Y1291" s="119" t="s">
        <v>3829</v>
      </c>
      <c r="Z1291" s="119" t="s">
        <v>3830</v>
      </c>
      <c r="AA1291" s="119" t="s">
        <v>3831</v>
      </c>
      <c r="AB1291" s="119" t="s">
        <v>1210</v>
      </c>
      <c r="AD1291" s="300"/>
      <c r="AE1291" s="304"/>
      <c r="AF1291" s="297" t="s">
        <v>727</v>
      </c>
      <c r="AG1291" s="302">
        <v>0</v>
      </c>
      <c r="AH1291" s="297" t="s">
        <v>3824</v>
      </c>
      <c r="AI1291" s="297" t="s">
        <v>3825</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3806</v>
      </c>
      <c r="BI1291" s="312"/>
      <c r="BJ1291" s="305" t="s">
        <v>109</v>
      </c>
      <c r="BK1291" s="305"/>
      <c r="BL1291" s="305">
        <v>1</v>
      </c>
      <c r="BM1291" s="307">
        <v>1</v>
      </c>
      <c r="BN1291" s="307" t="s">
        <v>79</v>
      </c>
      <c r="BO1291" s="305" t="s">
        <v>1211</v>
      </c>
      <c r="BP1291" s="308">
        <v>494.14</v>
      </c>
      <c r="BQ1291" s="308">
        <v>1540.1</v>
      </c>
      <c r="BR1291" s="308">
        <v>12</v>
      </c>
      <c r="BS1291" s="308">
        <v>12</v>
      </c>
      <c r="BT1291" s="305" t="s">
        <v>3832</v>
      </c>
      <c r="BU1291" s="307">
        <v>0.1</v>
      </c>
      <c r="BV1291" s="309">
        <v>0</v>
      </c>
      <c r="BW1291" s="310" t="s">
        <v>1253</v>
      </c>
      <c r="BX1291" s="305"/>
      <c r="BY1291" s="308">
        <v>494.14</v>
      </c>
      <c r="BZ1291" s="308">
        <v>1540.1</v>
      </c>
      <c r="CA1291" s="308">
        <v>20.399999999999999</v>
      </c>
      <c r="CB1291" s="308">
        <v>20.399999999999999</v>
      </c>
      <c r="CC1291" s="307">
        <v>0.55000000000000004</v>
      </c>
      <c r="CD1291" s="305" t="s">
        <v>1213</v>
      </c>
      <c r="CE1291" s="310" t="s">
        <v>1253</v>
      </c>
      <c r="CF1291" s="305"/>
      <c r="CG1291" s="308">
        <v>494.14</v>
      </c>
      <c r="CH1291" s="308">
        <v>1540.1</v>
      </c>
      <c r="CI1291" s="308">
        <v>12</v>
      </c>
      <c r="CJ1291" s="308">
        <v>12</v>
      </c>
      <c r="CK1291" s="307"/>
      <c r="CL1291" s="307"/>
      <c r="CM1291" s="307">
        <v>1</v>
      </c>
      <c r="CN1291" s="311" t="s">
        <v>1213</v>
      </c>
      <c r="CO1291" s="305" t="s">
        <v>1253</v>
      </c>
      <c r="CP1291" s="305"/>
      <c r="CQ1291" s="308">
        <v>494.14</v>
      </c>
      <c r="CR1291" s="308">
        <v>1540.1</v>
      </c>
      <c r="CS1291" s="308">
        <v>12</v>
      </c>
      <c r="CT1291" s="308">
        <v>12</v>
      </c>
      <c r="CW1291" s="312"/>
      <c r="CX1291" s="312"/>
    </row>
    <row r="1292" spans="1:102" s="299" customFormat="1" ht="16" customHeight="1">
      <c r="A1292" s="297" t="s">
        <v>3833</v>
      </c>
      <c r="B1292" s="297" t="s">
        <v>3834</v>
      </c>
      <c r="C1292" s="119" t="s">
        <v>1256</v>
      </c>
      <c r="D1292" s="119"/>
      <c r="E1292" s="119"/>
      <c r="F1292" s="298">
        <v>1292</v>
      </c>
      <c r="G1292" s="119"/>
      <c r="H1292" s="119"/>
      <c r="I1292" s="119" t="s">
        <v>3835</v>
      </c>
      <c r="J1292" s="119" t="s">
        <v>3836</v>
      </c>
      <c r="K1292" s="119" t="s">
        <v>378</v>
      </c>
      <c r="L1292" s="119"/>
      <c r="M1292" s="119" t="s">
        <v>147</v>
      </c>
      <c r="N1292" s="119"/>
      <c r="O1292" s="119"/>
      <c r="P1292" s="119"/>
      <c r="Q1292" s="119"/>
      <c r="R1292" s="119">
        <v>1</v>
      </c>
      <c r="S1292" s="119" t="s">
        <v>120</v>
      </c>
      <c r="T1292" s="119"/>
      <c r="U1292" s="119"/>
      <c r="V1292" s="119"/>
      <c r="W1292" s="119"/>
      <c r="X1292" s="119" t="s">
        <v>3837</v>
      </c>
      <c r="Y1292" s="119" t="s">
        <v>3838</v>
      </c>
      <c r="Z1292" s="119" t="s">
        <v>3839</v>
      </c>
      <c r="AA1292" s="119" t="s">
        <v>3840</v>
      </c>
      <c r="AB1292" s="119" t="s">
        <v>1210</v>
      </c>
      <c r="AD1292" s="300"/>
      <c r="AE1292" s="304"/>
      <c r="AF1292" s="297" t="s">
        <v>728</v>
      </c>
      <c r="AG1292" s="302">
        <v>0</v>
      </c>
      <c r="AH1292" s="297" t="s">
        <v>3833</v>
      </c>
      <c r="AI1292" s="297" t="s">
        <v>3834</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3806</v>
      </c>
      <c r="BI1292" s="312"/>
      <c r="BJ1292" s="305" t="s">
        <v>109</v>
      </c>
      <c r="BK1292" s="305"/>
      <c r="BL1292" s="305">
        <v>1</v>
      </c>
      <c r="BM1292" s="307">
        <v>1</v>
      </c>
      <c r="BN1292" s="307" t="s">
        <v>79</v>
      </c>
      <c r="BO1292" s="305" t="s">
        <v>1211</v>
      </c>
      <c r="BP1292" s="308">
        <v>482.48</v>
      </c>
      <c r="BQ1292" s="308">
        <v>1528.94</v>
      </c>
      <c r="BR1292" s="308">
        <v>12</v>
      </c>
      <c r="BS1292" s="308">
        <v>12</v>
      </c>
      <c r="BT1292" s="305" t="s">
        <v>3841</v>
      </c>
      <c r="BU1292" s="307">
        <v>0.1</v>
      </c>
      <c r="BV1292" s="309">
        <v>0</v>
      </c>
      <c r="BW1292" s="310" t="s">
        <v>1253</v>
      </c>
      <c r="BX1292" s="305"/>
      <c r="BY1292" s="308">
        <v>482.48</v>
      </c>
      <c r="BZ1292" s="308">
        <v>1528.94</v>
      </c>
      <c r="CA1292" s="308">
        <v>20.399999999999999</v>
      </c>
      <c r="CB1292" s="308">
        <v>20.399999999999999</v>
      </c>
      <c r="CC1292" s="307">
        <v>0.55000000000000004</v>
      </c>
      <c r="CD1292" s="305" t="s">
        <v>1213</v>
      </c>
      <c r="CE1292" s="310" t="s">
        <v>1253</v>
      </c>
      <c r="CF1292" s="305"/>
      <c r="CG1292" s="308">
        <v>482.48</v>
      </c>
      <c r="CH1292" s="308">
        <v>1528.94</v>
      </c>
      <c r="CI1292" s="308">
        <v>12</v>
      </c>
      <c r="CJ1292" s="308">
        <v>12</v>
      </c>
      <c r="CK1292" s="307"/>
      <c r="CL1292" s="307"/>
      <c r="CM1292" s="307">
        <v>1</v>
      </c>
      <c r="CN1292" s="311" t="s">
        <v>1213</v>
      </c>
      <c r="CO1292" s="305" t="s">
        <v>1253</v>
      </c>
      <c r="CP1292" s="305"/>
      <c r="CQ1292" s="308">
        <v>482.48</v>
      </c>
      <c r="CR1292" s="308">
        <v>1528.94</v>
      </c>
      <c r="CS1292" s="308">
        <v>12</v>
      </c>
      <c r="CT1292" s="308">
        <v>12</v>
      </c>
      <c r="CW1292" s="312"/>
      <c r="CX1292" s="312"/>
    </row>
    <row r="1293" spans="1:102" s="299" customFormat="1" ht="16" customHeight="1">
      <c r="A1293" s="297" t="s">
        <v>3842</v>
      </c>
      <c r="B1293" s="297" t="s">
        <v>3843</v>
      </c>
      <c r="C1293" s="119" t="s">
        <v>1215</v>
      </c>
      <c r="D1293" s="119"/>
      <c r="E1293" s="119"/>
      <c r="F1293" s="298">
        <v>1293</v>
      </c>
      <c r="G1293" s="119"/>
      <c r="H1293" s="119"/>
      <c r="I1293" s="119" t="s">
        <v>3844</v>
      </c>
      <c r="J1293" s="119" t="s">
        <v>3845</v>
      </c>
      <c r="K1293" s="119" t="s">
        <v>378</v>
      </c>
      <c r="L1293" s="119"/>
      <c r="M1293" s="119" t="s">
        <v>147</v>
      </c>
      <c r="N1293" s="119"/>
      <c r="O1293" s="119"/>
      <c r="P1293" s="119"/>
      <c r="Q1293" s="119"/>
      <c r="R1293" s="119">
        <v>1</v>
      </c>
      <c r="S1293" s="119" t="s">
        <v>120</v>
      </c>
      <c r="T1293" s="119"/>
      <c r="U1293" s="119"/>
      <c r="V1293" s="119"/>
      <c r="W1293" s="119"/>
      <c r="X1293" s="119" t="s">
        <v>3846</v>
      </c>
      <c r="Y1293" s="119" t="s">
        <v>3847</v>
      </c>
      <c r="Z1293" s="119" t="s">
        <v>3848</v>
      </c>
      <c r="AA1293" s="119" t="s">
        <v>3849</v>
      </c>
      <c r="AB1293" s="119" t="s">
        <v>1210</v>
      </c>
      <c r="AD1293" s="300"/>
      <c r="AE1293" s="304"/>
      <c r="AF1293" s="297" t="s">
        <v>729</v>
      </c>
      <c r="AG1293" s="302">
        <v>0</v>
      </c>
      <c r="AH1293" s="297" t="s">
        <v>3842</v>
      </c>
      <c r="AI1293" s="297" t="s">
        <v>3843</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3591</v>
      </c>
      <c r="BI1293" s="312"/>
      <c r="BJ1293" s="305" t="s">
        <v>109</v>
      </c>
      <c r="BK1293" s="305"/>
      <c r="BL1293" s="305">
        <v>1</v>
      </c>
      <c r="BM1293" s="307">
        <v>1</v>
      </c>
      <c r="BN1293" s="307" t="s">
        <v>79</v>
      </c>
      <c r="BO1293" s="305" t="s">
        <v>1211</v>
      </c>
      <c r="BP1293" s="308">
        <v>613.49</v>
      </c>
      <c r="BQ1293" s="308">
        <v>1317.2</v>
      </c>
      <c r="BR1293" s="308">
        <v>60</v>
      </c>
      <c r="BS1293" s="308">
        <v>60</v>
      </c>
      <c r="BT1293" s="305" t="s">
        <v>3850</v>
      </c>
      <c r="BU1293" s="307">
        <v>0.1</v>
      </c>
      <c r="BV1293" s="309">
        <v>0</v>
      </c>
      <c r="BW1293" s="310" t="s">
        <v>1233</v>
      </c>
      <c r="BX1293" s="305"/>
      <c r="BY1293" s="308">
        <v>613.49</v>
      </c>
      <c r="BZ1293" s="308">
        <v>1317.2</v>
      </c>
      <c r="CA1293" s="308">
        <v>102</v>
      </c>
      <c r="CB1293" s="308">
        <v>102</v>
      </c>
      <c r="CC1293" s="307">
        <v>0.55000000000000004</v>
      </c>
      <c r="CD1293" s="305" t="s">
        <v>1213</v>
      </c>
      <c r="CE1293" s="310" t="s">
        <v>1233</v>
      </c>
      <c r="CF1293" s="305"/>
      <c r="CG1293" s="308">
        <v>613.49</v>
      </c>
      <c r="CH1293" s="308">
        <v>1317.2</v>
      </c>
      <c r="CI1293" s="308">
        <v>60</v>
      </c>
      <c r="CJ1293" s="308">
        <v>60</v>
      </c>
      <c r="CK1293" s="307"/>
      <c r="CL1293" s="307"/>
      <c r="CM1293" s="307">
        <v>1</v>
      </c>
      <c r="CN1293" s="311" t="s">
        <v>1213</v>
      </c>
      <c r="CO1293" s="305" t="s">
        <v>1233</v>
      </c>
      <c r="CP1293" s="305"/>
      <c r="CQ1293" s="308">
        <v>613.49</v>
      </c>
      <c r="CR1293" s="308">
        <v>1317.2</v>
      </c>
      <c r="CS1293" s="308">
        <v>60</v>
      </c>
      <c r="CT1293" s="308">
        <v>60</v>
      </c>
      <c r="CW1293" s="312"/>
      <c r="CX1293" s="312"/>
    </row>
    <row r="1294" spans="1:102" s="299" customFormat="1" ht="16" customHeight="1">
      <c r="A1294" s="297" t="s">
        <v>3851</v>
      </c>
      <c r="B1294" s="297" t="s">
        <v>3852</v>
      </c>
      <c r="C1294" s="119" t="s">
        <v>1215</v>
      </c>
      <c r="D1294" s="119"/>
      <c r="E1294" s="119"/>
      <c r="F1294" s="298">
        <v>1294</v>
      </c>
      <c r="G1294" s="119"/>
      <c r="H1294" s="119"/>
      <c r="I1294" s="119" t="s">
        <v>3853</v>
      </c>
      <c r="J1294" s="119" t="s">
        <v>3854</v>
      </c>
      <c r="K1294" s="119" t="s">
        <v>378</v>
      </c>
      <c r="L1294" s="119"/>
      <c r="M1294" s="119" t="s">
        <v>147</v>
      </c>
      <c r="N1294" s="119"/>
      <c r="O1294" s="119"/>
      <c r="P1294" s="119"/>
      <c r="Q1294" s="119"/>
      <c r="R1294" s="119">
        <v>1</v>
      </c>
      <c r="S1294" s="119" t="s">
        <v>120</v>
      </c>
      <c r="T1294" s="119"/>
      <c r="U1294" s="119"/>
      <c r="V1294" s="119"/>
      <c r="W1294" s="119"/>
      <c r="X1294" s="119" t="s">
        <v>3855</v>
      </c>
      <c r="Y1294" s="119" t="s">
        <v>3856</v>
      </c>
      <c r="Z1294" s="119" t="s">
        <v>3857</v>
      </c>
      <c r="AA1294" s="119" t="s">
        <v>3858</v>
      </c>
      <c r="AB1294" s="119" t="s">
        <v>1210</v>
      </c>
      <c r="AD1294" s="300"/>
      <c r="AE1294" s="304"/>
      <c r="AF1294" s="297" t="s">
        <v>730</v>
      </c>
      <c r="AG1294" s="302">
        <v>0</v>
      </c>
      <c r="AH1294" s="297" t="s">
        <v>3851</v>
      </c>
      <c r="AI1294" s="297" t="s">
        <v>3852</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3842</v>
      </c>
      <c r="BI1294" s="312"/>
      <c r="BJ1294" s="305" t="s">
        <v>109</v>
      </c>
      <c r="BK1294" s="305"/>
      <c r="BL1294" s="305">
        <v>1</v>
      </c>
      <c r="BM1294" s="307">
        <v>1</v>
      </c>
      <c r="BN1294" s="307" t="s">
        <v>79</v>
      </c>
      <c r="BO1294" s="305" t="s">
        <v>1211</v>
      </c>
      <c r="BP1294" s="308">
        <v>532.89</v>
      </c>
      <c r="BQ1294" s="308">
        <v>1437.5</v>
      </c>
      <c r="BR1294" s="308">
        <v>35</v>
      </c>
      <c r="BS1294" s="308">
        <v>35</v>
      </c>
      <c r="BT1294" s="305" t="s">
        <v>3859</v>
      </c>
      <c r="BU1294" s="307">
        <v>0.1</v>
      </c>
      <c r="BV1294" s="309">
        <v>0</v>
      </c>
      <c r="BW1294" s="310" t="s">
        <v>1243</v>
      </c>
      <c r="BX1294" s="305"/>
      <c r="BY1294" s="308">
        <v>532.89</v>
      </c>
      <c r="BZ1294" s="308">
        <v>1437.5</v>
      </c>
      <c r="CA1294" s="308">
        <v>59.5</v>
      </c>
      <c r="CB1294" s="308">
        <v>59.5</v>
      </c>
      <c r="CC1294" s="307">
        <v>0.55000000000000004</v>
      </c>
      <c r="CD1294" s="305" t="s">
        <v>1213</v>
      </c>
      <c r="CE1294" s="310" t="s">
        <v>1243</v>
      </c>
      <c r="CF1294" s="305"/>
      <c r="CG1294" s="308">
        <v>532.89</v>
      </c>
      <c r="CH1294" s="308">
        <v>1437.5</v>
      </c>
      <c r="CI1294" s="308">
        <v>35</v>
      </c>
      <c r="CJ1294" s="308">
        <v>35</v>
      </c>
      <c r="CK1294" s="307"/>
      <c r="CL1294" s="307"/>
      <c r="CM1294" s="307">
        <v>1</v>
      </c>
      <c r="CN1294" s="311" t="s">
        <v>1213</v>
      </c>
      <c r="CO1294" s="305" t="s">
        <v>1243</v>
      </c>
      <c r="CP1294" s="305"/>
      <c r="CQ1294" s="308">
        <v>532.89</v>
      </c>
      <c r="CR1294" s="308">
        <v>1437.5</v>
      </c>
      <c r="CS1294" s="308">
        <v>35</v>
      </c>
      <c r="CT1294" s="308">
        <v>35</v>
      </c>
      <c r="CW1294" s="312"/>
      <c r="CX1294" s="312"/>
    </row>
    <row r="1295" spans="1:102" s="299" customFormat="1" ht="16" customHeight="1">
      <c r="A1295" s="297" t="s">
        <v>3860</v>
      </c>
      <c r="B1295" s="297" t="s">
        <v>3861</v>
      </c>
      <c r="C1295" s="119" t="s">
        <v>1215</v>
      </c>
      <c r="D1295" s="119"/>
      <c r="E1295" s="119"/>
      <c r="F1295" s="298">
        <v>1295</v>
      </c>
      <c r="G1295" s="119"/>
      <c r="H1295" s="119"/>
      <c r="I1295" s="119" t="s">
        <v>3862</v>
      </c>
      <c r="J1295" s="119" t="s">
        <v>3863</v>
      </c>
      <c r="K1295" s="119" t="s">
        <v>378</v>
      </c>
      <c r="L1295" s="119"/>
      <c r="M1295" s="119" t="s">
        <v>147</v>
      </c>
      <c r="N1295" s="119"/>
      <c r="O1295" s="119"/>
      <c r="P1295" s="119"/>
      <c r="Q1295" s="119"/>
      <c r="R1295" s="119">
        <v>1</v>
      </c>
      <c r="S1295" s="119" t="s">
        <v>120</v>
      </c>
      <c r="T1295" s="119"/>
      <c r="U1295" s="119"/>
      <c r="V1295" s="119"/>
      <c r="W1295" s="119"/>
      <c r="X1295" s="119" t="s">
        <v>3864</v>
      </c>
      <c r="Y1295" s="119" t="s">
        <v>3865</v>
      </c>
      <c r="Z1295" s="119" t="s">
        <v>3866</v>
      </c>
      <c r="AA1295" s="119" t="s">
        <v>3867</v>
      </c>
      <c r="AB1295" s="119" t="s">
        <v>1210</v>
      </c>
      <c r="AD1295" s="300"/>
      <c r="AE1295" s="304"/>
      <c r="AF1295" s="297" t="s">
        <v>731</v>
      </c>
      <c r="AG1295" s="302">
        <v>0</v>
      </c>
      <c r="AH1295" s="297" t="s">
        <v>3860</v>
      </c>
      <c r="AI1295" s="297" t="s">
        <v>3861</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3851</v>
      </c>
      <c r="BI1295" s="312"/>
      <c r="BJ1295" s="305" t="s">
        <v>109</v>
      </c>
      <c r="BK1295" s="305"/>
      <c r="BL1295" s="305">
        <v>1</v>
      </c>
      <c r="BM1295" s="307">
        <v>1</v>
      </c>
      <c r="BN1295" s="307" t="s">
        <v>79</v>
      </c>
      <c r="BO1295" s="305" t="s">
        <v>1211</v>
      </c>
      <c r="BP1295" s="308">
        <v>471.06</v>
      </c>
      <c r="BQ1295" s="308">
        <v>1517.52</v>
      </c>
      <c r="BR1295" s="308">
        <v>12</v>
      </c>
      <c r="BS1295" s="308">
        <v>12</v>
      </c>
      <c r="BT1295" s="305" t="s">
        <v>3868</v>
      </c>
      <c r="BU1295" s="307">
        <v>0.1</v>
      </c>
      <c r="BV1295" s="309">
        <v>0</v>
      </c>
      <c r="BW1295" s="310" t="s">
        <v>1253</v>
      </c>
      <c r="BX1295" s="305"/>
      <c r="BY1295" s="308">
        <v>471.06</v>
      </c>
      <c r="BZ1295" s="308">
        <v>1517.52</v>
      </c>
      <c r="CA1295" s="308">
        <v>20.399999999999999</v>
      </c>
      <c r="CB1295" s="308">
        <v>20.399999999999999</v>
      </c>
      <c r="CC1295" s="307">
        <v>0.55000000000000004</v>
      </c>
      <c r="CD1295" s="305" t="s">
        <v>1213</v>
      </c>
      <c r="CE1295" s="310" t="s">
        <v>1253</v>
      </c>
      <c r="CF1295" s="305"/>
      <c r="CG1295" s="308">
        <v>471.06</v>
      </c>
      <c r="CH1295" s="308">
        <v>1517.52</v>
      </c>
      <c r="CI1295" s="308">
        <v>12</v>
      </c>
      <c r="CJ1295" s="308">
        <v>12</v>
      </c>
      <c r="CK1295" s="307"/>
      <c r="CL1295" s="307"/>
      <c r="CM1295" s="307">
        <v>1</v>
      </c>
      <c r="CN1295" s="311" t="s">
        <v>1213</v>
      </c>
      <c r="CO1295" s="305" t="s">
        <v>1253</v>
      </c>
      <c r="CP1295" s="305"/>
      <c r="CQ1295" s="308">
        <v>471.06</v>
      </c>
      <c r="CR1295" s="308">
        <v>1517.52</v>
      </c>
      <c r="CS1295" s="308">
        <v>12</v>
      </c>
      <c r="CT1295" s="308">
        <v>12</v>
      </c>
      <c r="CW1295" s="312"/>
      <c r="CX1295" s="312"/>
    </row>
    <row r="1296" spans="1:102" s="299" customFormat="1" ht="16" customHeight="1">
      <c r="A1296" s="297" t="s">
        <v>3869</v>
      </c>
      <c r="B1296" s="297" t="s">
        <v>3870</v>
      </c>
      <c r="C1296" s="119" t="s">
        <v>1256</v>
      </c>
      <c r="D1296" s="119"/>
      <c r="E1296" s="119"/>
      <c r="F1296" s="298">
        <v>1296</v>
      </c>
      <c r="G1296" s="119"/>
      <c r="H1296" s="119"/>
      <c r="I1296" s="119" t="s">
        <v>3871</v>
      </c>
      <c r="J1296" s="119" t="s">
        <v>3872</v>
      </c>
      <c r="K1296" s="119" t="s">
        <v>378</v>
      </c>
      <c r="L1296" s="119"/>
      <c r="M1296" s="119" t="s">
        <v>147</v>
      </c>
      <c r="N1296" s="119"/>
      <c r="O1296" s="119"/>
      <c r="P1296" s="119"/>
      <c r="Q1296" s="119"/>
      <c r="R1296" s="119">
        <v>1</v>
      </c>
      <c r="S1296" s="119" t="s">
        <v>120</v>
      </c>
      <c r="T1296" s="119"/>
      <c r="U1296" s="119"/>
      <c r="V1296" s="119"/>
      <c r="W1296" s="119"/>
      <c r="X1296" s="119" t="s">
        <v>3873</v>
      </c>
      <c r="Y1296" s="119" t="s">
        <v>3874</v>
      </c>
      <c r="Z1296" s="119" t="s">
        <v>3875</v>
      </c>
      <c r="AA1296" s="119" t="s">
        <v>3876</v>
      </c>
      <c r="AB1296" s="119" t="s">
        <v>1210</v>
      </c>
      <c r="AD1296" s="300"/>
      <c r="AE1296" s="304"/>
      <c r="AF1296" s="297" t="s">
        <v>732</v>
      </c>
      <c r="AG1296" s="302">
        <v>0</v>
      </c>
      <c r="AH1296" s="297" t="s">
        <v>3869</v>
      </c>
      <c r="AI1296" s="297" t="s">
        <v>3870</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3851</v>
      </c>
      <c r="BI1296" s="312"/>
      <c r="BJ1296" s="305" t="s">
        <v>109</v>
      </c>
      <c r="BK1296" s="305"/>
      <c r="BL1296" s="305">
        <v>1</v>
      </c>
      <c r="BM1296" s="307">
        <v>1</v>
      </c>
      <c r="BN1296" s="307" t="s">
        <v>79</v>
      </c>
      <c r="BO1296" s="305" t="s">
        <v>1211</v>
      </c>
      <c r="BP1296" s="308">
        <v>459.9</v>
      </c>
      <c r="BQ1296" s="308">
        <v>1505.86</v>
      </c>
      <c r="BR1296" s="308">
        <v>12</v>
      </c>
      <c r="BS1296" s="308">
        <v>12</v>
      </c>
      <c r="BT1296" s="305" t="s">
        <v>3877</v>
      </c>
      <c r="BU1296" s="307">
        <v>0.1</v>
      </c>
      <c r="BV1296" s="309">
        <v>0</v>
      </c>
      <c r="BW1296" s="310" t="s">
        <v>1253</v>
      </c>
      <c r="BX1296" s="305"/>
      <c r="BY1296" s="308">
        <v>459.9</v>
      </c>
      <c r="BZ1296" s="308">
        <v>1505.86</v>
      </c>
      <c r="CA1296" s="308">
        <v>20.399999999999999</v>
      </c>
      <c r="CB1296" s="308">
        <v>20.399999999999999</v>
      </c>
      <c r="CC1296" s="307">
        <v>0.55000000000000004</v>
      </c>
      <c r="CD1296" s="305" t="s">
        <v>1213</v>
      </c>
      <c r="CE1296" s="310" t="s">
        <v>1253</v>
      </c>
      <c r="CF1296" s="305"/>
      <c r="CG1296" s="308">
        <v>459.9</v>
      </c>
      <c r="CH1296" s="308">
        <v>1505.86</v>
      </c>
      <c r="CI1296" s="308">
        <v>12</v>
      </c>
      <c r="CJ1296" s="308">
        <v>12</v>
      </c>
      <c r="CK1296" s="307"/>
      <c r="CL1296" s="307"/>
      <c r="CM1296" s="307">
        <v>1</v>
      </c>
      <c r="CN1296" s="311" t="s">
        <v>1213</v>
      </c>
      <c r="CO1296" s="305" t="s">
        <v>1253</v>
      </c>
      <c r="CP1296" s="305"/>
      <c r="CQ1296" s="308">
        <v>459.9</v>
      </c>
      <c r="CR1296" s="308">
        <v>1505.86</v>
      </c>
      <c r="CS1296" s="308">
        <v>12</v>
      </c>
      <c r="CT1296" s="308">
        <v>12</v>
      </c>
      <c r="CW1296" s="312"/>
      <c r="CX1296" s="312"/>
    </row>
    <row r="1297" spans="1:102" s="299" customFormat="1" ht="16" customHeight="1">
      <c r="A1297" s="297" t="s">
        <v>3878</v>
      </c>
      <c r="B1297" s="297" t="s">
        <v>3879</v>
      </c>
      <c r="C1297" s="119" t="s">
        <v>1215</v>
      </c>
      <c r="D1297" s="119"/>
      <c r="E1297" s="119"/>
      <c r="F1297" s="298">
        <v>1297</v>
      </c>
      <c r="G1297" s="119"/>
      <c r="H1297" s="119"/>
      <c r="I1297" s="119" t="s">
        <v>3880</v>
      </c>
      <c r="J1297" s="119" t="s">
        <v>3881</v>
      </c>
      <c r="K1297" s="119" t="s">
        <v>378</v>
      </c>
      <c r="L1297" s="119"/>
      <c r="M1297" s="119" t="s">
        <v>147</v>
      </c>
      <c r="N1297" s="119"/>
      <c r="O1297" s="119"/>
      <c r="P1297" s="119"/>
      <c r="Q1297" s="119"/>
      <c r="R1297" s="119">
        <v>1</v>
      </c>
      <c r="S1297" s="119" t="s">
        <v>120</v>
      </c>
      <c r="T1297" s="119"/>
      <c r="U1297" s="119"/>
      <c r="V1297" s="119"/>
      <c r="W1297" s="119"/>
      <c r="X1297" s="119" t="s">
        <v>3882</v>
      </c>
      <c r="Y1297" s="119" t="s">
        <v>3883</v>
      </c>
      <c r="Z1297" s="119" t="s">
        <v>3884</v>
      </c>
      <c r="AA1297" s="119" t="s">
        <v>3885</v>
      </c>
      <c r="AB1297" s="119" t="s">
        <v>1210</v>
      </c>
      <c r="AD1297" s="300"/>
      <c r="AE1297" s="304"/>
      <c r="AF1297" s="297" t="s">
        <v>733</v>
      </c>
      <c r="AG1297" s="302">
        <v>0</v>
      </c>
      <c r="AH1297" s="297" t="s">
        <v>3878</v>
      </c>
      <c r="AI1297" s="297" t="s">
        <v>3879</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3851</v>
      </c>
      <c r="BI1297" s="312"/>
      <c r="BJ1297" s="305" t="s">
        <v>109</v>
      </c>
      <c r="BK1297" s="305"/>
      <c r="BL1297" s="305">
        <v>1</v>
      </c>
      <c r="BM1297" s="307">
        <v>1</v>
      </c>
      <c r="BN1297" s="307" t="s">
        <v>79</v>
      </c>
      <c r="BO1297" s="305" t="s">
        <v>1211</v>
      </c>
      <c r="BP1297" s="308">
        <v>448.99</v>
      </c>
      <c r="BQ1297" s="308">
        <v>1493.96</v>
      </c>
      <c r="BR1297" s="308">
        <v>12</v>
      </c>
      <c r="BS1297" s="308">
        <v>12</v>
      </c>
      <c r="BT1297" s="305" t="s">
        <v>3886</v>
      </c>
      <c r="BU1297" s="307">
        <v>0.1</v>
      </c>
      <c r="BV1297" s="309">
        <v>0</v>
      </c>
      <c r="BW1297" s="310" t="s">
        <v>1253</v>
      </c>
      <c r="BX1297" s="305"/>
      <c r="BY1297" s="308">
        <v>448.99</v>
      </c>
      <c r="BZ1297" s="308">
        <v>1493.96</v>
      </c>
      <c r="CA1297" s="308">
        <v>20.399999999999999</v>
      </c>
      <c r="CB1297" s="308">
        <v>20.399999999999999</v>
      </c>
      <c r="CC1297" s="307">
        <v>0.55000000000000004</v>
      </c>
      <c r="CD1297" s="305" t="s">
        <v>1213</v>
      </c>
      <c r="CE1297" s="310" t="s">
        <v>1253</v>
      </c>
      <c r="CF1297" s="305"/>
      <c r="CG1297" s="308">
        <v>448.99</v>
      </c>
      <c r="CH1297" s="308">
        <v>1493.96</v>
      </c>
      <c r="CI1297" s="308">
        <v>12</v>
      </c>
      <c r="CJ1297" s="308">
        <v>12</v>
      </c>
      <c r="CK1297" s="307"/>
      <c r="CL1297" s="307"/>
      <c r="CM1297" s="307">
        <v>1</v>
      </c>
      <c r="CN1297" s="311" t="s">
        <v>1213</v>
      </c>
      <c r="CO1297" s="305" t="s">
        <v>1253</v>
      </c>
      <c r="CP1297" s="305"/>
      <c r="CQ1297" s="308">
        <v>448.99</v>
      </c>
      <c r="CR1297" s="308">
        <v>1493.96</v>
      </c>
      <c r="CS1297" s="308">
        <v>12</v>
      </c>
      <c r="CT1297" s="308">
        <v>12</v>
      </c>
      <c r="CW1297" s="312"/>
      <c r="CX1297" s="312"/>
    </row>
    <row r="1298" spans="1:102" s="299" customFormat="1" ht="16" customHeight="1">
      <c r="A1298" s="297" t="s">
        <v>3887</v>
      </c>
      <c r="B1298" s="297" t="s">
        <v>3888</v>
      </c>
      <c r="C1298" s="119" t="s">
        <v>1256</v>
      </c>
      <c r="D1298" s="119"/>
      <c r="E1298" s="119"/>
      <c r="F1298" s="298">
        <v>1298</v>
      </c>
      <c r="G1298" s="119"/>
      <c r="H1298" s="119"/>
      <c r="I1298" s="119" t="s">
        <v>3889</v>
      </c>
      <c r="J1298" s="119" t="s">
        <v>3890</v>
      </c>
      <c r="K1298" s="119" t="s">
        <v>378</v>
      </c>
      <c r="L1298" s="119"/>
      <c r="M1298" s="119" t="s">
        <v>147</v>
      </c>
      <c r="N1298" s="119"/>
      <c r="O1298" s="119"/>
      <c r="P1298" s="119"/>
      <c r="Q1298" s="119"/>
      <c r="R1298" s="119">
        <v>1</v>
      </c>
      <c r="S1298" s="119" t="s">
        <v>120</v>
      </c>
      <c r="T1298" s="119"/>
      <c r="U1298" s="119"/>
      <c r="V1298" s="119"/>
      <c r="W1298" s="119"/>
      <c r="X1298" s="119" t="s">
        <v>3891</v>
      </c>
      <c r="Y1298" s="119" t="s">
        <v>3892</v>
      </c>
      <c r="Z1298" s="119" t="s">
        <v>3893</v>
      </c>
      <c r="AA1298" s="119" t="s">
        <v>3894</v>
      </c>
      <c r="AB1298" s="119" t="s">
        <v>1210</v>
      </c>
      <c r="AD1298" s="300"/>
      <c r="AE1298" s="304"/>
      <c r="AF1298" s="297" t="s">
        <v>734</v>
      </c>
      <c r="AG1298" s="302">
        <v>0</v>
      </c>
      <c r="AH1298" s="297" t="s">
        <v>3887</v>
      </c>
      <c r="AI1298" s="297" t="s">
        <v>3888</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3842</v>
      </c>
      <c r="BI1298" s="312"/>
      <c r="BJ1298" s="305" t="s">
        <v>109</v>
      </c>
      <c r="BK1298" s="305"/>
      <c r="BL1298" s="305">
        <v>1</v>
      </c>
      <c r="BM1298" s="307">
        <v>1</v>
      </c>
      <c r="BN1298" s="307" t="s">
        <v>79</v>
      </c>
      <c r="BO1298" s="305" t="s">
        <v>1211</v>
      </c>
      <c r="BP1298" s="308">
        <v>505.27</v>
      </c>
      <c r="BQ1298" s="308">
        <v>1406.01</v>
      </c>
      <c r="BR1298" s="308">
        <v>35</v>
      </c>
      <c r="BS1298" s="308">
        <v>35</v>
      </c>
      <c r="BT1298" s="305" t="s">
        <v>3895</v>
      </c>
      <c r="BU1298" s="307">
        <v>0.1</v>
      </c>
      <c r="BV1298" s="309">
        <v>0</v>
      </c>
      <c r="BW1298" s="310" t="s">
        <v>1243</v>
      </c>
      <c r="BX1298" s="305"/>
      <c r="BY1298" s="308">
        <v>505.27</v>
      </c>
      <c r="BZ1298" s="308">
        <v>1406.01</v>
      </c>
      <c r="CA1298" s="308">
        <v>59.5</v>
      </c>
      <c r="CB1298" s="308">
        <v>59.5</v>
      </c>
      <c r="CC1298" s="307">
        <v>0.55000000000000004</v>
      </c>
      <c r="CD1298" s="305" t="s">
        <v>1213</v>
      </c>
      <c r="CE1298" s="310" t="s">
        <v>1243</v>
      </c>
      <c r="CF1298" s="305"/>
      <c r="CG1298" s="308">
        <v>505.27</v>
      </c>
      <c r="CH1298" s="308">
        <v>1406.01</v>
      </c>
      <c r="CI1298" s="308">
        <v>35</v>
      </c>
      <c r="CJ1298" s="308">
        <v>35</v>
      </c>
      <c r="CK1298" s="307"/>
      <c r="CL1298" s="307"/>
      <c r="CM1298" s="307">
        <v>1</v>
      </c>
      <c r="CN1298" s="311" t="s">
        <v>1213</v>
      </c>
      <c r="CO1298" s="305" t="s">
        <v>1243</v>
      </c>
      <c r="CP1298" s="305"/>
      <c r="CQ1298" s="308">
        <v>505.27</v>
      </c>
      <c r="CR1298" s="308">
        <v>1406.01</v>
      </c>
      <c r="CS1298" s="308">
        <v>35</v>
      </c>
      <c r="CT1298" s="308">
        <v>35</v>
      </c>
      <c r="CW1298" s="312"/>
      <c r="CX1298" s="312"/>
    </row>
    <row r="1299" spans="1:102" s="299" customFormat="1" ht="16" customHeight="1">
      <c r="A1299" s="297" t="s">
        <v>3896</v>
      </c>
      <c r="B1299" s="297" t="s">
        <v>3897</v>
      </c>
      <c r="C1299" s="119" t="s">
        <v>1256</v>
      </c>
      <c r="D1299" s="119"/>
      <c r="E1299" s="119"/>
      <c r="F1299" s="298">
        <v>1299</v>
      </c>
      <c r="G1299" s="119"/>
      <c r="H1299" s="119"/>
      <c r="I1299" s="119" t="s">
        <v>3898</v>
      </c>
      <c r="J1299" s="119" t="s">
        <v>3899</v>
      </c>
      <c r="K1299" s="119" t="s">
        <v>378</v>
      </c>
      <c r="L1299" s="119"/>
      <c r="M1299" s="119" t="s">
        <v>147</v>
      </c>
      <c r="N1299" s="119"/>
      <c r="O1299" s="119"/>
      <c r="P1299" s="119"/>
      <c r="Q1299" s="119"/>
      <c r="R1299" s="119">
        <v>1</v>
      </c>
      <c r="S1299" s="119" t="s">
        <v>120</v>
      </c>
      <c r="T1299" s="119"/>
      <c r="U1299" s="119"/>
      <c r="V1299" s="119"/>
      <c r="W1299" s="119"/>
      <c r="X1299" s="119" t="s">
        <v>3900</v>
      </c>
      <c r="Y1299" s="119" t="s">
        <v>3901</v>
      </c>
      <c r="Z1299" s="119" t="s">
        <v>3902</v>
      </c>
      <c r="AA1299" s="119" t="s">
        <v>3903</v>
      </c>
      <c r="AB1299" s="119" t="s">
        <v>1210</v>
      </c>
      <c r="AD1299" s="300"/>
      <c r="AE1299" s="304"/>
      <c r="AF1299" s="297" t="s">
        <v>735</v>
      </c>
      <c r="AG1299" s="302">
        <v>0</v>
      </c>
      <c r="AH1299" s="297" t="s">
        <v>3896</v>
      </c>
      <c r="AI1299" s="297" t="s">
        <v>3897</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3887</v>
      </c>
      <c r="BI1299" s="312"/>
      <c r="BJ1299" s="305" t="s">
        <v>109</v>
      </c>
      <c r="BK1299" s="305"/>
      <c r="BL1299" s="305">
        <v>1</v>
      </c>
      <c r="BM1299" s="307">
        <v>1</v>
      </c>
      <c r="BN1299" s="307" t="s">
        <v>79</v>
      </c>
      <c r="BO1299" s="305" t="s">
        <v>1211</v>
      </c>
      <c r="BP1299" s="308">
        <v>438.35</v>
      </c>
      <c r="BQ1299" s="308">
        <v>1481.82</v>
      </c>
      <c r="BR1299" s="308">
        <v>12</v>
      </c>
      <c r="BS1299" s="308">
        <v>12</v>
      </c>
      <c r="BT1299" s="305" t="s">
        <v>3904</v>
      </c>
      <c r="BU1299" s="307">
        <v>0.1</v>
      </c>
      <c r="BV1299" s="309">
        <v>0</v>
      </c>
      <c r="BW1299" s="310" t="s">
        <v>1253</v>
      </c>
      <c r="BX1299" s="305"/>
      <c r="BY1299" s="308">
        <v>438.35</v>
      </c>
      <c r="BZ1299" s="308">
        <v>1481.82</v>
      </c>
      <c r="CA1299" s="308">
        <v>20.399999999999999</v>
      </c>
      <c r="CB1299" s="308">
        <v>20.399999999999999</v>
      </c>
      <c r="CC1299" s="307">
        <v>0.55000000000000004</v>
      </c>
      <c r="CD1299" s="305" t="s">
        <v>1213</v>
      </c>
      <c r="CE1299" s="310" t="s">
        <v>1253</v>
      </c>
      <c r="CF1299" s="305"/>
      <c r="CG1299" s="308">
        <v>438.35</v>
      </c>
      <c r="CH1299" s="308">
        <v>1481.82</v>
      </c>
      <c r="CI1299" s="308">
        <v>12</v>
      </c>
      <c r="CJ1299" s="308">
        <v>12</v>
      </c>
      <c r="CK1299" s="307"/>
      <c r="CL1299" s="307"/>
      <c r="CM1299" s="307">
        <v>1</v>
      </c>
      <c r="CN1299" s="311" t="s">
        <v>1213</v>
      </c>
      <c r="CO1299" s="305" t="s">
        <v>1253</v>
      </c>
      <c r="CP1299" s="305"/>
      <c r="CQ1299" s="308">
        <v>438.35</v>
      </c>
      <c r="CR1299" s="308">
        <v>1481.82</v>
      </c>
      <c r="CS1299" s="308">
        <v>12</v>
      </c>
      <c r="CT1299" s="308">
        <v>12</v>
      </c>
      <c r="CW1299" s="312"/>
      <c r="CX1299" s="312"/>
    </row>
    <row r="1300" spans="1:102" s="299" customFormat="1" ht="16" customHeight="1">
      <c r="A1300" s="297" t="s">
        <v>3905</v>
      </c>
      <c r="B1300" s="297" t="s">
        <v>3906</v>
      </c>
      <c r="C1300" s="119" t="s">
        <v>1215</v>
      </c>
      <c r="D1300" s="119"/>
      <c r="E1300" s="119"/>
      <c r="F1300" s="298">
        <v>1300</v>
      </c>
      <c r="G1300" s="119"/>
      <c r="H1300" s="119"/>
      <c r="I1300" s="119" t="s">
        <v>3907</v>
      </c>
      <c r="J1300" s="119" t="s">
        <v>3908</v>
      </c>
      <c r="K1300" s="119" t="s">
        <v>378</v>
      </c>
      <c r="L1300" s="119"/>
      <c r="M1300" s="119" t="s">
        <v>147</v>
      </c>
      <c r="N1300" s="119"/>
      <c r="O1300" s="119"/>
      <c r="P1300" s="119"/>
      <c r="Q1300" s="119"/>
      <c r="R1300" s="119">
        <v>1</v>
      </c>
      <c r="S1300" s="119" t="s">
        <v>120</v>
      </c>
      <c r="T1300" s="119"/>
      <c r="U1300" s="119"/>
      <c r="V1300" s="119"/>
      <c r="W1300" s="119"/>
      <c r="X1300" s="119" t="s">
        <v>3909</v>
      </c>
      <c r="Y1300" s="119" t="s">
        <v>3910</v>
      </c>
      <c r="Z1300" s="119" t="s">
        <v>3911</v>
      </c>
      <c r="AA1300" s="119" t="s">
        <v>3912</v>
      </c>
      <c r="AB1300" s="119" t="s">
        <v>1210</v>
      </c>
      <c r="AD1300" s="300"/>
      <c r="AE1300" s="304"/>
      <c r="AF1300" s="297" t="s">
        <v>736</v>
      </c>
      <c r="AG1300" s="302">
        <v>0</v>
      </c>
      <c r="AH1300" s="297" t="s">
        <v>3905</v>
      </c>
      <c r="AI1300" s="297" t="s">
        <v>3906</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3887</v>
      </c>
      <c r="BI1300" s="312"/>
      <c r="BJ1300" s="305" t="s">
        <v>109</v>
      </c>
      <c r="BK1300" s="305"/>
      <c r="BL1300" s="305">
        <v>1</v>
      </c>
      <c r="BM1300" s="307">
        <v>1</v>
      </c>
      <c r="BN1300" s="307" t="s">
        <v>79</v>
      </c>
      <c r="BO1300" s="305" t="s">
        <v>1211</v>
      </c>
      <c r="BP1300" s="308">
        <v>427.97</v>
      </c>
      <c r="BQ1300" s="308">
        <v>1469.45</v>
      </c>
      <c r="BR1300" s="308">
        <v>12</v>
      </c>
      <c r="BS1300" s="308">
        <v>12</v>
      </c>
      <c r="BT1300" s="305" t="s">
        <v>3913</v>
      </c>
      <c r="BU1300" s="307">
        <v>0.1</v>
      </c>
      <c r="BV1300" s="309">
        <v>0</v>
      </c>
      <c r="BW1300" s="310" t="s">
        <v>1253</v>
      </c>
      <c r="BX1300" s="305"/>
      <c r="BY1300" s="308">
        <v>427.97</v>
      </c>
      <c r="BZ1300" s="308">
        <v>1469.45</v>
      </c>
      <c r="CA1300" s="308">
        <v>20.399999999999999</v>
      </c>
      <c r="CB1300" s="308">
        <v>20.399999999999999</v>
      </c>
      <c r="CC1300" s="307">
        <v>0.55000000000000004</v>
      </c>
      <c r="CD1300" s="305" t="s">
        <v>1213</v>
      </c>
      <c r="CE1300" s="310" t="s">
        <v>1253</v>
      </c>
      <c r="CF1300" s="305"/>
      <c r="CG1300" s="308">
        <v>427.97</v>
      </c>
      <c r="CH1300" s="308">
        <v>1469.45</v>
      </c>
      <c r="CI1300" s="308">
        <v>12</v>
      </c>
      <c r="CJ1300" s="308">
        <v>12</v>
      </c>
      <c r="CK1300" s="307"/>
      <c r="CL1300" s="307"/>
      <c r="CM1300" s="307">
        <v>1</v>
      </c>
      <c r="CN1300" s="311" t="s">
        <v>1213</v>
      </c>
      <c r="CO1300" s="305" t="s">
        <v>1253</v>
      </c>
      <c r="CP1300" s="305"/>
      <c r="CQ1300" s="308">
        <v>427.97</v>
      </c>
      <c r="CR1300" s="308">
        <v>1469.45</v>
      </c>
      <c r="CS1300" s="308">
        <v>12</v>
      </c>
      <c r="CT1300" s="308">
        <v>12</v>
      </c>
      <c r="CW1300" s="312"/>
      <c r="CX1300" s="312"/>
    </row>
    <row r="1301" spans="1:102" s="299" customFormat="1" ht="16" customHeight="1">
      <c r="A1301" s="297" t="s">
        <v>3914</v>
      </c>
      <c r="B1301" s="297" t="s">
        <v>3915</v>
      </c>
      <c r="C1301" s="119" t="s">
        <v>1256</v>
      </c>
      <c r="D1301" s="119"/>
      <c r="E1301" s="119"/>
      <c r="F1301" s="298">
        <v>1301</v>
      </c>
      <c r="G1301" s="119"/>
      <c r="H1301" s="119"/>
      <c r="I1301" s="119" t="s">
        <v>3916</v>
      </c>
      <c r="J1301" s="119" t="s">
        <v>3917</v>
      </c>
      <c r="K1301" s="119" t="s">
        <v>378</v>
      </c>
      <c r="L1301" s="119"/>
      <c r="M1301" s="119" t="s">
        <v>147</v>
      </c>
      <c r="N1301" s="119"/>
      <c r="O1301" s="119"/>
      <c r="P1301" s="119"/>
      <c r="Q1301" s="119"/>
      <c r="R1301" s="119">
        <v>1</v>
      </c>
      <c r="S1301" s="119" t="s">
        <v>120</v>
      </c>
      <c r="T1301" s="119"/>
      <c r="U1301" s="119"/>
      <c r="V1301" s="119"/>
      <c r="W1301" s="119"/>
      <c r="X1301" s="119" t="s">
        <v>3918</v>
      </c>
      <c r="Y1301" s="119" t="s">
        <v>3919</v>
      </c>
      <c r="Z1301" s="119" t="s">
        <v>3920</v>
      </c>
      <c r="AA1301" s="119" t="s">
        <v>3921</v>
      </c>
      <c r="AB1301" s="119" t="s">
        <v>1210</v>
      </c>
      <c r="AD1301" s="300"/>
      <c r="AE1301" s="304"/>
      <c r="AF1301" s="297" t="s">
        <v>737</v>
      </c>
      <c r="AG1301" s="302">
        <v>0</v>
      </c>
      <c r="AH1301" s="297" t="s">
        <v>3914</v>
      </c>
      <c r="AI1301" s="297" t="s">
        <v>3915</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3887</v>
      </c>
      <c r="BI1301" s="312"/>
      <c r="BJ1301" s="305" t="s">
        <v>109</v>
      </c>
      <c r="BK1301" s="305"/>
      <c r="BL1301" s="305">
        <v>1</v>
      </c>
      <c r="BM1301" s="307">
        <v>1</v>
      </c>
      <c r="BN1301" s="307" t="s">
        <v>79</v>
      </c>
      <c r="BO1301" s="305" t="s">
        <v>1211</v>
      </c>
      <c r="BP1301" s="308">
        <v>417.87</v>
      </c>
      <c r="BQ1301" s="308">
        <v>1456.86</v>
      </c>
      <c r="BR1301" s="308">
        <v>12</v>
      </c>
      <c r="BS1301" s="308">
        <v>12</v>
      </c>
      <c r="BT1301" s="305" t="s">
        <v>3922</v>
      </c>
      <c r="BU1301" s="307">
        <v>0.1</v>
      </c>
      <c r="BV1301" s="309">
        <v>0</v>
      </c>
      <c r="BW1301" s="310" t="s">
        <v>1253</v>
      </c>
      <c r="BX1301" s="305"/>
      <c r="BY1301" s="308">
        <v>417.87</v>
      </c>
      <c r="BZ1301" s="308">
        <v>1456.86</v>
      </c>
      <c r="CA1301" s="308">
        <v>20.399999999999999</v>
      </c>
      <c r="CB1301" s="308">
        <v>20.399999999999999</v>
      </c>
      <c r="CC1301" s="307">
        <v>0.55000000000000004</v>
      </c>
      <c r="CD1301" s="305" t="s">
        <v>1213</v>
      </c>
      <c r="CE1301" s="310" t="s">
        <v>1253</v>
      </c>
      <c r="CF1301" s="305"/>
      <c r="CG1301" s="308">
        <v>417.87</v>
      </c>
      <c r="CH1301" s="308">
        <v>1456.86</v>
      </c>
      <c r="CI1301" s="308">
        <v>12</v>
      </c>
      <c r="CJ1301" s="308">
        <v>12</v>
      </c>
      <c r="CK1301" s="307"/>
      <c r="CL1301" s="307"/>
      <c r="CM1301" s="307">
        <v>1</v>
      </c>
      <c r="CN1301" s="311" t="s">
        <v>1213</v>
      </c>
      <c r="CO1301" s="305" t="s">
        <v>1253</v>
      </c>
      <c r="CP1301" s="305"/>
      <c r="CQ1301" s="308">
        <v>417.87</v>
      </c>
      <c r="CR1301" s="308">
        <v>1456.86</v>
      </c>
      <c r="CS1301" s="308">
        <v>12</v>
      </c>
      <c r="CT1301" s="308">
        <v>12</v>
      </c>
      <c r="CW1301" s="312"/>
      <c r="CX1301" s="312"/>
    </row>
    <row r="1302" spans="1:102" s="299" customFormat="1" ht="16" customHeight="1">
      <c r="A1302" s="297" t="s">
        <v>3923</v>
      </c>
      <c r="B1302" s="297" t="s">
        <v>3924</v>
      </c>
      <c r="C1302" s="119" t="s">
        <v>1215</v>
      </c>
      <c r="D1302" s="119"/>
      <c r="E1302" s="119"/>
      <c r="F1302" s="298">
        <v>1302</v>
      </c>
      <c r="G1302" s="119"/>
      <c r="H1302" s="119"/>
      <c r="I1302" s="119" t="s">
        <v>3925</v>
      </c>
      <c r="J1302" s="119" t="s">
        <v>3926</v>
      </c>
      <c r="K1302" s="119" t="s">
        <v>378</v>
      </c>
      <c r="L1302" s="119"/>
      <c r="M1302" s="119" t="s">
        <v>147</v>
      </c>
      <c r="N1302" s="119"/>
      <c r="O1302" s="119"/>
      <c r="P1302" s="119"/>
      <c r="Q1302" s="119"/>
      <c r="R1302" s="119">
        <v>1</v>
      </c>
      <c r="S1302" s="119" t="s">
        <v>120</v>
      </c>
      <c r="T1302" s="119"/>
      <c r="U1302" s="119"/>
      <c r="V1302" s="119"/>
      <c r="W1302" s="119"/>
      <c r="X1302" s="119" t="s">
        <v>3927</v>
      </c>
      <c r="Y1302" s="119" t="s">
        <v>3928</v>
      </c>
      <c r="Z1302" s="119" t="s">
        <v>3929</v>
      </c>
      <c r="AA1302" s="119" t="s">
        <v>3930</v>
      </c>
      <c r="AB1302" s="119" t="s">
        <v>1210</v>
      </c>
      <c r="AD1302" s="300"/>
      <c r="AE1302" s="304"/>
      <c r="AF1302" s="297" t="s">
        <v>738</v>
      </c>
      <c r="AG1302" s="302">
        <v>0</v>
      </c>
      <c r="AH1302" s="297" t="s">
        <v>3923</v>
      </c>
      <c r="AI1302" s="297" t="s">
        <v>3924</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3842</v>
      </c>
      <c r="BI1302" s="312"/>
      <c r="BJ1302" s="305" t="s">
        <v>109</v>
      </c>
      <c r="BK1302" s="305"/>
      <c r="BL1302" s="305">
        <v>1</v>
      </c>
      <c r="BM1302" s="307">
        <v>1</v>
      </c>
      <c r="BN1302" s="307" t="s">
        <v>79</v>
      </c>
      <c r="BO1302" s="305" t="s">
        <v>1211</v>
      </c>
      <c r="BP1302" s="308">
        <v>479.78</v>
      </c>
      <c r="BQ1302" s="308">
        <v>1372.79</v>
      </c>
      <c r="BR1302" s="308">
        <v>35</v>
      </c>
      <c r="BS1302" s="308">
        <v>35</v>
      </c>
      <c r="BT1302" s="305" t="s">
        <v>3931</v>
      </c>
      <c r="BU1302" s="307">
        <v>0.1</v>
      </c>
      <c r="BV1302" s="309">
        <v>0</v>
      </c>
      <c r="BW1302" s="310" t="s">
        <v>1243</v>
      </c>
      <c r="BX1302" s="305"/>
      <c r="BY1302" s="308">
        <v>479.78</v>
      </c>
      <c r="BZ1302" s="308">
        <v>1372.79</v>
      </c>
      <c r="CA1302" s="308">
        <v>59.5</v>
      </c>
      <c r="CB1302" s="308">
        <v>59.5</v>
      </c>
      <c r="CC1302" s="307">
        <v>0.55000000000000004</v>
      </c>
      <c r="CD1302" s="305" t="s">
        <v>1213</v>
      </c>
      <c r="CE1302" s="310" t="s">
        <v>1243</v>
      </c>
      <c r="CF1302" s="305"/>
      <c r="CG1302" s="308">
        <v>479.78</v>
      </c>
      <c r="CH1302" s="308">
        <v>1372.79</v>
      </c>
      <c r="CI1302" s="308">
        <v>35</v>
      </c>
      <c r="CJ1302" s="308">
        <v>35</v>
      </c>
      <c r="CK1302" s="307"/>
      <c r="CL1302" s="307"/>
      <c r="CM1302" s="307">
        <v>1</v>
      </c>
      <c r="CN1302" s="311" t="s">
        <v>1213</v>
      </c>
      <c r="CO1302" s="305" t="s">
        <v>1243</v>
      </c>
      <c r="CP1302" s="305"/>
      <c r="CQ1302" s="308">
        <v>479.78</v>
      </c>
      <c r="CR1302" s="308">
        <v>1372.79</v>
      </c>
      <c r="CS1302" s="308">
        <v>35</v>
      </c>
      <c r="CT1302" s="308">
        <v>35</v>
      </c>
      <c r="CW1302" s="312"/>
      <c r="CX1302" s="312"/>
    </row>
    <row r="1303" spans="1:102" s="299" customFormat="1" ht="16" customHeight="1">
      <c r="A1303" s="297" t="s">
        <v>3932</v>
      </c>
      <c r="B1303" s="297" t="s">
        <v>3933</v>
      </c>
      <c r="C1303" s="119" t="s">
        <v>1215</v>
      </c>
      <c r="D1303" s="119"/>
      <c r="E1303" s="119"/>
      <c r="F1303" s="298">
        <v>1303</v>
      </c>
      <c r="G1303" s="119"/>
      <c r="H1303" s="119"/>
      <c r="I1303" s="119" t="s">
        <v>3934</v>
      </c>
      <c r="J1303" s="119" t="s">
        <v>3935</v>
      </c>
      <c r="K1303" s="119" t="s">
        <v>378</v>
      </c>
      <c r="L1303" s="119"/>
      <c r="M1303" s="119" t="s">
        <v>147</v>
      </c>
      <c r="N1303" s="119"/>
      <c r="O1303" s="119"/>
      <c r="P1303" s="119"/>
      <c r="Q1303" s="119"/>
      <c r="R1303" s="119">
        <v>1</v>
      </c>
      <c r="S1303" s="119" t="s">
        <v>120</v>
      </c>
      <c r="T1303" s="119"/>
      <c r="U1303" s="119"/>
      <c r="V1303" s="119"/>
      <c r="W1303" s="119"/>
      <c r="X1303" s="119" t="s">
        <v>3936</v>
      </c>
      <c r="Y1303" s="119" t="s">
        <v>3937</v>
      </c>
      <c r="Z1303" s="119" t="s">
        <v>3938</v>
      </c>
      <c r="AA1303" s="119" t="s">
        <v>3939</v>
      </c>
      <c r="AB1303" s="119" t="s">
        <v>1210</v>
      </c>
      <c r="AD1303" s="300"/>
      <c r="AE1303" s="304"/>
      <c r="AF1303" s="297" t="s">
        <v>739</v>
      </c>
      <c r="AG1303" s="302">
        <v>0</v>
      </c>
      <c r="AH1303" s="297" t="s">
        <v>3932</v>
      </c>
      <c r="AI1303" s="297" t="s">
        <v>3933</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3923</v>
      </c>
      <c r="BI1303" s="312"/>
      <c r="BJ1303" s="305" t="s">
        <v>109</v>
      </c>
      <c r="BK1303" s="305"/>
      <c r="BL1303" s="305">
        <v>1</v>
      </c>
      <c r="BM1303" s="307">
        <v>1</v>
      </c>
      <c r="BN1303" s="307" t="s">
        <v>79</v>
      </c>
      <c r="BO1303" s="305" t="s">
        <v>1211</v>
      </c>
      <c r="BP1303" s="308">
        <v>408.04</v>
      </c>
      <c r="BQ1303" s="308">
        <v>1444.05</v>
      </c>
      <c r="BR1303" s="308">
        <v>12</v>
      </c>
      <c r="BS1303" s="308">
        <v>12</v>
      </c>
      <c r="BT1303" s="305" t="s">
        <v>3940</v>
      </c>
      <c r="BU1303" s="307">
        <v>0.1</v>
      </c>
      <c r="BV1303" s="309">
        <v>0</v>
      </c>
      <c r="BW1303" s="310" t="s">
        <v>1253</v>
      </c>
      <c r="BX1303" s="305"/>
      <c r="BY1303" s="308">
        <v>408.04</v>
      </c>
      <c r="BZ1303" s="308">
        <v>1444.05</v>
      </c>
      <c r="CA1303" s="308">
        <v>20.399999999999999</v>
      </c>
      <c r="CB1303" s="308">
        <v>20.399999999999999</v>
      </c>
      <c r="CC1303" s="307">
        <v>0.55000000000000004</v>
      </c>
      <c r="CD1303" s="305" t="s">
        <v>1213</v>
      </c>
      <c r="CE1303" s="310" t="s">
        <v>1253</v>
      </c>
      <c r="CF1303" s="305"/>
      <c r="CG1303" s="308">
        <v>408.04</v>
      </c>
      <c r="CH1303" s="308">
        <v>1444.05</v>
      </c>
      <c r="CI1303" s="308">
        <v>12</v>
      </c>
      <c r="CJ1303" s="308">
        <v>12</v>
      </c>
      <c r="CK1303" s="307"/>
      <c r="CL1303" s="307"/>
      <c r="CM1303" s="307">
        <v>1</v>
      </c>
      <c r="CN1303" s="311" t="s">
        <v>1213</v>
      </c>
      <c r="CO1303" s="305" t="s">
        <v>1253</v>
      </c>
      <c r="CP1303" s="305"/>
      <c r="CQ1303" s="308">
        <v>408.04</v>
      </c>
      <c r="CR1303" s="308">
        <v>1444.05</v>
      </c>
      <c r="CS1303" s="308">
        <v>12</v>
      </c>
      <c r="CT1303" s="308">
        <v>12</v>
      </c>
      <c r="CW1303" s="312"/>
      <c r="CX1303" s="312"/>
    </row>
    <row r="1304" spans="1:102" s="299" customFormat="1" ht="16" customHeight="1">
      <c r="A1304" s="297" t="s">
        <v>3941</v>
      </c>
      <c r="B1304" s="297" t="s">
        <v>3942</v>
      </c>
      <c r="C1304" s="119" t="s">
        <v>1256</v>
      </c>
      <c r="D1304" s="119"/>
      <c r="E1304" s="119"/>
      <c r="F1304" s="298">
        <v>1304</v>
      </c>
      <c r="G1304" s="119"/>
      <c r="H1304" s="119"/>
      <c r="I1304" s="119" t="s">
        <v>3943</v>
      </c>
      <c r="J1304" s="119" t="s">
        <v>3944</v>
      </c>
      <c r="K1304" s="119" t="s">
        <v>378</v>
      </c>
      <c r="L1304" s="119"/>
      <c r="M1304" s="119" t="s">
        <v>147</v>
      </c>
      <c r="N1304" s="119"/>
      <c r="O1304" s="119"/>
      <c r="P1304" s="119"/>
      <c r="Q1304" s="119"/>
      <c r="R1304" s="119">
        <v>1</v>
      </c>
      <c r="S1304" s="119" t="s">
        <v>120</v>
      </c>
      <c r="T1304" s="119"/>
      <c r="U1304" s="119"/>
      <c r="V1304" s="119"/>
      <c r="W1304" s="119"/>
      <c r="X1304" s="119" t="s">
        <v>3945</v>
      </c>
      <c r="Y1304" s="119" t="s">
        <v>3946</v>
      </c>
      <c r="Z1304" s="119" t="s">
        <v>3947</v>
      </c>
      <c r="AA1304" s="119" t="s">
        <v>3948</v>
      </c>
      <c r="AB1304" s="119" t="s">
        <v>1210</v>
      </c>
      <c r="AD1304" s="300"/>
      <c r="AE1304" s="304"/>
      <c r="AF1304" s="297" t="s">
        <v>740</v>
      </c>
      <c r="AG1304" s="302">
        <v>0</v>
      </c>
      <c r="AH1304" s="297" t="s">
        <v>3941</v>
      </c>
      <c r="AI1304" s="297" t="s">
        <v>3942</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3923</v>
      </c>
      <c r="BI1304" s="312"/>
      <c r="BJ1304" s="305" t="s">
        <v>109</v>
      </c>
      <c r="BK1304" s="305"/>
      <c r="BL1304" s="305">
        <v>1</v>
      </c>
      <c r="BM1304" s="307">
        <v>1</v>
      </c>
      <c r="BN1304" s="307" t="s">
        <v>79</v>
      </c>
      <c r="BO1304" s="305" t="s">
        <v>1211</v>
      </c>
      <c r="BP1304" s="308">
        <v>398.49</v>
      </c>
      <c r="BQ1304" s="308">
        <v>1431.03</v>
      </c>
      <c r="BR1304" s="308">
        <v>12</v>
      </c>
      <c r="BS1304" s="308">
        <v>12</v>
      </c>
      <c r="BT1304" s="305" t="s">
        <v>3949</v>
      </c>
      <c r="BU1304" s="307">
        <v>0.1</v>
      </c>
      <c r="BV1304" s="309">
        <v>0</v>
      </c>
      <c r="BW1304" s="310" t="s">
        <v>1253</v>
      </c>
      <c r="BX1304" s="305"/>
      <c r="BY1304" s="308">
        <v>398.49</v>
      </c>
      <c r="BZ1304" s="308">
        <v>1431.03</v>
      </c>
      <c r="CA1304" s="308">
        <v>20.399999999999999</v>
      </c>
      <c r="CB1304" s="308">
        <v>20.399999999999999</v>
      </c>
      <c r="CC1304" s="307">
        <v>0.55000000000000004</v>
      </c>
      <c r="CD1304" s="305" t="s">
        <v>1213</v>
      </c>
      <c r="CE1304" s="310" t="s">
        <v>1253</v>
      </c>
      <c r="CF1304" s="305"/>
      <c r="CG1304" s="308">
        <v>398.49</v>
      </c>
      <c r="CH1304" s="308">
        <v>1431.03</v>
      </c>
      <c r="CI1304" s="308">
        <v>12</v>
      </c>
      <c r="CJ1304" s="308">
        <v>12</v>
      </c>
      <c r="CK1304" s="307"/>
      <c r="CL1304" s="307"/>
      <c r="CM1304" s="307">
        <v>1</v>
      </c>
      <c r="CN1304" s="311" t="s">
        <v>1213</v>
      </c>
      <c r="CO1304" s="305" t="s">
        <v>1253</v>
      </c>
      <c r="CP1304" s="305"/>
      <c r="CQ1304" s="308">
        <v>398.49</v>
      </c>
      <c r="CR1304" s="308">
        <v>1431.03</v>
      </c>
      <c r="CS1304" s="308">
        <v>12</v>
      </c>
      <c r="CT1304" s="308">
        <v>12</v>
      </c>
      <c r="CW1304" s="312"/>
      <c r="CX1304" s="312"/>
    </row>
    <row r="1305" spans="1:102" s="299" customFormat="1" ht="16" customHeight="1">
      <c r="A1305" s="297" t="s">
        <v>3950</v>
      </c>
      <c r="B1305" s="297" t="s">
        <v>3951</v>
      </c>
      <c r="C1305" s="119" t="s">
        <v>1215</v>
      </c>
      <c r="D1305" s="119"/>
      <c r="E1305" s="119"/>
      <c r="F1305" s="298">
        <v>1305</v>
      </c>
      <c r="G1305" s="119"/>
      <c r="H1305" s="119"/>
      <c r="I1305" s="119" t="s">
        <v>3952</v>
      </c>
      <c r="J1305" s="119" t="s">
        <v>3953</v>
      </c>
      <c r="K1305" s="119" t="s">
        <v>378</v>
      </c>
      <c r="L1305" s="119"/>
      <c r="M1305" s="119" t="s">
        <v>147</v>
      </c>
      <c r="N1305" s="119"/>
      <c r="O1305" s="119"/>
      <c r="P1305" s="119"/>
      <c r="Q1305" s="119"/>
      <c r="R1305" s="119">
        <v>1</v>
      </c>
      <c r="S1305" s="119" t="s">
        <v>120</v>
      </c>
      <c r="T1305" s="119"/>
      <c r="U1305" s="119"/>
      <c r="V1305" s="119"/>
      <c r="W1305" s="119"/>
      <c r="X1305" s="119" t="s">
        <v>3954</v>
      </c>
      <c r="Y1305" s="119" t="s">
        <v>3955</v>
      </c>
      <c r="Z1305" s="119" t="s">
        <v>3956</v>
      </c>
      <c r="AA1305" s="119" t="s">
        <v>3957</v>
      </c>
      <c r="AB1305" s="119" t="s">
        <v>1210</v>
      </c>
      <c r="AD1305" s="300"/>
      <c r="AE1305" s="304"/>
      <c r="AF1305" s="297" t="s">
        <v>741</v>
      </c>
      <c r="AG1305" s="302">
        <v>0</v>
      </c>
      <c r="AH1305" s="297" t="s">
        <v>3950</v>
      </c>
      <c r="AI1305" s="297" t="s">
        <v>3951</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3923</v>
      </c>
      <c r="BI1305" s="312"/>
      <c r="BJ1305" s="305" t="s">
        <v>109</v>
      </c>
      <c r="BK1305" s="305"/>
      <c r="BL1305" s="305">
        <v>1</v>
      </c>
      <c r="BM1305" s="307">
        <v>1</v>
      </c>
      <c r="BN1305" s="307" t="s">
        <v>79</v>
      </c>
      <c r="BO1305" s="305" t="s">
        <v>1211</v>
      </c>
      <c r="BP1305" s="308">
        <v>389.23</v>
      </c>
      <c r="BQ1305" s="308">
        <v>1417.81</v>
      </c>
      <c r="BR1305" s="308">
        <v>12</v>
      </c>
      <c r="BS1305" s="308">
        <v>12</v>
      </c>
      <c r="BT1305" s="305" t="s">
        <v>3958</v>
      </c>
      <c r="BU1305" s="307">
        <v>0.1</v>
      </c>
      <c r="BV1305" s="309">
        <v>0</v>
      </c>
      <c r="BW1305" s="310" t="s">
        <v>1253</v>
      </c>
      <c r="BX1305" s="305"/>
      <c r="BY1305" s="308">
        <v>389.23</v>
      </c>
      <c r="BZ1305" s="308">
        <v>1417.81</v>
      </c>
      <c r="CA1305" s="308">
        <v>20.399999999999999</v>
      </c>
      <c r="CB1305" s="308">
        <v>20.399999999999999</v>
      </c>
      <c r="CC1305" s="307">
        <v>0.55000000000000004</v>
      </c>
      <c r="CD1305" s="305" t="s">
        <v>1213</v>
      </c>
      <c r="CE1305" s="310" t="s">
        <v>1253</v>
      </c>
      <c r="CF1305" s="305"/>
      <c r="CG1305" s="308">
        <v>389.23</v>
      </c>
      <c r="CH1305" s="308">
        <v>1417.81</v>
      </c>
      <c r="CI1305" s="308">
        <v>12</v>
      </c>
      <c r="CJ1305" s="308">
        <v>12</v>
      </c>
      <c r="CK1305" s="307"/>
      <c r="CL1305" s="307"/>
      <c r="CM1305" s="307">
        <v>1</v>
      </c>
      <c r="CN1305" s="311" t="s">
        <v>1213</v>
      </c>
      <c r="CO1305" s="305" t="s">
        <v>1253</v>
      </c>
      <c r="CP1305" s="305"/>
      <c r="CQ1305" s="308">
        <v>389.23</v>
      </c>
      <c r="CR1305" s="308">
        <v>1417.81</v>
      </c>
      <c r="CS1305" s="308">
        <v>12</v>
      </c>
      <c r="CT1305" s="308">
        <v>12</v>
      </c>
      <c r="CW1305" s="312"/>
      <c r="CX1305" s="312"/>
    </row>
    <row r="1306" spans="1:102" s="299" customFormat="1" ht="16" customHeight="1">
      <c r="A1306" s="297" t="s">
        <v>3959</v>
      </c>
      <c r="B1306" s="297" t="s">
        <v>3960</v>
      </c>
      <c r="C1306" s="119" t="s">
        <v>1256</v>
      </c>
      <c r="D1306" s="119"/>
      <c r="E1306" s="119"/>
      <c r="F1306" s="298">
        <v>1306</v>
      </c>
      <c r="G1306" s="119"/>
      <c r="H1306" s="119"/>
      <c r="I1306" s="119" t="s">
        <v>3961</v>
      </c>
      <c r="J1306" s="119" t="s">
        <v>3962</v>
      </c>
      <c r="K1306" s="119" t="s">
        <v>378</v>
      </c>
      <c r="L1306" s="119"/>
      <c r="M1306" s="119" t="s">
        <v>147</v>
      </c>
      <c r="N1306" s="119"/>
      <c r="O1306" s="119"/>
      <c r="P1306" s="119"/>
      <c r="Q1306" s="119"/>
      <c r="R1306" s="119">
        <v>1</v>
      </c>
      <c r="S1306" s="119" t="s">
        <v>120</v>
      </c>
      <c r="T1306" s="119"/>
      <c r="U1306" s="119"/>
      <c r="V1306" s="119"/>
      <c r="W1306" s="119"/>
      <c r="X1306" s="119" t="s">
        <v>3963</v>
      </c>
      <c r="Y1306" s="119" t="s">
        <v>3964</v>
      </c>
      <c r="Z1306" s="119" t="s">
        <v>3965</v>
      </c>
      <c r="AA1306" s="119" t="s">
        <v>3966</v>
      </c>
      <c r="AB1306" s="119" t="s">
        <v>1210</v>
      </c>
      <c r="AD1306" s="300"/>
      <c r="AE1306" s="304"/>
      <c r="AF1306" s="297" t="s">
        <v>742</v>
      </c>
      <c r="AG1306" s="302">
        <v>0</v>
      </c>
      <c r="AH1306" s="297" t="s">
        <v>3959</v>
      </c>
      <c r="AI1306" s="297" t="s">
        <v>3960</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3591</v>
      </c>
      <c r="BI1306" s="312"/>
      <c r="BJ1306" s="305" t="s">
        <v>109</v>
      </c>
      <c r="BK1306" s="305"/>
      <c r="BL1306" s="305">
        <v>1</v>
      </c>
      <c r="BM1306" s="307">
        <v>1</v>
      </c>
      <c r="BN1306" s="307" t="s">
        <v>79</v>
      </c>
      <c r="BO1306" s="305" t="s">
        <v>1211</v>
      </c>
      <c r="BP1306" s="308">
        <v>559.04</v>
      </c>
      <c r="BQ1306" s="308">
        <v>1235.7</v>
      </c>
      <c r="BR1306" s="308">
        <v>60</v>
      </c>
      <c r="BS1306" s="308">
        <v>60</v>
      </c>
      <c r="BT1306" s="305" t="s">
        <v>3967</v>
      </c>
      <c r="BU1306" s="307">
        <v>0.1</v>
      </c>
      <c r="BV1306" s="309">
        <v>0</v>
      </c>
      <c r="BW1306" s="310" t="s">
        <v>1233</v>
      </c>
      <c r="BX1306" s="305"/>
      <c r="BY1306" s="308">
        <v>559.04</v>
      </c>
      <c r="BZ1306" s="308">
        <v>1235.7</v>
      </c>
      <c r="CA1306" s="308">
        <v>102</v>
      </c>
      <c r="CB1306" s="308">
        <v>102</v>
      </c>
      <c r="CC1306" s="307">
        <v>0.55000000000000004</v>
      </c>
      <c r="CD1306" s="305" t="s">
        <v>1213</v>
      </c>
      <c r="CE1306" s="310" t="s">
        <v>1233</v>
      </c>
      <c r="CF1306" s="305"/>
      <c r="CG1306" s="308">
        <v>559.04</v>
      </c>
      <c r="CH1306" s="308">
        <v>1235.7</v>
      </c>
      <c r="CI1306" s="308">
        <v>60</v>
      </c>
      <c r="CJ1306" s="308">
        <v>60</v>
      </c>
      <c r="CK1306" s="307"/>
      <c r="CL1306" s="307"/>
      <c r="CM1306" s="307">
        <v>1</v>
      </c>
      <c r="CN1306" s="311" t="s">
        <v>1213</v>
      </c>
      <c r="CO1306" s="305" t="s">
        <v>1233</v>
      </c>
      <c r="CP1306" s="305"/>
      <c r="CQ1306" s="308">
        <v>559.04</v>
      </c>
      <c r="CR1306" s="308">
        <v>1235.7</v>
      </c>
      <c r="CS1306" s="308">
        <v>60</v>
      </c>
      <c r="CT1306" s="308">
        <v>60</v>
      </c>
      <c r="CW1306" s="312"/>
      <c r="CX1306" s="312"/>
    </row>
    <row r="1307" spans="1:102" s="299" customFormat="1" ht="16" customHeight="1">
      <c r="A1307" s="297" t="s">
        <v>3968</v>
      </c>
      <c r="B1307" s="297" t="s">
        <v>3969</v>
      </c>
      <c r="C1307" s="119" t="s">
        <v>1256</v>
      </c>
      <c r="D1307" s="119"/>
      <c r="E1307" s="119"/>
      <c r="F1307" s="298">
        <v>1307</v>
      </c>
      <c r="G1307" s="119"/>
      <c r="H1307" s="119"/>
      <c r="I1307" s="119" t="s">
        <v>3970</v>
      </c>
      <c r="J1307" s="119" t="s">
        <v>3971</v>
      </c>
      <c r="K1307" s="119" t="s">
        <v>378</v>
      </c>
      <c r="L1307" s="119"/>
      <c r="M1307" s="119" t="s">
        <v>147</v>
      </c>
      <c r="N1307" s="119"/>
      <c r="O1307" s="119"/>
      <c r="P1307" s="119"/>
      <c r="Q1307" s="119"/>
      <c r="R1307" s="119">
        <v>1</v>
      </c>
      <c r="S1307" s="119" t="s">
        <v>120</v>
      </c>
      <c r="T1307" s="119"/>
      <c r="U1307" s="119"/>
      <c r="V1307" s="119"/>
      <c r="W1307" s="119"/>
      <c r="X1307" s="119" t="s">
        <v>3972</v>
      </c>
      <c r="Y1307" s="119" t="s">
        <v>3973</v>
      </c>
      <c r="Z1307" s="119" t="s">
        <v>3974</v>
      </c>
      <c r="AA1307" s="119" t="s">
        <v>3975</v>
      </c>
      <c r="AB1307" s="119" t="s">
        <v>1210</v>
      </c>
      <c r="AD1307" s="300"/>
      <c r="AE1307" s="304"/>
      <c r="AF1307" s="297" t="s">
        <v>743</v>
      </c>
      <c r="AG1307" s="302">
        <v>0</v>
      </c>
      <c r="AH1307" s="297" t="s">
        <v>3968</v>
      </c>
      <c r="AI1307" s="297" t="s">
        <v>3969</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3959</v>
      </c>
      <c r="BI1307" s="312"/>
      <c r="BJ1307" s="305" t="s">
        <v>109</v>
      </c>
      <c r="BK1307" s="305"/>
      <c r="BL1307" s="305">
        <v>1</v>
      </c>
      <c r="BM1307" s="307">
        <v>1</v>
      </c>
      <c r="BN1307" s="307" t="s">
        <v>79</v>
      </c>
      <c r="BO1307" s="305" t="s">
        <v>1211</v>
      </c>
      <c r="BP1307" s="308">
        <v>456.51</v>
      </c>
      <c r="BQ1307" s="308">
        <v>1337.96</v>
      </c>
      <c r="BR1307" s="308">
        <v>35</v>
      </c>
      <c r="BS1307" s="308">
        <v>35</v>
      </c>
      <c r="BT1307" s="305" t="s">
        <v>3976</v>
      </c>
      <c r="BU1307" s="307">
        <v>0.1</v>
      </c>
      <c r="BV1307" s="309">
        <v>0</v>
      </c>
      <c r="BW1307" s="310" t="s">
        <v>1243</v>
      </c>
      <c r="BX1307" s="305"/>
      <c r="BY1307" s="308">
        <v>456.51</v>
      </c>
      <c r="BZ1307" s="308">
        <v>1337.96</v>
      </c>
      <c r="CA1307" s="308">
        <v>59.5</v>
      </c>
      <c r="CB1307" s="308">
        <v>59.5</v>
      </c>
      <c r="CC1307" s="307">
        <v>0.55000000000000004</v>
      </c>
      <c r="CD1307" s="305" t="s">
        <v>1213</v>
      </c>
      <c r="CE1307" s="310" t="s">
        <v>1243</v>
      </c>
      <c r="CF1307" s="305"/>
      <c r="CG1307" s="308">
        <v>456.51</v>
      </c>
      <c r="CH1307" s="308">
        <v>1337.96</v>
      </c>
      <c r="CI1307" s="308">
        <v>35</v>
      </c>
      <c r="CJ1307" s="308">
        <v>35</v>
      </c>
      <c r="CK1307" s="307"/>
      <c r="CL1307" s="307"/>
      <c r="CM1307" s="307">
        <v>1</v>
      </c>
      <c r="CN1307" s="311" t="s">
        <v>1213</v>
      </c>
      <c r="CO1307" s="305" t="s">
        <v>1243</v>
      </c>
      <c r="CP1307" s="305"/>
      <c r="CQ1307" s="308">
        <v>456.51</v>
      </c>
      <c r="CR1307" s="308">
        <v>1337.96</v>
      </c>
      <c r="CS1307" s="308">
        <v>35</v>
      </c>
      <c r="CT1307" s="308">
        <v>35</v>
      </c>
      <c r="CW1307" s="312"/>
      <c r="CX1307" s="312"/>
    </row>
    <row r="1308" spans="1:102" s="299" customFormat="1" ht="16" customHeight="1">
      <c r="A1308" s="297" t="s">
        <v>3977</v>
      </c>
      <c r="B1308" s="297" t="s">
        <v>3978</v>
      </c>
      <c r="C1308" s="119" t="s">
        <v>1256</v>
      </c>
      <c r="D1308" s="119"/>
      <c r="E1308" s="119"/>
      <c r="F1308" s="298">
        <v>1308</v>
      </c>
      <c r="G1308" s="119"/>
      <c r="H1308" s="119"/>
      <c r="I1308" s="119" t="s">
        <v>3979</v>
      </c>
      <c r="J1308" s="119" t="s">
        <v>3980</v>
      </c>
      <c r="K1308" s="119" t="s">
        <v>378</v>
      </c>
      <c r="L1308" s="119"/>
      <c r="M1308" s="119" t="s">
        <v>147</v>
      </c>
      <c r="N1308" s="119"/>
      <c r="O1308" s="119"/>
      <c r="P1308" s="119"/>
      <c r="Q1308" s="119"/>
      <c r="R1308" s="119">
        <v>1</v>
      </c>
      <c r="S1308" s="119" t="s">
        <v>120</v>
      </c>
      <c r="T1308" s="119"/>
      <c r="U1308" s="119"/>
      <c r="V1308" s="119"/>
      <c r="W1308" s="119"/>
      <c r="X1308" s="119" t="s">
        <v>3981</v>
      </c>
      <c r="Y1308" s="119" t="s">
        <v>3982</v>
      </c>
      <c r="Z1308" s="119" t="s">
        <v>3983</v>
      </c>
      <c r="AA1308" s="119" t="s">
        <v>3984</v>
      </c>
      <c r="AB1308" s="119" t="s">
        <v>1210</v>
      </c>
      <c r="AD1308" s="300"/>
      <c r="AE1308" s="304"/>
      <c r="AF1308" s="297" t="s">
        <v>744</v>
      </c>
      <c r="AG1308" s="302">
        <v>0</v>
      </c>
      <c r="AH1308" s="297" t="s">
        <v>3977</v>
      </c>
      <c r="AI1308" s="297" t="s">
        <v>3978</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3968</v>
      </c>
      <c r="BI1308" s="312"/>
      <c r="BJ1308" s="305" t="s">
        <v>109</v>
      </c>
      <c r="BK1308" s="305"/>
      <c r="BL1308" s="305">
        <v>1</v>
      </c>
      <c r="BM1308" s="307">
        <v>1</v>
      </c>
      <c r="BN1308" s="307" t="s">
        <v>79</v>
      </c>
      <c r="BO1308" s="305" t="s">
        <v>1211</v>
      </c>
      <c r="BP1308" s="308">
        <v>380.26</v>
      </c>
      <c r="BQ1308" s="308">
        <v>1404.39</v>
      </c>
      <c r="BR1308" s="308">
        <v>12</v>
      </c>
      <c r="BS1308" s="308">
        <v>12</v>
      </c>
      <c r="BT1308" s="305" t="s">
        <v>3985</v>
      </c>
      <c r="BU1308" s="307">
        <v>0.1</v>
      </c>
      <c r="BV1308" s="309">
        <v>0</v>
      </c>
      <c r="BW1308" s="310" t="s">
        <v>1253</v>
      </c>
      <c r="BX1308" s="305"/>
      <c r="BY1308" s="308">
        <v>380.26</v>
      </c>
      <c r="BZ1308" s="308">
        <v>1404.39</v>
      </c>
      <c r="CA1308" s="308">
        <v>20.399999999999999</v>
      </c>
      <c r="CB1308" s="308">
        <v>20.399999999999999</v>
      </c>
      <c r="CC1308" s="307">
        <v>0.55000000000000004</v>
      </c>
      <c r="CD1308" s="305" t="s">
        <v>1213</v>
      </c>
      <c r="CE1308" s="310" t="s">
        <v>1253</v>
      </c>
      <c r="CF1308" s="305"/>
      <c r="CG1308" s="308">
        <v>380.26</v>
      </c>
      <c r="CH1308" s="308">
        <v>1404.39</v>
      </c>
      <c r="CI1308" s="308">
        <v>12</v>
      </c>
      <c r="CJ1308" s="308">
        <v>12</v>
      </c>
      <c r="CK1308" s="307"/>
      <c r="CL1308" s="307"/>
      <c r="CM1308" s="307">
        <v>1</v>
      </c>
      <c r="CN1308" s="311" t="s">
        <v>1213</v>
      </c>
      <c r="CO1308" s="305" t="s">
        <v>1253</v>
      </c>
      <c r="CP1308" s="305"/>
      <c r="CQ1308" s="308">
        <v>380.26</v>
      </c>
      <c r="CR1308" s="308">
        <v>1404.39</v>
      </c>
      <c r="CS1308" s="308">
        <v>12</v>
      </c>
      <c r="CT1308" s="308">
        <v>12</v>
      </c>
      <c r="CW1308" s="312"/>
      <c r="CX1308" s="312"/>
    </row>
    <row r="1309" spans="1:102" s="299" customFormat="1" ht="16" customHeight="1">
      <c r="A1309" s="297" t="s">
        <v>3986</v>
      </c>
      <c r="B1309" s="297" t="s">
        <v>3987</v>
      </c>
      <c r="C1309" s="119" t="s">
        <v>1215</v>
      </c>
      <c r="D1309" s="119"/>
      <c r="E1309" s="119"/>
      <c r="F1309" s="298">
        <v>1309</v>
      </c>
      <c r="G1309" s="119"/>
      <c r="H1309" s="119"/>
      <c r="I1309" s="119" t="s">
        <v>3988</v>
      </c>
      <c r="J1309" s="119" t="s">
        <v>3989</v>
      </c>
      <c r="K1309" s="119" t="s">
        <v>378</v>
      </c>
      <c r="L1309" s="119"/>
      <c r="M1309" s="119" t="s">
        <v>147</v>
      </c>
      <c r="N1309" s="119"/>
      <c r="O1309" s="119"/>
      <c r="P1309" s="119"/>
      <c r="Q1309" s="119"/>
      <c r="R1309" s="119">
        <v>1</v>
      </c>
      <c r="S1309" s="119" t="s">
        <v>120</v>
      </c>
      <c r="T1309" s="119"/>
      <c r="U1309" s="119"/>
      <c r="V1309" s="119"/>
      <c r="W1309" s="119"/>
      <c r="X1309" s="119" t="s">
        <v>3990</v>
      </c>
      <c r="Y1309" s="119" t="s">
        <v>3991</v>
      </c>
      <c r="Z1309" s="119" t="s">
        <v>3992</v>
      </c>
      <c r="AA1309" s="119" t="s">
        <v>3993</v>
      </c>
      <c r="AB1309" s="119" t="s">
        <v>1210</v>
      </c>
      <c r="AD1309" s="300"/>
      <c r="AE1309" s="304"/>
      <c r="AF1309" s="297" t="s">
        <v>745</v>
      </c>
      <c r="AG1309" s="302">
        <v>0</v>
      </c>
      <c r="AH1309" s="297" t="s">
        <v>3986</v>
      </c>
      <c r="AI1309" s="297" t="s">
        <v>3987</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3968</v>
      </c>
      <c r="BI1309" s="312"/>
      <c r="BJ1309" s="305" t="s">
        <v>109</v>
      </c>
      <c r="BK1309" s="305"/>
      <c r="BL1309" s="305">
        <v>1</v>
      </c>
      <c r="BM1309" s="307">
        <v>1</v>
      </c>
      <c r="BN1309" s="307" t="s">
        <v>79</v>
      </c>
      <c r="BO1309" s="305" t="s">
        <v>1211</v>
      </c>
      <c r="BP1309" s="308">
        <v>371.59</v>
      </c>
      <c r="BQ1309" s="308">
        <v>1390.77</v>
      </c>
      <c r="BR1309" s="308">
        <v>12</v>
      </c>
      <c r="BS1309" s="308">
        <v>12</v>
      </c>
      <c r="BT1309" s="305" t="s">
        <v>3994</v>
      </c>
      <c r="BU1309" s="307">
        <v>0.1</v>
      </c>
      <c r="BV1309" s="309">
        <v>0</v>
      </c>
      <c r="BW1309" s="310" t="s">
        <v>1253</v>
      </c>
      <c r="BX1309" s="305"/>
      <c r="BY1309" s="308">
        <v>371.59</v>
      </c>
      <c r="BZ1309" s="308">
        <v>1390.77</v>
      </c>
      <c r="CA1309" s="308">
        <v>20.399999999999999</v>
      </c>
      <c r="CB1309" s="308">
        <v>20.399999999999999</v>
      </c>
      <c r="CC1309" s="307">
        <v>0.55000000000000004</v>
      </c>
      <c r="CD1309" s="305" t="s">
        <v>1213</v>
      </c>
      <c r="CE1309" s="310" t="s">
        <v>1253</v>
      </c>
      <c r="CF1309" s="305"/>
      <c r="CG1309" s="308">
        <v>371.59</v>
      </c>
      <c r="CH1309" s="308">
        <v>1390.77</v>
      </c>
      <c r="CI1309" s="308">
        <v>12</v>
      </c>
      <c r="CJ1309" s="308">
        <v>12</v>
      </c>
      <c r="CK1309" s="307"/>
      <c r="CL1309" s="307"/>
      <c r="CM1309" s="307">
        <v>1</v>
      </c>
      <c r="CN1309" s="311" t="s">
        <v>1213</v>
      </c>
      <c r="CO1309" s="305" t="s">
        <v>1253</v>
      </c>
      <c r="CP1309" s="305"/>
      <c r="CQ1309" s="308">
        <v>371.59</v>
      </c>
      <c r="CR1309" s="308">
        <v>1390.77</v>
      </c>
      <c r="CS1309" s="308">
        <v>12</v>
      </c>
      <c r="CT1309" s="308">
        <v>12</v>
      </c>
      <c r="CW1309" s="312"/>
      <c r="CX1309" s="312"/>
    </row>
    <row r="1310" spans="1:102" s="299" customFormat="1" ht="16" customHeight="1">
      <c r="A1310" s="297" t="s">
        <v>3995</v>
      </c>
      <c r="B1310" s="297" t="s">
        <v>3996</v>
      </c>
      <c r="C1310" s="119" t="s">
        <v>1256</v>
      </c>
      <c r="D1310" s="119"/>
      <c r="E1310" s="119"/>
      <c r="F1310" s="298">
        <v>1310</v>
      </c>
      <c r="G1310" s="119"/>
      <c r="H1310" s="119"/>
      <c r="I1310" s="119" t="s">
        <v>3997</v>
      </c>
      <c r="J1310" s="119" t="s">
        <v>3998</v>
      </c>
      <c r="K1310" s="119" t="s">
        <v>378</v>
      </c>
      <c r="L1310" s="119"/>
      <c r="M1310" s="119" t="s">
        <v>147</v>
      </c>
      <c r="N1310" s="119"/>
      <c r="O1310" s="119"/>
      <c r="P1310" s="119"/>
      <c r="Q1310" s="119"/>
      <c r="R1310" s="119">
        <v>1</v>
      </c>
      <c r="S1310" s="119" t="s">
        <v>120</v>
      </c>
      <c r="T1310" s="119"/>
      <c r="U1310" s="119"/>
      <c r="V1310" s="119"/>
      <c r="W1310" s="119"/>
      <c r="X1310" s="119" t="s">
        <v>3999</v>
      </c>
      <c r="Y1310" s="119" t="s">
        <v>4000</v>
      </c>
      <c r="Z1310" s="119" t="s">
        <v>4001</v>
      </c>
      <c r="AA1310" s="119" t="s">
        <v>4002</v>
      </c>
      <c r="AB1310" s="119" t="s">
        <v>1210</v>
      </c>
      <c r="AD1310" s="300"/>
      <c r="AE1310" s="304"/>
      <c r="AF1310" s="297" t="s">
        <v>746</v>
      </c>
      <c r="AG1310" s="302">
        <v>0</v>
      </c>
      <c r="AH1310" s="297" t="s">
        <v>3995</v>
      </c>
      <c r="AI1310" s="297" t="s">
        <v>3996</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3968</v>
      </c>
      <c r="BI1310" s="312"/>
      <c r="BJ1310" s="305" t="s">
        <v>109</v>
      </c>
      <c r="BK1310" s="305"/>
      <c r="BL1310" s="305">
        <v>1</v>
      </c>
      <c r="BM1310" s="307">
        <v>1</v>
      </c>
      <c r="BN1310" s="307" t="s">
        <v>79</v>
      </c>
      <c r="BO1310" s="305" t="s">
        <v>1211</v>
      </c>
      <c r="BP1310" s="308">
        <v>363.22</v>
      </c>
      <c r="BQ1310" s="308">
        <v>1376.97</v>
      </c>
      <c r="BR1310" s="308">
        <v>12</v>
      </c>
      <c r="BS1310" s="308">
        <v>12</v>
      </c>
      <c r="BT1310" s="305" t="s">
        <v>4003</v>
      </c>
      <c r="BU1310" s="307">
        <v>0.1</v>
      </c>
      <c r="BV1310" s="309">
        <v>0</v>
      </c>
      <c r="BW1310" s="310" t="s">
        <v>1253</v>
      </c>
      <c r="BX1310" s="305"/>
      <c r="BY1310" s="308">
        <v>363.22</v>
      </c>
      <c r="BZ1310" s="308">
        <v>1376.97</v>
      </c>
      <c r="CA1310" s="308">
        <v>20.399999999999999</v>
      </c>
      <c r="CB1310" s="308">
        <v>20.399999999999999</v>
      </c>
      <c r="CC1310" s="307">
        <v>0.55000000000000004</v>
      </c>
      <c r="CD1310" s="305" t="s">
        <v>1213</v>
      </c>
      <c r="CE1310" s="310" t="s">
        <v>1253</v>
      </c>
      <c r="CF1310" s="305"/>
      <c r="CG1310" s="308">
        <v>363.22</v>
      </c>
      <c r="CH1310" s="308">
        <v>1376.97</v>
      </c>
      <c r="CI1310" s="308">
        <v>12</v>
      </c>
      <c r="CJ1310" s="308">
        <v>12</v>
      </c>
      <c r="CK1310" s="307"/>
      <c r="CL1310" s="307"/>
      <c r="CM1310" s="307">
        <v>1</v>
      </c>
      <c r="CN1310" s="311" t="s">
        <v>1213</v>
      </c>
      <c r="CO1310" s="305" t="s">
        <v>1253</v>
      </c>
      <c r="CP1310" s="305"/>
      <c r="CQ1310" s="308">
        <v>363.22</v>
      </c>
      <c r="CR1310" s="308">
        <v>1376.97</v>
      </c>
      <c r="CS1310" s="308">
        <v>12</v>
      </c>
      <c r="CT1310" s="308">
        <v>12</v>
      </c>
      <c r="CW1310" s="312"/>
      <c r="CX1310" s="312"/>
    </row>
    <row r="1311" spans="1:102" s="299" customFormat="1" ht="16" customHeight="1">
      <c r="A1311" s="297" t="s">
        <v>4004</v>
      </c>
      <c r="B1311" s="297" t="s">
        <v>4005</v>
      </c>
      <c r="C1311" s="119" t="s">
        <v>1215</v>
      </c>
      <c r="D1311" s="119"/>
      <c r="E1311" s="119"/>
      <c r="F1311" s="298">
        <v>1311</v>
      </c>
      <c r="G1311" s="119"/>
      <c r="H1311" s="119"/>
      <c r="I1311" s="119" t="s">
        <v>4006</v>
      </c>
      <c r="J1311" s="119" t="s">
        <v>4007</v>
      </c>
      <c r="K1311" s="119" t="s">
        <v>378</v>
      </c>
      <c r="L1311" s="119"/>
      <c r="M1311" s="119" t="s">
        <v>147</v>
      </c>
      <c r="N1311" s="119"/>
      <c r="O1311" s="119"/>
      <c r="P1311" s="119"/>
      <c r="Q1311" s="119"/>
      <c r="R1311" s="119">
        <v>1</v>
      </c>
      <c r="S1311" s="119" t="s">
        <v>120</v>
      </c>
      <c r="T1311" s="119"/>
      <c r="U1311" s="119"/>
      <c r="V1311" s="119"/>
      <c r="W1311" s="119"/>
      <c r="X1311" s="119" t="s">
        <v>4008</v>
      </c>
      <c r="Y1311" s="119" t="s">
        <v>4009</v>
      </c>
      <c r="Z1311" s="119" t="s">
        <v>4010</v>
      </c>
      <c r="AA1311" s="119" t="s">
        <v>4011</v>
      </c>
      <c r="AB1311" s="119" t="s">
        <v>1210</v>
      </c>
      <c r="AD1311" s="300"/>
      <c r="AE1311" s="304"/>
      <c r="AF1311" s="297" t="s">
        <v>747</v>
      </c>
      <c r="AG1311" s="302">
        <v>0</v>
      </c>
      <c r="AH1311" s="297" t="s">
        <v>4004</v>
      </c>
      <c r="AI1311" s="297" t="s">
        <v>4005</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3959</v>
      </c>
      <c r="BI1311" s="312"/>
      <c r="BJ1311" s="305" t="s">
        <v>109</v>
      </c>
      <c r="BK1311" s="305"/>
      <c r="BL1311" s="305">
        <v>1</v>
      </c>
      <c r="BM1311" s="307">
        <v>1</v>
      </c>
      <c r="BN1311" s="307" t="s">
        <v>79</v>
      </c>
      <c r="BO1311" s="305" t="s">
        <v>1211</v>
      </c>
      <c r="BP1311" s="308">
        <v>435.57</v>
      </c>
      <c r="BQ1311" s="308">
        <v>1301.69</v>
      </c>
      <c r="BR1311" s="308">
        <v>35</v>
      </c>
      <c r="BS1311" s="308">
        <v>35</v>
      </c>
      <c r="BT1311" s="305" t="s">
        <v>4012</v>
      </c>
      <c r="BU1311" s="307">
        <v>0.1</v>
      </c>
      <c r="BV1311" s="309">
        <v>0</v>
      </c>
      <c r="BW1311" s="310" t="s">
        <v>1243</v>
      </c>
      <c r="BX1311" s="305"/>
      <c r="BY1311" s="308">
        <v>435.57</v>
      </c>
      <c r="BZ1311" s="308">
        <v>1301.69</v>
      </c>
      <c r="CA1311" s="308">
        <v>59.5</v>
      </c>
      <c r="CB1311" s="308">
        <v>59.5</v>
      </c>
      <c r="CC1311" s="307">
        <v>0.55000000000000004</v>
      </c>
      <c r="CD1311" s="305" t="s">
        <v>1213</v>
      </c>
      <c r="CE1311" s="310" t="s">
        <v>1243</v>
      </c>
      <c r="CF1311" s="305"/>
      <c r="CG1311" s="308">
        <v>435.57</v>
      </c>
      <c r="CH1311" s="308">
        <v>1301.69</v>
      </c>
      <c r="CI1311" s="308">
        <v>35</v>
      </c>
      <c r="CJ1311" s="308">
        <v>35</v>
      </c>
      <c r="CK1311" s="307"/>
      <c r="CL1311" s="307"/>
      <c r="CM1311" s="307">
        <v>1</v>
      </c>
      <c r="CN1311" s="311" t="s">
        <v>1213</v>
      </c>
      <c r="CO1311" s="305" t="s">
        <v>1243</v>
      </c>
      <c r="CP1311" s="305"/>
      <c r="CQ1311" s="308">
        <v>435.57</v>
      </c>
      <c r="CR1311" s="308">
        <v>1301.69</v>
      </c>
      <c r="CS1311" s="308">
        <v>35</v>
      </c>
      <c r="CT1311" s="308">
        <v>35</v>
      </c>
      <c r="CW1311" s="312"/>
      <c r="CX1311" s="312"/>
    </row>
    <row r="1312" spans="1:102" s="299" customFormat="1" ht="16" customHeight="1">
      <c r="A1312" s="297" t="s">
        <v>4013</v>
      </c>
      <c r="B1312" s="297" t="s">
        <v>4014</v>
      </c>
      <c r="C1312" s="119" t="s">
        <v>1215</v>
      </c>
      <c r="D1312" s="119"/>
      <c r="E1312" s="119"/>
      <c r="F1312" s="298">
        <v>1312</v>
      </c>
      <c r="G1312" s="119"/>
      <c r="H1312" s="119"/>
      <c r="I1312" s="119" t="s">
        <v>4015</v>
      </c>
      <c r="J1312" s="119" t="s">
        <v>4016</v>
      </c>
      <c r="K1312" s="119" t="s">
        <v>378</v>
      </c>
      <c r="L1312" s="119"/>
      <c r="M1312" s="119" t="s">
        <v>147</v>
      </c>
      <c r="N1312" s="119"/>
      <c r="O1312" s="119"/>
      <c r="P1312" s="119"/>
      <c r="Q1312" s="119"/>
      <c r="R1312" s="119">
        <v>1</v>
      </c>
      <c r="S1312" s="119" t="s">
        <v>120</v>
      </c>
      <c r="T1312" s="119"/>
      <c r="U1312" s="119"/>
      <c r="V1312" s="119"/>
      <c r="W1312" s="119"/>
      <c r="X1312" s="119" t="s">
        <v>4017</v>
      </c>
      <c r="Y1312" s="119" t="s">
        <v>4018</v>
      </c>
      <c r="Z1312" s="119" t="s">
        <v>4019</v>
      </c>
      <c r="AA1312" s="119" t="s">
        <v>4020</v>
      </c>
      <c r="AB1312" s="119" t="s">
        <v>1210</v>
      </c>
      <c r="AD1312" s="300"/>
      <c r="AE1312" s="304"/>
      <c r="AF1312" s="297" t="s">
        <v>748</v>
      </c>
      <c r="AG1312" s="302">
        <v>0</v>
      </c>
      <c r="AH1312" s="297" t="s">
        <v>4013</v>
      </c>
      <c r="AI1312" s="297" t="s">
        <v>4014</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4004</v>
      </c>
      <c r="BI1312" s="312"/>
      <c r="BJ1312" s="305" t="s">
        <v>109</v>
      </c>
      <c r="BK1312" s="305"/>
      <c r="BL1312" s="305">
        <v>1</v>
      </c>
      <c r="BM1312" s="307">
        <v>1</v>
      </c>
      <c r="BN1312" s="307" t="s">
        <v>79</v>
      </c>
      <c r="BO1312" s="305" t="s">
        <v>1211</v>
      </c>
      <c r="BP1312" s="308">
        <v>355.14</v>
      </c>
      <c r="BQ1312" s="308">
        <v>1362.99</v>
      </c>
      <c r="BR1312" s="308">
        <v>12</v>
      </c>
      <c r="BS1312" s="308">
        <v>12</v>
      </c>
      <c r="BT1312" s="305" t="s">
        <v>4021</v>
      </c>
      <c r="BU1312" s="307">
        <v>0.1</v>
      </c>
      <c r="BV1312" s="309">
        <v>0</v>
      </c>
      <c r="BW1312" s="310" t="s">
        <v>1253</v>
      </c>
      <c r="BX1312" s="305"/>
      <c r="BY1312" s="308">
        <v>355.14</v>
      </c>
      <c r="BZ1312" s="308">
        <v>1362.99</v>
      </c>
      <c r="CA1312" s="308">
        <v>20.399999999999999</v>
      </c>
      <c r="CB1312" s="308">
        <v>20.399999999999999</v>
      </c>
      <c r="CC1312" s="307">
        <v>0.55000000000000004</v>
      </c>
      <c r="CD1312" s="305" t="s">
        <v>1213</v>
      </c>
      <c r="CE1312" s="310" t="s">
        <v>1253</v>
      </c>
      <c r="CF1312" s="305"/>
      <c r="CG1312" s="308">
        <v>355.14</v>
      </c>
      <c r="CH1312" s="308">
        <v>1362.99</v>
      </c>
      <c r="CI1312" s="308">
        <v>12</v>
      </c>
      <c r="CJ1312" s="308">
        <v>12</v>
      </c>
      <c r="CK1312" s="307"/>
      <c r="CL1312" s="307"/>
      <c r="CM1312" s="307">
        <v>1</v>
      </c>
      <c r="CN1312" s="311" t="s">
        <v>1213</v>
      </c>
      <c r="CO1312" s="305" t="s">
        <v>1253</v>
      </c>
      <c r="CP1312" s="305"/>
      <c r="CQ1312" s="308">
        <v>355.14</v>
      </c>
      <c r="CR1312" s="308">
        <v>1362.99</v>
      </c>
      <c r="CS1312" s="308">
        <v>12</v>
      </c>
      <c r="CT1312" s="308">
        <v>12</v>
      </c>
      <c r="CW1312" s="312"/>
      <c r="CX1312" s="312"/>
    </row>
    <row r="1313" spans="1:102" s="299" customFormat="1" ht="16" customHeight="1">
      <c r="A1313" s="297" t="s">
        <v>4022</v>
      </c>
      <c r="B1313" s="297" t="s">
        <v>4023</v>
      </c>
      <c r="C1313" s="119" t="s">
        <v>1256</v>
      </c>
      <c r="D1313" s="119"/>
      <c r="E1313" s="119"/>
      <c r="F1313" s="298">
        <v>1313</v>
      </c>
      <c r="G1313" s="119"/>
      <c r="H1313" s="119"/>
      <c r="I1313" s="119" t="s">
        <v>4024</v>
      </c>
      <c r="J1313" s="119" t="s">
        <v>4025</v>
      </c>
      <c r="K1313" s="119" t="s">
        <v>378</v>
      </c>
      <c r="L1313" s="119"/>
      <c r="M1313" s="119" t="s">
        <v>147</v>
      </c>
      <c r="N1313" s="119"/>
      <c r="O1313" s="119"/>
      <c r="P1313" s="119"/>
      <c r="Q1313" s="119"/>
      <c r="R1313" s="119">
        <v>1</v>
      </c>
      <c r="S1313" s="119" t="s">
        <v>120</v>
      </c>
      <c r="T1313" s="119"/>
      <c r="U1313" s="119"/>
      <c r="V1313" s="119"/>
      <c r="W1313" s="119"/>
      <c r="X1313" s="119" t="s">
        <v>4026</v>
      </c>
      <c r="Y1313" s="119" t="s">
        <v>4027</v>
      </c>
      <c r="Z1313" s="119" t="s">
        <v>4028</v>
      </c>
      <c r="AA1313" s="119" t="s">
        <v>4029</v>
      </c>
      <c r="AB1313" s="119" t="s">
        <v>1210</v>
      </c>
      <c r="AD1313" s="300"/>
      <c r="AE1313" s="304"/>
      <c r="AF1313" s="297" t="s">
        <v>749</v>
      </c>
      <c r="AG1313" s="302">
        <v>0</v>
      </c>
      <c r="AH1313" s="297" t="s">
        <v>4022</v>
      </c>
      <c r="AI1313" s="297" t="s">
        <v>4023</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4004</v>
      </c>
      <c r="BI1313" s="312"/>
      <c r="BJ1313" s="305" t="s">
        <v>109</v>
      </c>
      <c r="BK1313" s="305"/>
      <c r="BL1313" s="305">
        <v>1</v>
      </c>
      <c r="BM1313" s="307">
        <v>1</v>
      </c>
      <c r="BN1313" s="307" t="s">
        <v>79</v>
      </c>
      <c r="BO1313" s="305" t="s">
        <v>1211</v>
      </c>
      <c r="BP1313" s="308">
        <v>347.38</v>
      </c>
      <c r="BQ1313" s="308">
        <v>1348.83</v>
      </c>
      <c r="BR1313" s="308">
        <v>12</v>
      </c>
      <c r="BS1313" s="308">
        <v>12</v>
      </c>
      <c r="BT1313" s="305" t="s">
        <v>4030</v>
      </c>
      <c r="BU1313" s="307">
        <v>0.1</v>
      </c>
      <c r="BV1313" s="309">
        <v>0</v>
      </c>
      <c r="BW1313" s="310" t="s">
        <v>1253</v>
      </c>
      <c r="BX1313" s="305"/>
      <c r="BY1313" s="308">
        <v>347.38</v>
      </c>
      <c r="BZ1313" s="308">
        <v>1348.83</v>
      </c>
      <c r="CA1313" s="308">
        <v>20.399999999999999</v>
      </c>
      <c r="CB1313" s="308">
        <v>20.399999999999999</v>
      </c>
      <c r="CC1313" s="307">
        <v>0.55000000000000004</v>
      </c>
      <c r="CD1313" s="305" t="s">
        <v>1213</v>
      </c>
      <c r="CE1313" s="310" t="s">
        <v>1253</v>
      </c>
      <c r="CF1313" s="305"/>
      <c r="CG1313" s="308">
        <v>347.38</v>
      </c>
      <c r="CH1313" s="308">
        <v>1348.83</v>
      </c>
      <c r="CI1313" s="308">
        <v>12</v>
      </c>
      <c r="CJ1313" s="308">
        <v>12</v>
      </c>
      <c r="CK1313" s="307"/>
      <c r="CL1313" s="307"/>
      <c r="CM1313" s="307">
        <v>1</v>
      </c>
      <c r="CN1313" s="311" t="s">
        <v>1213</v>
      </c>
      <c r="CO1313" s="305" t="s">
        <v>1253</v>
      </c>
      <c r="CP1313" s="305"/>
      <c r="CQ1313" s="308">
        <v>347.38</v>
      </c>
      <c r="CR1313" s="308">
        <v>1348.83</v>
      </c>
      <c r="CS1313" s="308">
        <v>12</v>
      </c>
      <c r="CT1313" s="308">
        <v>12</v>
      </c>
      <c r="CW1313" s="312"/>
      <c r="CX1313" s="312"/>
    </row>
    <row r="1314" spans="1:102" s="299" customFormat="1" ht="16" customHeight="1">
      <c r="A1314" s="297" t="s">
        <v>4031</v>
      </c>
      <c r="B1314" s="297" t="s">
        <v>4032</v>
      </c>
      <c r="C1314" s="119" t="s">
        <v>1215</v>
      </c>
      <c r="D1314" s="119"/>
      <c r="E1314" s="119"/>
      <c r="F1314" s="298">
        <v>1314</v>
      </c>
      <c r="G1314" s="119"/>
      <c r="H1314" s="119"/>
      <c r="I1314" s="119" t="s">
        <v>4033</v>
      </c>
      <c r="J1314" s="119" t="s">
        <v>4034</v>
      </c>
      <c r="K1314" s="119" t="s">
        <v>378</v>
      </c>
      <c r="L1314" s="119"/>
      <c r="M1314" s="119" t="s">
        <v>147</v>
      </c>
      <c r="N1314" s="119"/>
      <c r="O1314" s="119"/>
      <c r="P1314" s="119"/>
      <c r="Q1314" s="119"/>
      <c r="R1314" s="119">
        <v>1</v>
      </c>
      <c r="S1314" s="119" t="s">
        <v>120</v>
      </c>
      <c r="T1314" s="119"/>
      <c r="U1314" s="119"/>
      <c r="V1314" s="119"/>
      <c r="W1314" s="119"/>
      <c r="X1314" s="119" t="s">
        <v>4035</v>
      </c>
      <c r="Y1314" s="119" t="s">
        <v>4036</v>
      </c>
      <c r="Z1314" s="119" t="s">
        <v>4037</v>
      </c>
      <c r="AA1314" s="119" t="s">
        <v>4038</v>
      </c>
      <c r="AB1314" s="119" t="s">
        <v>1210</v>
      </c>
      <c r="AD1314" s="300"/>
      <c r="AE1314" s="304"/>
      <c r="AF1314" s="297" t="s">
        <v>750</v>
      </c>
      <c r="AG1314" s="302">
        <v>0</v>
      </c>
      <c r="AH1314" s="297" t="s">
        <v>4031</v>
      </c>
      <c r="AI1314" s="297" t="s">
        <v>4032</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4004</v>
      </c>
      <c r="BI1314" s="312"/>
      <c r="BJ1314" s="305" t="s">
        <v>109</v>
      </c>
      <c r="BK1314" s="305"/>
      <c r="BL1314" s="305">
        <v>1</v>
      </c>
      <c r="BM1314" s="307">
        <v>1</v>
      </c>
      <c r="BN1314" s="307" t="s">
        <v>79</v>
      </c>
      <c r="BO1314" s="305" t="s">
        <v>1211</v>
      </c>
      <c r="BP1314" s="308">
        <v>339.92</v>
      </c>
      <c r="BQ1314" s="308">
        <v>1334.51</v>
      </c>
      <c r="BR1314" s="308">
        <v>12</v>
      </c>
      <c r="BS1314" s="308">
        <v>12</v>
      </c>
      <c r="BT1314" s="305" t="s">
        <v>4039</v>
      </c>
      <c r="BU1314" s="307">
        <v>0.1</v>
      </c>
      <c r="BV1314" s="309">
        <v>0</v>
      </c>
      <c r="BW1314" s="310" t="s">
        <v>1253</v>
      </c>
      <c r="BX1314" s="305"/>
      <c r="BY1314" s="308">
        <v>339.92</v>
      </c>
      <c r="BZ1314" s="308">
        <v>1334.51</v>
      </c>
      <c r="CA1314" s="308">
        <v>20.399999999999999</v>
      </c>
      <c r="CB1314" s="308">
        <v>20.399999999999999</v>
      </c>
      <c r="CC1314" s="307">
        <v>0.55000000000000004</v>
      </c>
      <c r="CD1314" s="305" t="s">
        <v>1213</v>
      </c>
      <c r="CE1314" s="310" t="s">
        <v>1253</v>
      </c>
      <c r="CF1314" s="305"/>
      <c r="CG1314" s="308">
        <v>339.92</v>
      </c>
      <c r="CH1314" s="308">
        <v>1334.51</v>
      </c>
      <c r="CI1314" s="308">
        <v>12</v>
      </c>
      <c r="CJ1314" s="308">
        <v>12</v>
      </c>
      <c r="CK1314" s="307"/>
      <c r="CL1314" s="307"/>
      <c r="CM1314" s="307">
        <v>1</v>
      </c>
      <c r="CN1314" s="311" t="s">
        <v>1213</v>
      </c>
      <c r="CO1314" s="305" t="s">
        <v>1253</v>
      </c>
      <c r="CP1314" s="305"/>
      <c r="CQ1314" s="308">
        <v>339.92</v>
      </c>
      <c r="CR1314" s="308">
        <v>1334.51</v>
      </c>
      <c r="CS1314" s="308">
        <v>12</v>
      </c>
      <c r="CT1314" s="308">
        <v>12</v>
      </c>
      <c r="CW1314" s="312"/>
      <c r="CX1314" s="312"/>
    </row>
    <row r="1315" spans="1:102" s="299" customFormat="1" ht="16" customHeight="1">
      <c r="A1315" s="297" t="s">
        <v>4040</v>
      </c>
      <c r="B1315" s="297" t="s">
        <v>4041</v>
      </c>
      <c r="C1315" s="119" t="s">
        <v>1256</v>
      </c>
      <c r="D1315" s="119"/>
      <c r="E1315" s="119"/>
      <c r="F1315" s="298">
        <v>1315</v>
      </c>
      <c r="G1315" s="119"/>
      <c r="H1315" s="119"/>
      <c r="I1315" s="119" t="s">
        <v>4042</v>
      </c>
      <c r="J1315" s="119" t="s">
        <v>4043</v>
      </c>
      <c r="K1315" s="119" t="s">
        <v>378</v>
      </c>
      <c r="L1315" s="119"/>
      <c r="M1315" s="119" t="s">
        <v>147</v>
      </c>
      <c r="N1315" s="119"/>
      <c r="O1315" s="119"/>
      <c r="P1315" s="119"/>
      <c r="Q1315" s="119"/>
      <c r="R1315" s="119">
        <v>1</v>
      </c>
      <c r="S1315" s="119" t="s">
        <v>120</v>
      </c>
      <c r="T1315" s="119"/>
      <c r="U1315" s="119"/>
      <c r="V1315" s="119"/>
      <c r="W1315" s="119"/>
      <c r="X1315" s="119" t="s">
        <v>4044</v>
      </c>
      <c r="Y1315" s="119" t="s">
        <v>4045</v>
      </c>
      <c r="Z1315" s="119" t="s">
        <v>4046</v>
      </c>
      <c r="AA1315" s="119" t="s">
        <v>4047</v>
      </c>
      <c r="AB1315" s="119" t="s">
        <v>1210</v>
      </c>
      <c r="AD1315" s="300"/>
      <c r="AE1315" s="304"/>
      <c r="AF1315" s="297" t="s">
        <v>751</v>
      </c>
      <c r="AG1315" s="302">
        <v>0</v>
      </c>
      <c r="AH1315" s="297" t="s">
        <v>4040</v>
      </c>
      <c r="AI1315" s="297" t="s">
        <v>4041</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3959</v>
      </c>
      <c r="BI1315" s="312"/>
      <c r="BJ1315" s="305" t="s">
        <v>109</v>
      </c>
      <c r="BK1315" s="305"/>
      <c r="BL1315" s="305">
        <v>1</v>
      </c>
      <c r="BM1315" s="307">
        <v>1</v>
      </c>
      <c r="BN1315" s="307" t="s">
        <v>79</v>
      </c>
      <c r="BO1315" s="305" t="s">
        <v>1211</v>
      </c>
      <c r="BP1315" s="308">
        <v>417.05</v>
      </c>
      <c r="BQ1315" s="308">
        <v>1264.1300000000001</v>
      </c>
      <c r="BR1315" s="308">
        <v>35</v>
      </c>
      <c r="BS1315" s="308">
        <v>35</v>
      </c>
      <c r="BT1315" s="305" t="s">
        <v>4048</v>
      </c>
      <c r="BU1315" s="307">
        <v>0.1</v>
      </c>
      <c r="BV1315" s="309">
        <v>0</v>
      </c>
      <c r="BW1315" s="310" t="s">
        <v>1243</v>
      </c>
      <c r="BX1315" s="305"/>
      <c r="BY1315" s="308">
        <v>417.05</v>
      </c>
      <c r="BZ1315" s="308">
        <v>1264.1300000000001</v>
      </c>
      <c r="CA1315" s="308">
        <v>59.5</v>
      </c>
      <c r="CB1315" s="308">
        <v>59.5</v>
      </c>
      <c r="CC1315" s="307">
        <v>0.55000000000000004</v>
      </c>
      <c r="CD1315" s="305" t="s">
        <v>1213</v>
      </c>
      <c r="CE1315" s="310" t="s">
        <v>1243</v>
      </c>
      <c r="CF1315" s="305"/>
      <c r="CG1315" s="308">
        <v>417.05</v>
      </c>
      <c r="CH1315" s="308">
        <v>1264.1300000000001</v>
      </c>
      <c r="CI1315" s="308">
        <v>35</v>
      </c>
      <c r="CJ1315" s="308">
        <v>35</v>
      </c>
      <c r="CK1315" s="307"/>
      <c r="CL1315" s="307"/>
      <c r="CM1315" s="307">
        <v>1</v>
      </c>
      <c r="CN1315" s="311" t="s">
        <v>1213</v>
      </c>
      <c r="CO1315" s="305" t="s">
        <v>1243</v>
      </c>
      <c r="CP1315" s="305"/>
      <c r="CQ1315" s="308">
        <v>417.05</v>
      </c>
      <c r="CR1315" s="308">
        <v>1264.1300000000001</v>
      </c>
      <c r="CS1315" s="308">
        <v>35</v>
      </c>
      <c r="CT1315" s="308">
        <v>35</v>
      </c>
      <c r="CW1315" s="312"/>
      <c r="CX1315" s="312"/>
    </row>
    <row r="1316" spans="1:102" s="299" customFormat="1" ht="16" customHeight="1">
      <c r="A1316" s="297" t="s">
        <v>4049</v>
      </c>
      <c r="B1316" s="297" t="s">
        <v>4050</v>
      </c>
      <c r="C1316" s="119" t="s">
        <v>1256</v>
      </c>
      <c r="D1316" s="119"/>
      <c r="E1316" s="119"/>
      <c r="F1316" s="298">
        <v>1316</v>
      </c>
      <c r="G1316" s="119"/>
      <c r="H1316" s="119"/>
      <c r="I1316" s="119" t="s">
        <v>4051</v>
      </c>
      <c r="J1316" s="119" t="s">
        <v>4052</v>
      </c>
      <c r="K1316" s="119" t="s">
        <v>378</v>
      </c>
      <c r="L1316" s="119"/>
      <c r="M1316" s="119" t="s">
        <v>147</v>
      </c>
      <c r="N1316" s="119"/>
      <c r="O1316" s="119"/>
      <c r="P1316" s="119"/>
      <c r="Q1316" s="119"/>
      <c r="R1316" s="119">
        <v>1</v>
      </c>
      <c r="S1316" s="119" t="s">
        <v>120</v>
      </c>
      <c r="T1316" s="119"/>
      <c r="U1316" s="119"/>
      <c r="V1316" s="119"/>
      <c r="W1316" s="119"/>
      <c r="X1316" s="119" t="s">
        <v>4053</v>
      </c>
      <c r="Y1316" s="119" t="s">
        <v>4054</v>
      </c>
      <c r="Z1316" s="119" t="s">
        <v>4055</v>
      </c>
      <c r="AA1316" s="119" t="s">
        <v>4056</v>
      </c>
      <c r="AB1316" s="119" t="s">
        <v>1210</v>
      </c>
      <c r="AD1316" s="300"/>
      <c r="AE1316" s="304"/>
      <c r="AF1316" s="297" t="s">
        <v>752</v>
      </c>
      <c r="AG1316" s="302">
        <v>0</v>
      </c>
      <c r="AH1316" s="297" t="s">
        <v>4049</v>
      </c>
      <c r="AI1316" s="297" t="s">
        <v>4050</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4040</v>
      </c>
      <c r="BI1316" s="312"/>
      <c r="BJ1316" s="305" t="s">
        <v>109</v>
      </c>
      <c r="BK1316" s="305"/>
      <c r="BL1316" s="305">
        <v>1</v>
      </c>
      <c r="BM1316" s="307">
        <v>1</v>
      </c>
      <c r="BN1316" s="307" t="s">
        <v>79</v>
      </c>
      <c r="BO1316" s="305" t="s">
        <v>1211</v>
      </c>
      <c r="BP1316" s="308">
        <v>332.78</v>
      </c>
      <c r="BQ1316" s="308">
        <v>1320.03</v>
      </c>
      <c r="BR1316" s="308">
        <v>12</v>
      </c>
      <c r="BS1316" s="308">
        <v>12</v>
      </c>
      <c r="BT1316" s="305" t="s">
        <v>4057</v>
      </c>
      <c r="BU1316" s="307">
        <v>0.1</v>
      </c>
      <c r="BV1316" s="309">
        <v>0</v>
      </c>
      <c r="BW1316" s="310" t="s">
        <v>1253</v>
      </c>
      <c r="BX1316" s="305"/>
      <c r="BY1316" s="308">
        <v>332.78</v>
      </c>
      <c r="BZ1316" s="308">
        <v>1320.03</v>
      </c>
      <c r="CA1316" s="308">
        <v>20.399999999999999</v>
      </c>
      <c r="CB1316" s="308">
        <v>20.399999999999999</v>
      </c>
      <c r="CC1316" s="307">
        <v>0.55000000000000004</v>
      </c>
      <c r="CD1316" s="305" t="s">
        <v>1213</v>
      </c>
      <c r="CE1316" s="310" t="s">
        <v>1253</v>
      </c>
      <c r="CF1316" s="305"/>
      <c r="CG1316" s="308">
        <v>332.78</v>
      </c>
      <c r="CH1316" s="308">
        <v>1320.03</v>
      </c>
      <c r="CI1316" s="308">
        <v>12</v>
      </c>
      <c r="CJ1316" s="308">
        <v>12</v>
      </c>
      <c r="CK1316" s="307"/>
      <c r="CL1316" s="307"/>
      <c r="CM1316" s="307">
        <v>1</v>
      </c>
      <c r="CN1316" s="311" t="s">
        <v>1213</v>
      </c>
      <c r="CO1316" s="305" t="s">
        <v>1253</v>
      </c>
      <c r="CP1316" s="305"/>
      <c r="CQ1316" s="308">
        <v>332.78</v>
      </c>
      <c r="CR1316" s="308">
        <v>1320.03</v>
      </c>
      <c r="CS1316" s="308">
        <v>12</v>
      </c>
      <c r="CT1316" s="308">
        <v>12</v>
      </c>
      <c r="CW1316" s="312"/>
      <c r="CX1316" s="312"/>
    </row>
    <row r="1317" spans="1:102" s="299" customFormat="1" ht="16" customHeight="1">
      <c r="A1317" s="297" t="s">
        <v>4058</v>
      </c>
      <c r="B1317" s="297" t="s">
        <v>4059</v>
      </c>
      <c r="C1317" s="119" t="s">
        <v>1215</v>
      </c>
      <c r="D1317" s="119"/>
      <c r="E1317" s="119"/>
      <c r="F1317" s="298">
        <v>1317</v>
      </c>
      <c r="G1317" s="119"/>
      <c r="H1317" s="119"/>
      <c r="I1317" s="119" t="s">
        <v>4060</v>
      </c>
      <c r="J1317" s="119" t="s">
        <v>4061</v>
      </c>
      <c r="K1317" s="119" t="s">
        <v>378</v>
      </c>
      <c r="L1317" s="119"/>
      <c r="M1317" s="119" t="s">
        <v>147</v>
      </c>
      <c r="N1317" s="119"/>
      <c r="O1317" s="119"/>
      <c r="P1317" s="119"/>
      <c r="Q1317" s="119"/>
      <c r="R1317" s="119">
        <v>1</v>
      </c>
      <c r="S1317" s="119" t="s">
        <v>120</v>
      </c>
      <c r="T1317" s="119"/>
      <c r="U1317" s="119"/>
      <c r="V1317" s="119"/>
      <c r="W1317" s="119"/>
      <c r="X1317" s="119" t="s">
        <v>4062</v>
      </c>
      <c r="Y1317" s="119" t="s">
        <v>4063</v>
      </c>
      <c r="Z1317" s="119" t="s">
        <v>4064</v>
      </c>
      <c r="AA1317" s="119" t="s">
        <v>4065</v>
      </c>
      <c r="AB1317" s="119" t="s">
        <v>1210</v>
      </c>
      <c r="AD1317" s="300"/>
      <c r="AE1317" s="304"/>
      <c r="AF1317" s="297" t="s">
        <v>753</v>
      </c>
      <c r="AG1317" s="302">
        <v>0</v>
      </c>
      <c r="AH1317" s="297" t="s">
        <v>4058</v>
      </c>
      <c r="AI1317" s="297" t="s">
        <v>4059</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4040</v>
      </c>
      <c r="BI1317" s="312"/>
      <c r="BJ1317" s="305" t="s">
        <v>109</v>
      </c>
      <c r="BK1317" s="305"/>
      <c r="BL1317" s="305">
        <v>1</v>
      </c>
      <c r="BM1317" s="307">
        <v>1</v>
      </c>
      <c r="BN1317" s="307" t="s">
        <v>79</v>
      </c>
      <c r="BO1317" s="305" t="s">
        <v>1211</v>
      </c>
      <c r="BP1317" s="308">
        <v>325.95999999999998</v>
      </c>
      <c r="BQ1317" s="308">
        <v>1305.4000000000001</v>
      </c>
      <c r="BR1317" s="308">
        <v>12</v>
      </c>
      <c r="BS1317" s="308">
        <v>12</v>
      </c>
      <c r="BT1317" s="305" t="s">
        <v>4066</v>
      </c>
      <c r="BU1317" s="307">
        <v>0.1</v>
      </c>
      <c r="BV1317" s="309">
        <v>0</v>
      </c>
      <c r="BW1317" s="310" t="s">
        <v>1253</v>
      </c>
      <c r="BX1317" s="305"/>
      <c r="BY1317" s="308">
        <v>325.95999999999998</v>
      </c>
      <c r="BZ1317" s="308">
        <v>1305.4000000000001</v>
      </c>
      <c r="CA1317" s="308">
        <v>20.399999999999999</v>
      </c>
      <c r="CB1317" s="308">
        <v>20.399999999999999</v>
      </c>
      <c r="CC1317" s="307">
        <v>0.55000000000000004</v>
      </c>
      <c r="CD1317" s="305" t="s">
        <v>1213</v>
      </c>
      <c r="CE1317" s="310" t="s">
        <v>1253</v>
      </c>
      <c r="CF1317" s="305"/>
      <c r="CG1317" s="308">
        <v>325.95999999999998</v>
      </c>
      <c r="CH1317" s="308">
        <v>1305.4000000000001</v>
      </c>
      <c r="CI1317" s="308">
        <v>12</v>
      </c>
      <c r="CJ1317" s="308">
        <v>12</v>
      </c>
      <c r="CK1317" s="307"/>
      <c r="CL1317" s="307"/>
      <c r="CM1317" s="307">
        <v>1</v>
      </c>
      <c r="CN1317" s="311" t="s">
        <v>1213</v>
      </c>
      <c r="CO1317" s="305" t="s">
        <v>1253</v>
      </c>
      <c r="CP1317" s="305"/>
      <c r="CQ1317" s="308">
        <v>325.95999999999998</v>
      </c>
      <c r="CR1317" s="308">
        <v>1305.4000000000001</v>
      </c>
      <c r="CS1317" s="308">
        <v>12</v>
      </c>
      <c r="CT1317" s="308">
        <v>12</v>
      </c>
      <c r="CW1317" s="312"/>
      <c r="CX1317" s="312"/>
    </row>
    <row r="1318" spans="1:102" s="299" customFormat="1" ht="16" customHeight="1">
      <c r="A1318" s="297" t="s">
        <v>4067</v>
      </c>
      <c r="B1318" s="297" t="s">
        <v>4068</v>
      </c>
      <c r="C1318" s="119" t="s">
        <v>1256</v>
      </c>
      <c r="D1318" s="119"/>
      <c r="E1318" s="119"/>
      <c r="F1318" s="298">
        <v>1318</v>
      </c>
      <c r="G1318" s="119"/>
      <c r="H1318" s="119"/>
      <c r="I1318" s="119" t="s">
        <v>4069</v>
      </c>
      <c r="J1318" s="119" t="s">
        <v>4070</v>
      </c>
      <c r="K1318" s="119" t="s">
        <v>378</v>
      </c>
      <c r="L1318" s="119"/>
      <c r="M1318" s="119" t="s">
        <v>147</v>
      </c>
      <c r="N1318" s="119"/>
      <c r="O1318" s="119"/>
      <c r="P1318" s="119"/>
      <c r="Q1318" s="119"/>
      <c r="R1318" s="119">
        <v>1</v>
      </c>
      <c r="S1318" s="119" t="s">
        <v>120</v>
      </c>
      <c r="T1318" s="119"/>
      <c r="U1318" s="119"/>
      <c r="V1318" s="119"/>
      <c r="W1318" s="119"/>
      <c r="X1318" s="119" t="s">
        <v>4071</v>
      </c>
      <c r="Y1318" s="119" t="s">
        <v>4072</v>
      </c>
      <c r="Z1318" s="119" t="s">
        <v>4073</v>
      </c>
      <c r="AA1318" s="119" t="s">
        <v>4074</v>
      </c>
      <c r="AB1318" s="119" t="s">
        <v>1210</v>
      </c>
      <c r="AD1318" s="300"/>
      <c r="AE1318" s="304"/>
      <c r="AF1318" s="297" t="s">
        <v>754</v>
      </c>
      <c r="AG1318" s="302">
        <v>0</v>
      </c>
      <c r="AH1318" s="297" t="s">
        <v>4067</v>
      </c>
      <c r="AI1318" s="297" t="s">
        <v>4068</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4040</v>
      </c>
      <c r="BI1318" s="312"/>
      <c r="BJ1318" s="305" t="s">
        <v>109</v>
      </c>
      <c r="BK1318" s="305"/>
      <c r="BL1318" s="305">
        <v>1</v>
      </c>
      <c r="BM1318" s="307">
        <v>1</v>
      </c>
      <c r="BN1318" s="307" t="s">
        <v>79</v>
      </c>
      <c r="BO1318" s="305" t="s">
        <v>1211</v>
      </c>
      <c r="BP1318" s="308">
        <v>319.45999999999998</v>
      </c>
      <c r="BQ1318" s="308">
        <v>1290.6300000000001</v>
      </c>
      <c r="BR1318" s="308">
        <v>12</v>
      </c>
      <c r="BS1318" s="308">
        <v>12</v>
      </c>
      <c r="BT1318" s="305" t="s">
        <v>4075</v>
      </c>
      <c r="BU1318" s="307">
        <v>0.1</v>
      </c>
      <c r="BV1318" s="309">
        <v>0</v>
      </c>
      <c r="BW1318" s="310" t="s">
        <v>1253</v>
      </c>
      <c r="BX1318" s="305"/>
      <c r="BY1318" s="308">
        <v>319.45999999999998</v>
      </c>
      <c r="BZ1318" s="308">
        <v>1290.6300000000001</v>
      </c>
      <c r="CA1318" s="308">
        <v>20.399999999999999</v>
      </c>
      <c r="CB1318" s="308">
        <v>20.399999999999999</v>
      </c>
      <c r="CC1318" s="307">
        <v>0.55000000000000004</v>
      </c>
      <c r="CD1318" s="305" t="s">
        <v>1213</v>
      </c>
      <c r="CE1318" s="310" t="s">
        <v>1253</v>
      </c>
      <c r="CF1318" s="305"/>
      <c r="CG1318" s="308">
        <v>319.45999999999998</v>
      </c>
      <c r="CH1318" s="308">
        <v>1290.6300000000001</v>
      </c>
      <c r="CI1318" s="308">
        <v>12</v>
      </c>
      <c r="CJ1318" s="308">
        <v>12</v>
      </c>
      <c r="CK1318" s="307"/>
      <c r="CL1318" s="307"/>
      <c r="CM1318" s="307">
        <v>1</v>
      </c>
      <c r="CN1318" s="311" t="s">
        <v>1213</v>
      </c>
      <c r="CO1318" s="305" t="s">
        <v>1253</v>
      </c>
      <c r="CP1318" s="305"/>
      <c r="CQ1318" s="308">
        <v>319.45999999999998</v>
      </c>
      <c r="CR1318" s="308">
        <v>1290.6300000000001</v>
      </c>
      <c r="CS1318" s="308">
        <v>12</v>
      </c>
      <c r="CT1318" s="308">
        <v>12</v>
      </c>
      <c r="CW1318" s="312"/>
      <c r="CX1318" s="312"/>
    </row>
    <row r="1319" spans="1:102" s="299" customFormat="1" ht="16" customHeight="1">
      <c r="A1319" s="297" t="s">
        <v>867</v>
      </c>
      <c r="B1319" s="297" t="s">
        <v>4076</v>
      </c>
      <c r="C1319" s="119" t="s">
        <v>1215</v>
      </c>
      <c r="D1319" s="119"/>
      <c r="E1319" s="119"/>
      <c r="F1319" s="298">
        <v>1319</v>
      </c>
      <c r="G1319" s="119"/>
      <c r="H1319" s="119"/>
      <c r="I1319" s="119" t="s">
        <v>4077</v>
      </c>
      <c r="J1319" s="119" t="s">
        <v>4078</v>
      </c>
      <c r="K1319" s="119" t="s">
        <v>378</v>
      </c>
      <c r="L1319" s="119"/>
      <c r="M1319" s="119" t="s">
        <v>147</v>
      </c>
      <c r="N1319" s="119"/>
      <c r="O1319" s="119"/>
      <c r="P1319" s="119"/>
      <c r="Q1319" s="119"/>
      <c r="R1319" s="119">
        <v>1</v>
      </c>
      <c r="S1319" s="119" t="s">
        <v>120</v>
      </c>
      <c r="T1319" s="119"/>
      <c r="U1319" s="119"/>
      <c r="V1319" s="119"/>
      <c r="W1319" s="119"/>
      <c r="X1319" s="119" t="s">
        <v>4079</v>
      </c>
      <c r="Y1319" s="119" t="s">
        <v>4080</v>
      </c>
      <c r="Z1319" s="119" t="s">
        <v>4081</v>
      </c>
      <c r="AA1319" s="119" t="s">
        <v>4082</v>
      </c>
      <c r="AB1319" s="119" t="s">
        <v>1210</v>
      </c>
      <c r="AD1319" s="300"/>
      <c r="AE1319" s="304"/>
      <c r="AF1319" s="297">
        <v>7</v>
      </c>
      <c r="AG1319" s="302">
        <v>0</v>
      </c>
      <c r="AH1319" s="297" t="s">
        <v>867</v>
      </c>
      <c r="AI1319" s="297" t="s">
        <v>4076</v>
      </c>
      <c r="AJ1319" s="302">
        <v>1</v>
      </c>
      <c r="AK1319" s="299">
        <v>7</v>
      </c>
      <c r="AR1319" s="299">
        <v>8</v>
      </c>
      <c r="AX1319" s="303">
        <v>112.5</v>
      </c>
      <c r="AY1319" s="299">
        <v>260</v>
      </c>
      <c r="AZ1319" s="303">
        <v>500</v>
      </c>
      <c r="BA1319" s="299">
        <v>0</v>
      </c>
      <c r="BB1319" s="304">
        <v>740</v>
      </c>
      <c r="BC1319" s="304">
        <v>1000</v>
      </c>
      <c r="BD1319" s="303">
        <v>1500</v>
      </c>
      <c r="BE1319" s="303">
        <v>1000</v>
      </c>
      <c r="BH1319" s="297" t="s">
        <v>1203</v>
      </c>
      <c r="BI1319" s="312"/>
      <c r="BJ1319" s="305" t="s">
        <v>109</v>
      </c>
      <c r="BK1319" s="305"/>
      <c r="BL1319" s="305">
        <v>1</v>
      </c>
      <c r="BM1319" s="307">
        <v>1</v>
      </c>
      <c r="BN1319" s="307" t="s">
        <v>79</v>
      </c>
      <c r="BO1319" s="305" t="s">
        <v>1211</v>
      </c>
      <c r="BP1319" s="308">
        <v>740</v>
      </c>
      <c r="BQ1319" s="308">
        <v>1000</v>
      </c>
      <c r="BR1319" s="308">
        <v>95</v>
      </c>
      <c r="BS1319" s="308">
        <v>95</v>
      </c>
      <c r="BT1319" s="305" t="s">
        <v>4083</v>
      </c>
      <c r="BU1319" s="307">
        <v>0.1</v>
      </c>
      <c r="BV1319" s="309">
        <v>0</v>
      </c>
      <c r="BW1319" s="310" t="s">
        <v>873</v>
      </c>
      <c r="BX1319" s="305"/>
      <c r="BY1319" s="308">
        <v>740</v>
      </c>
      <c r="BZ1319" s="308">
        <v>1000</v>
      </c>
      <c r="CA1319" s="308">
        <v>161.5</v>
      </c>
      <c r="CB1319" s="308">
        <v>161.5</v>
      </c>
      <c r="CC1319" s="307">
        <v>0.55000000000000004</v>
      </c>
      <c r="CD1319" s="305" t="s">
        <v>1213</v>
      </c>
      <c r="CE1319" s="310" t="s">
        <v>873</v>
      </c>
      <c r="CF1319" s="305"/>
      <c r="CG1319" s="308">
        <v>740</v>
      </c>
      <c r="CH1319" s="308">
        <v>1000</v>
      </c>
      <c r="CI1319" s="308">
        <v>95</v>
      </c>
      <c r="CJ1319" s="308">
        <v>95</v>
      </c>
      <c r="CK1319" s="307"/>
      <c r="CL1319" s="307"/>
      <c r="CM1319" s="307">
        <v>1</v>
      </c>
      <c r="CN1319" s="311" t="s">
        <v>1213</v>
      </c>
      <c r="CO1319" s="305" t="s">
        <v>873</v>
      </c>
      <c r="CP1319" s="305"/>
      <c r="CQ1319" s="308">
        <v>740</v>
      </c>
      <c r="CR1319" s="308">
        <v>1000</v>
      </c>
      <c r="CS1319" s="308">
        <v>95</v>
      </c>
      <c r="CT1319" s="308">
        <v>95</v>
      </c>
      <c r="CW1319" s="312"/>
      <c r="CX1319" s="312"/>
    </row>
    <row r="1320" spans="1:102" s="299" customFormat="1" ht="16" customHeight="1">
      <c r="A1320" s="297" t="s">
        <v>4084</v>
      </c>
      <c r="B1320" s="297" t="s">
        <v>4085</v>
      </c>
      <c r="C1320" s="119" t="s">
        <v>1215</v>
      </c>
      <c r="D1320" s="119"/>
      <c r="E1320" s="119"/>
      <c r="F1320" s="298">
        <v>1320</v>
      </c>
      <c r="G1320" s="119"/>
      <c r="H1320" s="119"/>
      <c r="I1320" s="119" t="s">
        <v>4086</v>
      </c>
      <c r="J1320" s="119" t="s">
        <v>4087</v>
      </c>
      <c r="K1320" s="119" t="s">
        <v>378</v>
      </c>
      <c r="L1320" s="119"/>
      <c r="M1320" s="119" t="s">
        <v>147</v>
      </c>
      <c r="N1320" s="119"/>
      <c r="O1320" s="119"/>
      <c r="P1320" s="119"/>
      <c r="Q1320" s="119"/>
      <c r="R1320" s="119">
        <v>1</v>
      </c>
      <c r="S1320" s="119" t="s">
        <v>120</v>
      </c>
      <c r="T1320" s="119"/>
      <c r="U1320" s="119"/>
      <c r="V1320" s="119"/>
      <c r="W1320" s="119"/>
      <c r="X1320" s="119" t="s">
        <v>4088</v>
      </c>
      <c r="Y1320" s="119" t="s">
        <v>4089</v>
      </c>
      <c r="Z1320" s="119" t="s">
        <v>4090</v>
      </c>
      <c r="AA1320" s="119" t="s">
        <v>4091</v>
      </c>
      <c r="AB1320" s="119" t="s">
        <v>1210</v>
      </c>
      <c r="AD1320" s="300"/>
      <c r="AE1320" s="304"/>
      <c r="AF1320" s="297" t="s">
        <v>755</v>
      </c>
      <c r="AG1320" s="302">
        <v>0</v>
      </c>
      <c r="AH1320" s="297" t="s">
        <v>4084</v>
      </c>
      <c r="AI1320" s="297" t="s">
        <v>4085</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4067</v>
      </c>
      <c r="BI1320" s="312"/>
      <c r="BJ1320" s="305" t="s">
        <v>109</v>
      </c>
      <c r="BK1320" s="305"/>
      <c r="BL1320" s="305">
        <v>1</v>
      </c>
      <c r="BM1320" s="307">
        <v>1</v>
      </c>
      <c r="BN1320" s="307" t="s">
        <v>79</v>
      </c>
      <c r="BO1320" s="305" t="s">
        <v>1211</v>
      </c>
      <c r="BP1320" s="308">
        <v>521.53</v>
      </c>
      <c r="BQ1320" s="308">
        <v>1145.1400000000001</v>
      </c>
      <c r="BR1320" s="308">
        <v>60</v>
      </c>
      <c r="BS1320" s="308">
        <v>60</v>
      </c>
      <c r="BT1320" s="305" t="s">
        <v>4092</v>
      </c>
      <c r="BU1320" s="307">
        <v>0.1</v>
      </c>
      <c r="BV1320" s="309">
        <v>0</v>
      </c>
      <c r="BW1320" s="310" t="s">
        <v>1233</v>
      </c>
      <c r="BX1320" s="305"/>
      <c r="BY1320" s="308">
        <v>521.53</v>
      </c>
      <c r="BZ1320" s="308">
        <v>1145.1400000000001</v>
      </c>
      <c r="CA1320" s="308">
        <v>102</v>
      </c>
      <c r="CB1320" s="308">
        <v>102</v>
      </c>
      <c r="CC1320" s="307">
        <v>0.55000000000000004</v>
      </c>
      <c r="CD1320" s="305" t="s">
        <v>1213</v>
      </c>
      <c r="CE1320" s="310" t="s">
        <v>1233</v>
      </c>
      <c r="CF1320" s="305"/>
      <c r="CG1320" s="308">
        <v>521.53</v>
      </c>
      <c r="CH1320" s="308">
        <v>1145.1400000000001</v>
      </c>
      <c r="CI1320" s="308">
        <v>60</v>
      </c>
      <c r="CJ1320" s="308">
        <v>60</v>
      </c>
      <c r="CK1320" s="307"/>
      <c r="CL1320" s="307"/>
      <c r="CM1320" s="307">
        <v>1</v>
      </c>
      <c r="CN1320" s="311" t="s">
        <v>1213</v>
      </c>
      <c r="CO1320" s="305" t="s">
        <v>1233</v>
      </c>
      <c r="CP1320" s="305"/>
      <c r="CQ1320" s="308">
        <v>521.53</v>
      </c>
      <c r="CR1320" s="308">
        <v>1145.1400000000001</v>
      </c>
      <c r="CS1320" s="308">
        <v>60</v>
      </c>
      <c r="CT1320" s="308">
        <v>60</v>
      </c>
      <c r="CW1320" s="312"/>
      <c r="CX1320" s="312"/>
    </row>
    <row r="1321" spans="1:102" s="299" customFormat="1" ht="16" customHeight="1">
      <c r="A1321" s="297" t="s">
        <v>4093</v>
      </c>
      <c r="B1321" s="297" t="s">
        <v>4094</v>
      </c>
      <c r="C1321" s="119" t="s">
        <v>1215</v>
      </c>
      <c r="D1321" s="119"/>
      <c r="E1321" s="119"/>
      <c r="F1321" s="298">
        <v>1321</v>
      </c>
      <c r="G1321" s="119"/>
      <c r="H1321" s="119"/>
      <c r="I1321" s="119" t="s">
        <v>4095</v>
      </c>
      <c r="J1321" s="119" t="s">
        <v>4096</v>
      </c>
      <c r="K1321" s="119" t="s">
        <v>378</v>
      </c>
      <c r="L1321" s="119"/>
      <c r="M1321" s="119" t="s">
        <v>147</v>
      </c>
      <c r="N1321" s="119"/>
      <c r="O1321" s="119"/>
      <c r="P1321" s="119"/>
      <c r="Q1321" s="119"/>
      <c r="R1321" s="119">
        <v>1</v>
      </c>
      <c r="S1321" s="119" t="s">
        <v>120</v>
      </c>
      <c r="T1321" s="119"/>
      <c r="U1321" s="119"/>
      <c r="V1321" s="119"/>
      <c r="W1321" s="119"/>
      <c r="X1321" s="119" t="s">
        <v>4097</v>
      </c>
      <c r="Y1321" s="119" t="s">
        <v>4098</v>
      </c>
      <c r="Z1321" s="119" t="s">
        <v>4099</v>
      </c>
      <c r="AA1321" s="119" t="s">
        <v>4100</v>
      </c>
      <c r="AB1321" s="119" t="s">
        <v>1210</v>
      </c>
      <c r="AD1321" s="300"/>
      <c r="AE1321" s="304"/>
      <c r="AF1321" s="297" t="s">
        <v>756</v>
      </c>
      <c r="AG1321" s="302">
        <v>0</v>
      </c>
      <c r="AH1321" s="297" t="s">
        <v>4093</v>
      </c>
      <c r="AI1321" s="297" t="s">
        <v>4094</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4084</v>
      </c>
      <c r="BI1321" s="312"/>
      <c r="BJ1321" s="305" t="s">
        <v>109</v>
      </c>
      <c r="BK1321" s="305"/>
      <c r="BL1321" s="305">
        <v>1</v>
      </c>
      <c r="BM1321" s="307">
        <v>1</v>
      </c>
      <c r="BN1321" s="307" t="s">
        <v>79</v>
      </c>
      <c r="BO1321" s="305" t="s">
        <v>1211</v>
      </c>
      <c r="BP1321" s="308">
        <v>401.02</v>
      </c>
      <c r="BQ1321" s="308">
        <v>1225.44</v>
      </c>
      <c r="BR1321" s="308">
        <v>35</v>
      </c>
      <c r="BS1321" s="308">
        <v>35</v>
      </c>
      <c r="BT1321" s="305" t="s">
        <v>4101</v>
      </c>
      <c r="BU1321" s="307">
        <v>0.1</v>
      </c>
      <c r="BV1321" s="309">
        <v>0</v>
      </c>
      <c r="BW1321" s="310" t="s">
        <v>1243</v>
      </c>
      <c r="BX1321" s="305"/>
      <c r="BY1321" s="308">
        <v>401.02</v>
      </c>
      <c r="BZ1321" s="308">
        <v>1225.44</v>
      </c>
      <c r="CA1321" s="308">
        <v>59.5</v>
      </c>
      <c r="CB1321" s="308">
        <v>59.5</v>
      </c>
      <c r="CC1321" s="307">
        <v>0.55000000000000004</v>
      </c>
      <c r="CD1321" s="305" t="s">
        <v>1213</v>
      </c>
      <c r="CE1321" s="310" t="s">
        <v>1243</v>
      </c>
      <c r="CF1321" s="305"/>
      <c r="CG1321" s="308">
        <v>401.02</v>
      </c>
      <c r="CH1321" s="308">
        <v>1225.44</v>
      </c>
      <c r="CI1321" s="308">
        <v>35</v>
      </c>
      <c r="CJ1321" s="308">
        <v>35</v>
      </c>
      <c r="CK1321" s="307"/>
      <c r="CL1321" s="307"/>
      <c r="CM1321" s="307">
        <v>1</v>
      </c>
      <c r="CN1321" s="311" t="s">
        <v>1213</v>
      </c>
      <c r="CO1321" s="305" t="s">
        <v>1243</v>
      </c>
      <c r="CP1321" s="305"/>
      <c r="CQ1321" s="308">
        <v>401.02</v>
      </c>
      <c r="CR1321" s="308">
        <v>1225.44</v>
      </c>
      <c r="CS1321" s="308">
        <v>35</v>
      </c>
      <c r="CT1321" s="308">
        <v>35</v>
      </c>
      <c r="CW1321" s="312"/>
      <c r="CX1321" s="312"/>
    </row>
    <row r="1322" spans="1:102" s="299" customFormat="1" ht="16" customHeight="1">
      <c r="A1322" s="297" t="s">
        <v>4102</v>
      </c>
      <c r="B1322" s="297" t="s">
        <v>4103</v>
      </c>
      <c r="C1322" s="119" t="s">
        <v>1215</v>
      </c>
      <c r="D1322" s="119"/>
      <c r="E1322" s="119"/>
      <c r="F1322" s="298">
        <v>1322</v>
      </c>
      <c r="G1322" s="119"/>
      <c r="H1322" s="119"/>
      <c r="I1322" s="119" t="s">
        <v>4104</v>
      </c>
      <c r="J1322" s="119" t="s">
        <v>4105</v>
      </c>
      <c r="K1322" s="119" t="s">
        <v>378</v>
      </c>
      <c r="L1322" s="119"/>
      <c r="M1322" s="119" t="s">
        <v>147</v>
      </c>
      <c r="N1322" s="119"/>
      <c r="O1322" s="119"/>
      <c r="P1322" s="119"/>
      <c r="Q1322" s="119"/>
      <c r="R1322" s="119">
        <v>1</v>
      </c>
      <c r="S1322" s="119" t="s">
        <v>120</v>
      </c>
      <c r="T1322" s="119"/>
      <c r="U1322" s="119"/>
      <c r="V1322" s="119"/>
      <c r="W1322" s="119"/>
      <c r="X1322" s="119" t="s">
        <v>4106</v>
      </c>
      <c r="Y1322" s="119" t="s">
        <v>4107</v>
      </c>
      <c r="Z1322" s="119" t="s">
        <v>4108</v>
      </c>
      <c r="AA1322" s="119" t="s">
        <v>4109</v>
      </c>
      <c r="AB1322" s="119" t="s">
        <v>1210</v>
      </c>
      <c r="AD1322" s="300"/>
      <c r="AE1322" s="304"/>
      <c r="AF1322" s="297" t="s">
        <v>757</v>
      </c>
      <c r="AG1322" s="302">
        <v>0</v>
      </c>
      <c r="AH1322" s="297" t="s">
        <v>4102</v>
      </c>
      <c r="AI1322" s="297" t="s">
        <v>4103</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4093</v>
      </c>
      <c r="BI1322" s="312"/>
      <c r="BJ1322" s="305" t="s">
        <v>109</v>
      </c>
      <c r="BK1322" s="305"/>
      <c r="BL1322" s="305">
        <v>1</v>
      </c>
      <c r="BM1322" s="307">
        <v>1</v>
      </c>
      <c r="BN1322" s="307" t="s">
        <v>79</v>
      </c>
      <c r="BO1322" s="305" t="s">
        <v>1211</v>
      </c>
      <c r="BP1322" s="308">
        <v>313.27999999999997</v>
      </c>
      <c r="BQ1322" s="308">
        <v>1275.71</v>
      </c>
      <c r="BR1322" s="308">
        <v>12</v>
      </c>
      <c r="BS1322" s="308">
        <v>12</v>
      </c>
      <c r="BT1322" s="305" t="s">
        <v>4110</v>
      </c>
      <c r="BU1322" s="307">
        <v>0.1</v>
      </c>
      <c r="BV1322" s="309">
        <v>0</v>
      </c>
      <c r="BW1322" s="310" t="s">
        <v>1253</v>
      </c>
      <c r="BX1322" s="305"/>
      <c r="BY1322" s="308">
        <v>313.27999999999997</v>
      </c>
      <c r="BZ1322" s="308">
        <v>1275.71</v>
      </c>
      <c r="CA1322" s="308">
        <v>20.399999999999999</v>
      </c>
      <c r="CB1322" s="308">
        <v>20.399999999999999</v>
      </c>
      <c r="CC1322" s="307">
        <v>0.55000000000000004</v>
      </c>
      <c r="CD1322" s="305" t="s">
        <v>1213</v>
      </c>
      <c r="CE1322" s="310" t="s">
        <v>1253</v>
      </c>
      <c r="CF1322" s="305"/>
      <c r="CG1322" s="308">
        <v>313.27999999999997</v>
      </c>
      <c r="CH1322" s="308">
        <v>1275.71</v>
      </c>
      <c r="CI1322" s="308">
        <v>12</v>
      </c>
      <c r="CJ1322" s="308">
        <v>12</v>
      </c>
      <c r="CK1322" s="307"/>
      <c r="CL1322" s="307"/>
      <c r="CM1322" s="307">
        <v>1</v>
      </c>
      <c r="CN1322" s="311" t="s">
        <v>1213</v>
      </c>
      <c r="CO1322" s="305" t="s">
        <v>1253</v>
      </c>
      <c r="CP1322" s="305"/>
      <c r="CQ1322" s="308">
        <v>313.27999999999997</v>
      </c>
      <c r="CR1322" s="308">
        <v>1275.71</v>
      </c>
      <c r="CS1322" s="308">
        <v>12</v>
      </c>
      <c r="CT1322" s="308">
        <v>12</v>
      </c>
      <c r="CW1322" s="312"/>
      <c r="CX1322" s="312"/>
    </row>
    <row r="1323" spans="1:102" s="299" customFormat="1" ht="16" customHeight="1">
      <c r="A1323" s="297" t="s">
        <v>4111</v>
      </c>
      <c r="B1323" s="297" t="s">
        <v>4112</v>
      </c>
      <c r="C1323" s="119" t="s">
        <v>1256</v>
      </c>
      <c r="D1323" s="119"/>
      <c r="E1323" s="119"/>
      <c r="F1323" s="298">
        <v>1323</v>
      </c>
      <c r="G1323" s="119"/>
      <c r="H1323" s="119"/>
      <c r="I1323" s="119" t="s">
        <v>4113</v>
      </c>
      <c r="J1323" s="119" t="s">
        <v>4114</v>
      </c>
      <c r="K1323" s="119" t="s">
        <v>378</v>
      </c>
      <c r="L1323" s="119"/>
      <c r="M1323" s="119" t="s">
        <v>147</v>
      </c>
      <c r="N1323" s="119"/>
      <c r="O1323" s="119"/>
      <c r="P1323" s="119"/>
      <c r="Q1323" s="119"/>
      <c r="R1323" s="119">
        <v>1</v>
      </c>
      <c r="S1323" s="119" t="s">
        <v>120</v>
      </c>
      <c r="T1323" s="119"/>
      <c r="U1323" s="119"/>
      <c r="V1323" s="119"/>
      <c r="W1323" s="119"/>
      <c r="X1323" s="119" t="s">
        <v>4115</v>
      </c>
      <c r="Y1323" s="119" t="s">
        <v>4116</v>
      </c>
      <c r="Z1323" s="119" t="s">
        <v>4117</v>
      </c>
      <c r="AA1323" s="119" t="s">
        <v>4118</v>
      </c>
      <c r="AB1323" s="119" t="s">
        <v>1210</v>
      </c>
      <c r="AD1323" s="300"/>
      <c r="AE1323" s="304"/>
      <c r="AF1323" s="297" t="s">
        <v>758</v>
      </c>
      <c r="AG1323" s="302">
        <v>0</v>
      </c>
      <c r="AH1323" s="297" t="s">
        <v>4111</v>
      </c>
      <c r="AI1323" s="297" t="s">
        <v>4112</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4093</v>
      </c>
      <c r="BI1323" s="312"/>
      <c r="BJ1323" s="305" t="s">
        <v>109</v>
      </c>
      <c r="BK1323" s="305"/>
      <c r="BL1323" s="305">
        <v>1</v>
      </c>
      <c r="BM1323" s="307">
        <v>1</v>
      </c>
      <c r="BN1323" s="307" t="s">
        <v>79</v>
      </c>
      <c r="BO1323" s="305" t="s">
        <v>1211</v>
      </c>
      <c r="BP1323" s="308">
        <v>307.43</v>
      </c>
      <c r="BQ1323" s="308">
        <v>1260.67</v>
      </c>
      <c r="BR1323" s="308">
        <v>12</v>
      </c>
      <c r="BS1323" s="308">
        <v>12</v>
      </c>
      <c r="BT1323" s="305" t="s">
        <v>4119</v>
      </c>
      <c r="BU1323" s="307">
        <v>0.1</v>
      </c>
      <c r="BV1323" s="309">
        <v>0</v>
      </c>
      <c r="BW1323" s="310" t="s">
        <v>1253</v>
      </c>
      <c r="BX1323" s="305"/>
      <c r="BY1323" s="308">
        <v>307.43</v>
      </c>
      <c r="BZ1323" s="308">
        <v>1260.67</v>
      </c>
      <c r="CA1323" s="308">
        <v>20.399999999999999</v>
      </c>
      <c r="CB1323" s="308">
        <v>20.399999999999999</v>
      </c>
      <c r="CC1323" s="307">
        <v>0.55000000000000004</v>
      </c>
      <c r="CD1323" s="305" t="s">
        <v>1213</v>
      </c>
      <c r="CE1323" s="310" t="s">
        <v>1253</v>
      </c>
      <c r="CF1323" s="305"/>
      <c r="CG1323" s="308">
        <v>307.43</v>
      </c>
      <c r="CH1323" s="308">
        <v>1260.67</v>
      </c>
      <c r="CI1323" s="308">
        <v>12</v>
      </c>
      <c r="CJ1323" s="308">
        <v>12</v>
      </c>
      <c r="CK1323" s="307"/>
      <c r="CL1323" s="307"/>
      <c r="CM1323" s="307">
        <v>1</v>
      </c>
      <c r="CN1323" s="311" t="s">
        <v>1213</v>
      </c>
      <c r="CO1323" s="305" t="s">
        <v>1253</v>
      </c>
      <c r="CP1323" s="305"/>
      <c r="CQ1323" s="308">
        <v>307.43</v>
      </c>
      <c r="CR1323" s="308">
        <v>1260.67</v>
      </c>
      <c r="CS1323" s="308">
        <v>12</v>
      </c>
      <c r="CT1323" s="308">
        <v>12</v>
      </c>
      <c r="CW1323" s="312"/>
      <c r="CX1323" s="312"/>
    </row>
    <row r="1324" spans="1:102" s="299" customFormat="1" ht="16" customHeight="1">
      <c r="A1324" s="297" t="s">
        <v>4120</v>
      </c>
      <c r="B1324" s="297" t="s">
        <v>4121</v>
      </c>
      <c r="C1324" s="119" t="s">
        <v>1215</v>
      </c>
      <c r="D1324" s="119"/>
      <c r="E1324" s="119"/>
      <c r="F1324" s="298">
        <v>1324</v>
      </c>
      <c r="G1324" s="119"/>
      <c r="H1324" s="119"/>
      <c r="I1324" s="119" t="s">
        <v>4122</v>
      </c>
      <c r="J1324" s="119" t="s">
        <v>4123</v>
      </c>
      <c r="K1324" s="119" t="s">
        <v>378</v>
      </c>
      <c r="L1324" s="119"/>
      <c r="M1324" s="119" t="s">
        <v>147</v>
      </c>
      <c r="N1324" s="119"/>
      <c r="O1324" s="119"/>
      <c r="P1324" s="119"/>
      <c r="Q1324" s="119"/>
      <c r="R1324" s="119">
        <v>1</v>
      </c>
      <c r="S1324" s="119" t="s">
        <v>120</v>
      </c>
      <c r="T1324" s="119"/>
      <c r="U1324" s="119"/>
      <c r="V1324" s="119"/>
      <c r="W1324" s="119"/>
      <c r="X1324" s="119" t="s">
        <v>4124</v>
      </c>
      <c r="Y1324" s="119" t="s">
        <v>4125</v>
      </c>
      <c r="Z1324" s="119" t="s">
        <v>4126</v>
      </c>
      <c r="AA1324" s="119" t="s">
        <v>4127</v>
      </c>
      <c r="AB1324" s="119" t="s">
        <v>1210</v>
      </c>
      <c r="AD1324" s="300"/>
      <c r="AE1324" s="304"/>
      <c r="AF1324" s="297" t="s">
        <v>759</v>
      </c>
      <c r="AG1324" s="302">
        <v>0</v>
      </c>
      <c r="AH1324" s="297" t="s">
        <v>4120</v>
      </c>
      <c r="AI1324" s="297" t="s">
        <v>4121</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4093</v>
      </c>
      <c r="BI1324" s="312"/>
      <c r="BJ1324" s="305" t="s">
        <v>109</v>
      </c>
      <c r="BK1324" s="305"/>
      <c r="BL1324" s="305">
        <v>1</v>
      </c>
      <c r="BM1324" s="307">
        <v>1</v>
      </c>
      <c r="BN1324" s="307" t="s">
        <v>79</v>
      </c>
      <c r="BO1324" s="305" t="s">
        <v>1211</v>
      </c>
      <c r="BP1324" s="308">
        <v>301.91000000000003</v>
      </c>
      <c r="BQ1324" s="308">
        <v>1245.49</v>
      </c>
      <c r="BR1324" s="308">
        <v>12</v>
      </c>
      <c r="BS1324" s="308">
        <v>12</v>
      </c>
      <c r="BT1324" s="305" t="s">
        <v>4128</v>
      </c>
      <c r="BU1324" s="307">
        <v>0.1</v>
      </c>
      <c r="BV1324" s="309">
        <v>0</v>
      </c>
      <c r="BW1324" s="310" t="s">
        <v>1253</v>
      </c>
      <c r="BX1324" s="305"/>
      <c r="BY1324" s="308">
        <v>301.91000000000003</v>
      </c>
      <c r="BZ1324" s="308">
        <v>1245.49</v>
      </c>
      <c r="CA1324" s="308">
        <v>20.399999999999999</v>
      </c>
      <c r="CB1324" s="308">
        <v>20.399999999999999</v>
      </c>
      <c r="CC1324" s="307">
        <v>0.55000000000000004</v>
      </c>
      <c r="CD1324" s="305" t="s">
        <v>1213</v>
      </c>
      <c r="CE1324" s="310" t="s">
        <v>1253</v>
      </c>
      <c r="CF1324" s="305"/>
      <c r="CG1324" s="308">
        <v>301.91000000000003</v>
      </c>
      <c r="CH1324" s="308">
        <v>1245.49</v>
      </c>
      <c r="CI1324" s="308">
        <v>12</v>
      </c>
      <c r="CJ1324" s="308">
        <v>12</v>
      </c>
      <c r="CK1324" s="307"/>
      <c r="CL1324" s="307"/>
      <c r="CM1324" s="307">
        <v>1</v>
      </c>
      <c r="CN1324" s="311" t="s">
        <v>1213</v>
      </c>
      <c r="CO1324" s="305" t="s">
        <v>1253</v>
      </c>
      <c r="CP1324" s="305"/>
      <c r="CQ1324" s="308">
        <v>301.91000000000003</v>
      </c>
      <c r="CR1324" s="308">
        <v>1245.49</v>
      </c>
      <c r="CS1324" s="308">
        <v>12</v>
      </c>
      <c r="CT1324" s="308">
        <v>12</v>
      </c>
      <c r="CW1324" s="312"/>
      <c r="CX1324" s="312"/>
    </row>
    <row r="1325" spans="1:102" s="299" customFormat="1" ht="16" customHeight="1">
      <c r="A1325" s="297" t="s">
        <v>4129</v>
      </c>
      <c r="B1325" s="297" t="s">
        <v>4130</v>
      </c>
      <c r="C1325" s="119" t="s">
        <v>1256</v>
      </c>
      <c r="D1325" s="119"/>
      <c r="E1325" s="119"/>
      <c r="F1325" s="298">
        <v>1325</v>
      </c>
      <c r="G1325" s="119"/>
      <c r="H1325" s="119"/>
      <c r="I1325" s="119" t="s">
        <v>4131</v>
      </c>
      <c r="J1325" s="119" t="s">
        <v>4132</v>
      </c>
      <c r="K1325" s="119" t="s">
        <v>378</v>
      </c>
      <c r="L1325" s="119"/>
      <c r="M1325" s="119" t="s">
        <v>147</v>
      </c>
      <c r="N1325" s="119"/>
      <c r="O1325" s="119"/>
      <c r="P1325" s="119"/>
      <c r="Q1325" s="119"/>
      <c r="R1325" s="119">
        <v>1</v>
      </c>
      <c r="S1325" s="119" t="s">
        <v>120</v>
      </c>
      <c r="T1325" s="119"/>
      <c r="U1325" s="119"/>
      <c r="V1325" s="119"/>
      <c r="W1325" s="119"/>
      <c r="X1325" s="119" t="s">
        <v>4133</v>
      </c>
      <c r="Y1325" s="119" t="s">
        <v>4134</v>
      </c>
      <c r="Z1325" s="119" t="s">
        <v>4135</v>
      </c>
      <c r="AA1325" s="119" t="s">
        <v>4136</v>
      </c>
      <c r="AB1325" s="119" t="s">
        <v>1210</v>
      </c>
      <c r="AD1325" s="300"/>
      <c r="AE1325" s="304"/>
      <c r="AF1325" s="297" t="s">
        <v>760</v>
      </c>
      <c r="AG1325" s="302">
        <v>0</v>
      </c>
      <c r="AH1325" s="297" t="s">
        <v>4129</v>
      </c>
      <c r="AI1325" s="297" t="s">
        <v>4130</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4084</v>
      </c>
      <c r="BI1325" s="312"/>
      <c r="BJ1325" s="305" t="s">
        <v>109</v>
      </c>
      <c r="BK1325" s="305"/>
      <c r="BL1325" s="305">
        <v>1</v>
      </c>
      <c r="BM1325" s="307">
        <v>1</v>
      </c>
      <c r="BN1325" s="307" t="s">
        <v>79</v>
      </c>
      <c r="BO1325" s="305" t="s">
        <v>1211</v>
      </c>
      <c r="BP1325" s="308">
        <v>387.56</v>
      </c>
      <c r="BQ1325" s="308">
        <v>1185.78</v>
      </c>
      <c r="BR1325" s="308">
        <v>35</v>
      </c>
      <c r="BS1325" s="308">
        <v>35</v>
      </c>
      <c r="BT1325" s="305" t="s">
        <v>4137</v>
      </c>
      <c r="BU1325" s="307">
        <v>0.1</v>
      </c>
      <c r="BV1325" s="309">
        <v>0</v>
      </c>
      <c r="BW1325" s="310" t="s">
        <v>1243</v>
      </c>
      <c r="BX1325" s="305"/>
      <c r="BY1325" s="308">
        <v>387.56</v>
      </c>
      <c r="BZ1325" s="308">
        <v>1185.78</v>
      </c>
      <c r="CA1325" s="308">
        <v>59.5</v>
      </c>
      <c r="CB1325" s="308">
        <v>59.5</v>
      </c>
      <c r="CC1325" s="307">
        <v>0.55000000000000004</v>
      </c>
      <c r="CD1325" s="305" t="s">
        <v>1213</v>
      </c>
      <c r="CE1325" s="310" t="s">
        <v>1243</v>
      </c>
      <c r="CF1325" s="305"/>
      <c r="CG1325" s="308">
        <v>387.56</v>
      </c>
      <c r="CH1325" s="308">
        <v>1185.78</v>
      </c>
      <c r="CI1325" s="308">
        <v>35</v>
      </c>
      <c r="CJ1325" s="308">
        <v>35</v>
      </c>
      <c r="CK1325" s="307"/>
      <c r="CL1325" s="307"/>
      <c r="CM1325" s="307">
        <v>1</v>
      </c>
      <c r="CN1325" s="311" t="s">
        <v>1213</v>
      </c>
      <c r="CO1325" s="305" t="s">
        <v>1243</v>
      </c>
      <c r="CP1325" s="305"/>
      <c r="CQ1325" s="308">
        <v>387.56</v>
      </c>
      <c r="CR1325" s="308">
        <v>1185.78</v>
      </c>
      <c r="CS1325" s="308">
        <v>35</v>
      </c>
      <c r="CT1325" s="308">
        <v>35</v>
      </c>
      <c r="CW1325" s="312"/>
      <c r="CX1325" s="312"/>
    </row>
    <row r="1326" spans="1:102" s="299" customFormat="1" ht="16" customHeight="1">
      <c r="A1326" s="297" t="s">
        <v>4138</v>
      </c>
      <c r="B1326" s="297" t="s">
        <v>4139</v>
      </c>
      <c r="C1326" s="119" t="s">
        <v>1256</v>
      </c>
      <c r="D1326" s="119"/>
      <c r="E1326" s="119"/>
      <c r="F1326" s="298">
        <v>1326</v>
      </c>
      <c r="G1326" s="119"/>
      <c r="H1326" s="119"/>
      <c r="I1326" s="119" t="s">
        <v>4140</v>
      </c>
      <c r="J1326" s="119" t="s">
        <v>4141</v>
      </c>
      <c r="K1326" s="119" t="s">
        <v>378</v>
      </c>
      <c r="L1326" s="119"/>
      <c r="M1326" s="119" t="s">
        <v>147</v>
      </c>
      <c r="N1326" s="119"/>
      <c r="O1326" s="119"/>
      <c r="P1326" s="119"/>
      <c r="Q1326" s="119"/>
      <c r="R1326" s="119">
        <v>1</v>
      </c>
      <c r="S1326" s="119" t="s">
        <v>120</v>
      </c>
      <c r="T1326" s="119"/>
      <c r="U1326" s="119"/>
      <c r="V1326" s="119"/>
      <c r="W1326" s="119"/>
      <c r="X1326" s="119" t="s">
        <v>4142</v>
      </c>
      <c r="Y1326" s="119" t="s">
        <v>4143</v>
      </c>
      <c r="Z1326" s="119" t="s">
        <v>4144</v>
      </c>
      <c r="AA1326" s="119" t="s">
        <v>4145</v>
      </c>
      <c r="AB1326" s="119" t="s">
        <v>1210</v>
      </c>
      <c r="AD1326" s="300"/>
      <c r="AE1326" s="304"/>
      <c r="AF1326" s="297" t="s">
        <v>761</v>
      </c>
      <c r="AG1326" s="302">
        <v>0</v>
      </c>
      <c r="AH1326" s="297" t="s">
        <v>4138</v>
      </c>
      <c r="AI1326" s="297" t="s">
        <v>4139</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4129</v>
      </c>
      <c r="BI1326" s="312"/>
      <c r="BJ1326" s="305" t="s">
        <v>109</v>
      </c>
      <c r="BK1326" s="305"/>
      <c r="BL1326" s="305">
        <v>1</v>
      </c>
      <c r="BM1326" s="307">
        <v>1</v>
      </c>
      <c r="BN1326" s="307" t="s">
        <v>79</v>
      </c>
      <c r="BO1326" s="305" t="s">
        <v>1211</v>
      </c>
      <c r="BP1326" s="308">
        <v>296.72000000000003</v>
      </c>
      <c r="BQ1326" s="308">
        <v>1230.21</v>
      </c>
      <c r="BR1326" s="308">
        <v>12</v>
      </c>
      <c r="BS1326" s="308">
        <v>12</v>
      </c>
      <c r="BT1326" s="305" t="s">
        <v>4146</v>
      </c>
      <c r="BU1326" s="307">
        <v>0.1</v>
      </c>
      <c r="BV1326" s="309">
        <v>0</v>
      </c>
      <c r="BW1326" s="310" t="s">
        <v>1253</v>
      </c>
      <c r="BX1326" s="305"/>
      <c r="BY1326" s="308">
        <v>296.72000000000003</v>
      </c>
      <c r="BZ1326" s="308">
        <v>1230.21</v>
      </c>
      <c r="CA1326" s="308">
        <v>20.399999999999999</v>
      </c>
      <c r="CB1326" s="308">
        <v>20.399999999999999</v>
      </c>
      <c r="CC1326" s="307">
        <v>0.55000000000000004</v>
      </c>
      <c r="CD1326" s="305" t="s">
        <v>1213</v>
      </c>
      <c r="CE1326" s="310" t="s">
        <v>1253</v>
      </c>
      <c r="CF1326" s="305"/>
      <c r="CG1326" s="308">
        <v>296.72000000000003</v>
      </c>
      <c r="CH1326" s="308">
        <v>1230.21</v>
      </c>
      <c r="CI1326" s="308">
        <v>12</v>
      </c>
      <c r="CJ1326" s="308">
        <v>12</v>
      </c>
      <c r="CK1326" s="307"/>
      <c r="CL1326" s="307"/>
      <c r="CM1326" s="307">
        <v>1</v>
      </c>
      <c r="CN1326" s="311" t="s">
        <v>1213</v>
      </c>
      <c r="CO1326" s="305" t="s">
        <v>1253</v>
      </c>
      <c r="CP1326" s="305"/>
      <c r="CQ1326" s="308">
        <v>296.72000000000003</v>
      </c>
      <c r="CR1326" s="308">
        <v>1230.21</v>
      </c>
      <c r="CS1326" s="308">
        <v>12</v>
      </c>
      <c r="CT1326" s="308">
        <v>12</v>
      </c>
      <c r="CW1326" s="312"/>
      <c r="CX1326" s="312"/>
    </row>
    <row r="1327" spans="1:102" s="299" customFormat="1" ht="16" customHeight="1">
      <c r="A1327" s="297" t="s">
        <v>4147</v>
      </c>
      <c r="B1327" s="297" t="s">
        <v>4148</v>
      </c>
      <c r="C1327" s="119" t="s">
        <v>1215</v>
      </c>
      <c r="D1327" s="119"/>
      <c r="E1327" s="119"/>
      <c r="F1327" s="298">
        <v>1327</v>
      </c>
      <c r="G1327" s="119"/>
      <c r="H1327" s="119"/>
      <c r="I1327" s="119" t="s">
        <v>4149</v>
      </c>
      <c r="J1327" s="119" t="s">
        <v>4150</v>
      </c>
      <c r="K1327" s="119" t="s">
        <v>378</v>
      </c>
      <c r="L1327" s="119"/>
      <c r="M1327" s="119" t="s">
        <v>147</v>
      </c>
      <c r="N1327" s="119"/>
      <c r="O1327" s="119"/>
      <c r="P1327" s="119"/>
      <c r="Q1327" s="119"/>
      <c r="R1327" s="119">
        <v>1</v>
      </c>
      <c r="S1327" s="119" t="s">
        <v>120</v>
      </c>
      <c r="T1327" s="119"/>
      <c r="U1327" s="119"/>
      <c r="V1327" s="119"/>
      <c r="W1327" s="119"/>
      <c r="X1327" s="119" t="s">
        <v>4151</v>
      </c>
      <c r="Y1327" s="119" t="s">
        <v>4152</v>
      </c>
      <c r="Z1327" s="119" t="s">
        <v>4153</v>
      </c>
      <c r="AA1327" s="119" t="s">
        <v>4154</v>
      </c>
      <c r="AB1327" s="119" t="s">
        <v>1210</v>
      </c>
      <c r="AD1327" s="300"/>
      <c r="AE1327" s="304"/>
      <c r="AF1327" s="297" t="s">
        <v>762</v>
      </c>
      <c r="AG1327" s="302">
        <v>0</v>
      </c>
      <c r="AH1327" s="297" t="s">
        <v>4147</v>
      </c>
      <c r="AI1327" s="297" t="s">
        <v>4148</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4129</v>
      </c>
      <c r="BI1327" s="312"/>
      <c r="BJ1327" s="305" t="s">
        <v>109</v>
      </c>
      <c r="BK1327" s="305"/>
      <c r="BL1327" s="305">
        <v>1</v>
      </c>
      <c r="BM1327" s="307">
        <v>1</v>
      </c>
      <c r="BN1327" s="307" t="s">
        <v>79</v>
      </c>
      <c r="BO1327" s="305" t="s">
        <v>1211</v>
      </c>
      <c r="BP1327" s="308">
        <v>291.86</v>
      </c>
      <c r="BQ1327" s="308">
        <v>1214.81</v>
      </c>
      <c r="BR1327" s="308">
        <v>12</v>
      </c>
      <c r="BS1327" s="308">
        <v>12</v>
      </c>
      <c r="BT1327" s="305" t="s">
        <v>4155</v>
      </c>
      <c r="BU1327" s="307">
        <v>0.1</v>
      </c>
      <c r="BV1327" s="309">
        <v>0</v>
      </c>
      <c r="BW1327" s="310" t="s">
        <v>1253</v>
      </c>
      <c r="BX1327" s="305"/>
      <c r="BY1327" s="308">
        <v>291.86</v>
      </c>
      <c r="BZ1327" s="308">
        <v>1214.81</v>
      </c>
      <c r="CA1327" s="308">
        <v>20.399999999999999</v>
      </c>
      <c r="CB1327" s="308">
        <v>20.399999999999999</v>
      </c>
      <c r="CC1327" s="307">
        <v>0.55000000000000004</v>
      </c>
      <c r="CD1327" s="305" t="s">
        <v>1213</v>
      </c>
      <c r="CE1327" s="310" t="s">
        <v>1253</v>
      </c>
      <c r="CF1327" s="305"/>
      <c r="CG1327" s="308">
        <v>291.86</v>
      </c>
      <c r="CH1327" s="308">
        <v>1214.81</v>
      </c>
      <c r="CI1327" s="308">
        <v>12</v>
      </c>
      <c r="CJ1327" s="308">
        <v>12</v>
      </c>
      <c r="CK1327" s="307"/>
      <c r="CL1327" s="307"/>
      <c r="CM1327" s="307">
        <v>1</v>
      </c>
      <c r="CN1327" s="311" t="s">
        <v>1213</v>
      </c>
      <c r="CO1327" s="305" t="s">
        <v>1253</v>
      </c>
      <c r="CP1327" s="305"/>
      <c r="CQ1327" s="308">
        <v>291.86</v>
      </c>
      <c r="CR1327" s="308">
        <v>1214.81</v>
      </c>
      <c r="CS1327" s="308">
        <v>12</v>
      </c>
      <c r="CT1327" s="308">
        <v>12</v>
      </c>
      <c r="CW1327" s="312"/>
      <c r="CX1327" s="312"/>
    </row>
    <row r="1328" spans="1:102" s="299" customFormat="1" ht="16" customHeight="1">
      <c r="A1328" s="297" t="s">
        <v>4156</v>
      </c>
      <c r="B1328" s="297" t="s">
        <v>4157</v>
      </c>
      <c r="C1328" s="119" t="s">
        <v>1256</v>
      </c>
      <c r="D1328" s="119"/>
      <c r="E1328" s="119"/>
      <c r="F1328" s="298">
        <v>1328</v>
      </c>
      <c r="G1328" s="119"/>
      <c r="H1328" s="119"/>
      <c r="I1328" s="119" t="s">
        <v>4158</v>
      </c>
      <c r="J1328" s="119" t="s">
        <v>4159</v>
      </c>
      <c r="K1328" s="119" t="s">
        <v>378</v>
      </c>
      <c r="L1328" s="119"/>
      <c r="M1328" s="119" t="s">
        <v>147</v>
      </c>
      <c r="N1328" s="119"/>
      <c r="O1328" s="119"/>
      <c r="P1328" s="119"/>
      <c r="Q1328" s="119"/>
      <c r="R1328" s="119">
        <v>1</v>
      </c>
      <c r="S1328" s="119" t="s">
        <v>120</v>
      </c>
      <c r="T1328" s="119"/>
      <c r="U1328" s="119"/>
      <c r="V1328" s="119"/>
      <c r="W1328" s="119"/>
      <c r="X1328" s="119" t="s">
        <v>4160</v>
      </c>
      <c r="Y1328" s="119" t="s">
        <v>4161</v>
      </c>
      <c r="Z1328" s="119" t="s">
        <v>4162</v>
      </c>
      <c r="AA1328" s="119" t="s">
        <v>4163</v>
      </c>
      <c r="AB1328" s="119" t="s">
        <v>1210</v>
      </c>
      <c r="AD1328" s="300"/>
      <c r="AE1328" s="304"/>
      <c r="AF1328" s="297" t="s">
        <v>763</v>
      </c>
      <c r="AG1328" s="302">
        <v>0</v>
      </c>
      <c r="AH1328" s="297" t="s">
        <v>4156</v>
      </c>
      <c r="AI1328" s="297" t="s">
        <v>4157</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4129</v>
      </c>
      <c r="BI1328" s="312"/>
      <c r="BJ1328" s="305" t="s">
        <v>109</v>
      </c>
      <c r="BK1328" s="305"/>
      <c r="BL1328" s="305">
        <v>1</v>
      </c>
      <c r="BM1328" s="307">
        <v>1</v>
      </c>
      <c r="BN1328" s="307" t="s">
        <v>79</v>
      </c>
      <c r="BO1328" s="305" t="s">
        <v>1211</v>
      </c>
      <c r="BP1328" s="308">
        <v>287.35000000000002</v>
      </c>
      <c r="BQ1328" s="308">
        <v>1199.31</v>
      </c>
      <c r="BR1328" s="308">
        <v>12</v>
      </c>
      <c r="BS1328" s="308">
        <v>12</v>
      </c>
      <c r="BT1328" s="305" t="s">
        <v>4164</v>
      </c>
      <c r="BU1328" s="307">
        <v>0.1</v>
      </c>
      <c r="BV1328" s="309">
        <v>0</v>
      </c>
      <c r="BW1328" s="310" t="s">
        <v>1253</v>
      </c>
      <c r="BX1328" s="305"/>
      <c r="BY1328" s="308">
        <v>287.35000000000002</v>
      </c>
      <c r="BZ1328" s="308">
        <v>1199.31</v>
      </c>
      <c r="CA1328" s="308">
        <v>20.399999999999999</v>
      </c>
      <c r="CB1328" s="308">
        <v>20.399999999999999</v>
      </c>
      <c r="CC1328" s="307">
        <v>0.55000000000000004</v>
      </c>
      <c r="CD1328" s="305" t="s">
        <v>1213</v>
      </c>
      <c r="CE1328" s="310" t="s">
        <v>1253</v>
      </c>
      <c r="CF1328" s="305"/>
      <c r="CG1328" s="308">
        <v>287.35000000000002</v>
      </c>
      <c r="CH1328" s="308">
        <v>1199.31</v>
      </c>
      <c r="CI1328" s="308">
        <v>12</v>
      </c>
      <c r="CJ1328" s="308">
        <v>12</v>
      </c>
      <c r="CK1328" s="307"/>
      <c r="CL1328" s="307"/>
      <c r="CM1328" s="307">
        <v>1</v>
      </c>
      <c r="CN1328" s="311" t="s">
        <v>1213</v>
      </c>
      <c r="CO1328" s="305" t="s">
        <v>1253</v>
      </c>
      <c r="CP1328" s="305"/>
      <c r="CQ1328" s="308">
        <v>287.35000000000002</v>
      </c>
      <c r="CR1328" s="308">
        <v>1199.31</v>
      </c>
      <c r="CS1328" s="308">
        <v>12</v>
      </c>
      <c r="CT1328" s="308">
        <v>12</v>
      </c>
      <c r="CW1328" s="312"/>
      <c r="CX1328" s="312"/>
    </row>
    <row r="1329" spans="1:102" s="299" customFormat="1" ht="16" customHeight="1">
      <c r="A1329" s="297" t="s">
        <v>4165</v>
      </c>
      <c r="B1329" s="297" t="s">
        <v>4166</v>
      </c>
      <c r="C1329" s="119" t="s">
        <v>1215</v>
      </c>
      <c r="D1329" s="119"/>
      <c r="E1329" s="119"/>
      <c r="F1329" s="298">
        <v>1329</v>
      </c>
      <c r="G1329" s="119"/>
      <c r="H1329" s="119"/>
      <c r="I1329" s="119" t="s">
        <v>4167</v>
      </c>
      <c r="J1329" s="119" t="s">
        <v>4168</v>
      </c>
      <c r="K1329" s="119" t="s">
        <v>378</v>
      </c>
      <c r="L1329" s="119"/>
      <c r="M1329" s="119" t="s">
        <v>147</v>
      </c>
      <c r="N1329" s="119"/>
      <c r="O1329" s="119"/>
      <c r="P1329" s="119"/>
      <c r="Q1329" s="119"/>
      <c r="R1329" s="119">
        <v>1</v>
      </c>
      <c r="S1329" s="119" t="s">
        <v>120</v>
      </c>
      <c r="T1329" s="119"/>
      <c r="U1329" s="119"/>
      <c r="V1329" s="119"/>
      <c r="W1329" s="119"/>
      <c r="X1329" s="119" t="s">
        <v>4169</v>
      </c>
      <c r="Y1329" s="119" t="s">
        <v>4170</v>
      </c>
      <c r="Z1329" s="119" t="s">
        <v>4171</v>
      </c>
      <c r="AA1329" s="119" t="s">
        <v>4172</v>
      </c>
      <c r="AB1329" s="119" t="s">
        <v>1210</v>
      </c>
      <c r="AD1329" s="300"/>
      <c r="AE1329" s="304"/>
      <c r="AF1329" s="297" t="s">
        <v>764</v>
      </c>
      <c r="AG1329" s="302">
        <v>0</v>
      </c>
      <c r="AH1329" s="297" t="s">
        <v>4165</v>
      </c>
      <c r="AI1329" s="297" t="s">
        <v>4166</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4084</v>
      </c>
      <c r="BI1329" s="312"/>
      <c r="BJ1329" s="305" t="s">
        <v>109</v>
      </c>
      <c r="BK1329" s="305"/>
      <c r="BL1329" s="305">
        <v>1</v>
      </c>
      <c r="BM1329" s="307">
        <v>1</v>
      </c>
      <c r="BN1329" s="307" t="s">
        <v>79</v>
      </c>
      <c r="BO1329" s="305" t="s">
        <v>1211</v>
      </c>
      <c r="BP1329" s="308">
        <v>376.72</v>
      </c>
      <c r="BQ1329" s="308">
        <v>1145.33</v>
      </c>
      <c r="BR1329" s="308">
        <v>35</v>
      </c>
      <c r="BS1329" s="308">
        <v>35</v>
      </c>
      <c r="BT1329" s="305" t="s">
        <v>4173</v>
      </c>
      <c r="BU1329" s="307">
        <v>0.1</v>
      </c>
      <c r="BV1329" s="309">
        <v>0</v>
      </c>
      <c r="BW1329" s="310" t="s">
        <v>1243</v>
      </c>
      <c r="BX1329" s="305"/>
      <c r="BY1329" s="308">
        <v>376.72</v>
      </c>
      <c r="BZ1329" s="308">
        <v>1145.33</v>
      </c>
      <c r="CA1329" s="308">
        <v>59.5</v>
      </c>
      <c r="CB1329" s="308">
        <v>59.5</v>
      </c>
      <c r="CC1329" s="307">
        <v>0.55000000000000004</v>
      </c>
      <c r="CD1329" s="305" t="s">
        <v>1213</v>
      </c>
      <c r="CE1329" s="310" t="s">
        <v>1243</v>
      </c>
      <c r="CF1329" s="305"/>
      <c r="CG1329" s="308">
        <v>376.72</v>
      </c>
      <c r="CH1329" s="308">
        <v>1145.33</v>
      </c>
      <c r="CI1329" s="308">
        <v>35</v>
      </c>
      <c r="CJ1329" s="308">
        <v>35</v>
      </c>
      <c r="CK1329" s="307"/>
      <c r="CL1329" s="307"/>
      <c r="CM1329" s="307">
        <v>1</v>
      </c>
      <c r="CN1329" s="311" t="s">
        <v>1213</v>
      </c>
      <c r="CO1329" s="305" t="s">
        <v>1243</v>
      </c>
      <c r="CP1329" s="305"/>
      <c r="CQ1329" s="308">
        <v>376.72</v>
      </c>
      <c r="CR1329" s="308">
        <v>1145.33</v>
      </c>
      <c r="CS1329" s="308">
        <v>35</v>
      </c>
      <c r="CT1329" s="308">
        <v>35</v>
      </c>
      <c r="CW1329" s="312"/>
      <c r="CX1329" s="312"/>
    </row>
    <row r="1330" spans="1:102" s="299" customFormat="1" ht="16" customHeight="1">
      <c r="A1330" s="297" t="s">
        <v>4174</v>
      </c>
      <c r="B1330" s="297" t="s">
        <v>4175</v>
      </c>
      <c r="C1330" s="119" t="s">
        <v>1215</v>
      </c>
      <c r="D1330" s="119"/>
      <c r="E1330" s="119"/>
      <c r="F1330" s="298">
        <v>1330</v>
      </c>
      <c r="G1330" s="119"/>
      <c r="H1330" s="119"/>
      <c r="I1330" s="119" t="s">
        <v>4176</v>
      </c>
      <c r="J1330" s="119" t="s">
        <v>4177</v>
      </c>
      <c r="K1330" s="119" t="s">
        <v>378</v>
      </c>
      <c r="L1330" s="119"/>
      <c r="M1330" s="119" t="s">
        <v>147</v>
      </c>
      <c r="N1330" s="119"/>
      <c r="O1330" s="119"/>
      <c r="P1330" s="119"/>
      <c r="Q1330" s="119"/>
      <c r="R1330" s="119">
        <v>1</v>
      </c>
      <c r="S1330" s="119" t="s">
        <v>120</v>
      </c>
      <c r="T1330" s="119"/>
      <c r="U1330" s="119"/>
      <c r="V1330" s="119"/>
      <c r="W1330" s="119"/>
      <c r="X1330" s="119" t="s">
        <v>4178</v>
      </c>
      <c r="Y1330" s="119" t="s">
        <v>4179</v>
      </c>
      <c r="Z1330" s="119" t="s">
        <v>4180</v>
      </c>
      <c r="AA1330" s="119" t="s">
        <v>4181</v>
      </c>
      <c r="AB1330" s="119" t="s">
        <v>1210</v>
      </c>
      <c r="AD1330" s="300"/>
      <c r="AE1330" s="304"/>
      <c r="AF1330" s="297" t="s">
        <v>765</v>
      </c>
      <c r="AG1330" s="302">
        <v>0</v>
      </c>
      <c r="AH1330" s="297" t="s">
        <v>4174</v>
      </c>
      <c r="AI1330" s="297" t="s">
        <v>4175</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4165</v>
      </c>
      <c r="BI1330" s="312"/>
      <c r="BJ1330" s="305" t="s">
        <v>109</v>
      </c>
      <c r="BK1330" s="305"/>
      <c r="BL1330" s="305">
        <v>1</v>
      </c>
      <c r="BM1330" s="307">
        <v>1</v>
      </c>
      <c r="BN1330" s="307" t="s">
        <v>79</v>
      </c>
      <c r="BO1330" s="305" t="s">
        <v>1211</v>
      </c>
      <c r="BP1330" s="308">
        <v>283.17</v>
      </c>
      <c r="BQ1330" s="308">
        <v>1183.72</v>
      </c>
      <c r="BR1330" s="308">
        <v>12</v>
      </c>
      <c r="BS1330" s="308">
        <v>12</v>
      </c>
      <c r="BT1330" s="305" t="s">
        <v>4182</v>
      </c>
      <c r="BU1330" s="307">
        <v>0.1</v>
      </c>
      <c r="BV1330" s="309">
        <v>0</v>
      </c>
      <c r="BW1330" s="310" t="s">
        <v>1253</v>
      </c>
      <c r="BX1330" s="305"/>
      <c r="BY1330" s="308">
        <v>283.17</v>
      </c>
      <c r="BZ1330" s="308">
        <v>1183.72</v>
      </c>
      <c r="CA1330" s="308">
        <v>20.399999999999999</v>
      </c>
      <c r="CB1330" s="308">
        <v>20.399999999999999</v>
      </c>
      <c r="CC1330" s="307">
        <v>0.55000000000000004</v>
      </c>
      <c r="CD1330" s="305" t="s">
        <v>1213</v>
      </c>
      <c r="CE1330" s="310" t="s">
        <v>1253</v>
      </c>
      <c r="CF1330" s="305"/>
      <c r="CG1330" s="308">
        <v>283.17</v>
      </c>
      <c r="CH1330" s="308">
        <v>1183.72</v>
      </c>
      <c r="CI1330" s="308">
        <v>12</v>
      </c>
      <c r="CJ1330" s="308">
        <v>12</v>
      </c>
      <c r="CK1330" s="307"/>
      <c r="CL1330" s="307"/>
      <c r="CM1330" s="307">
        <v>1</v>
      </c>
      <c r="CN1330" s="311" t="s">
        <v>1213</v>
      </c>
      <c r="CO1330" s="305" t="s">
        <v>1253</v>
      </c>
      <c r="CP1330" s="305"/>
      <c r="CQ1330" s="308">
        <v>283.17</v>
      </c>
      <c r="CR1330" s="308">
        <v>1183.72</v>
      </c>
      <c r="CS1330" s="308">
        <v>12</v>
      </c>
      <c r="CT1330" s="308">
        <v>12</v>
      </c>
      <c r="CW1330" s="312"/>
      <c r="CX1330" s="312"/>
    </row>
    <row r="1331" spans="1:102" s="299" customFormat="1" ht="16" customHeight="1">
      <c r="A1331" s="297" t="s">
        <v>4183</v>
      </c>
      <c r="B1331" s="297" t="s">
        <v>4184</v>
      </c>
      <c r="C1331" s="119" t="s">
        <v>1256</v>
      </c>
      <c r="D1331" s="119"/>
      <c r="E1331" s="119"/>
      <c r="F1331" s="298">
        <v>1331</v>
      </c>
      <c r="G1331" s="119"/>
      <c r="H1331" s="119"/>
      <c r="I1331" s="119" t="s">
        <v>4185</v>
      </c>
      <c r="J1331" s="119" t="s">
        <v>4186</v>
      </c>
      <c r="K1331" s="119" t="s">
        <v>378</v>
      </c>
      <c r="L1331" s="119"/>
      <c r="M1331" s="119" t="s">
        <v>147</v>
      </c>
      <c r="N1331" s="119"/>
      <c r="O1331" s="119"/>
      <c r="P1331" s="119"/>
      <c r="Q1331" s="119"/>
      <c r="R1331" s="119">
        <v>1</v>
      </c>
      <c r="S1331" s="119" t="s">
        <v>120</v>
      </c>
      <c r="T1331" s="119"/>
      <c r="U1331" s="119"/>
      <c r="V1331" s="119"/>
      <c r="W1331" s="119"/>
      <c r="X1331" s="119" t="s">
        <v>4187</v>
      </c>
      <c r="Y1331" s="119" t="s">
        <v>4188</v>
      </c>
      <c r="Z1331" s="119" t="s">
        <v>4189</v>
      </c>
      <c r="AA1331" s="119" t="s">
        <v>4190</v>
      </c>
      <c r="AB1331" s="119" t="s">
        <v>1210</v>
      </c>
      <c r="AD1331" s="300"/>
      <c r="AE1331" s="304"/>
      <c r="AF1331" s="297" t="s">
        <v>766</v>
      </c>
      <c r="AG1331" s="302">
        <v>0</v>
      </c>
      <c r="AH1331" s="297" t="s">
        <v>4183</v>
      </c>
      <c r="AI1331" s="297" t="s">
        <v>4184</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4165</v>
      </c>
      <c r="BI1331" s="312"/>
      <c r="BJ1331" s="305" t="s">
        <v>109</v>
      </c>
      <c r="BK1331" s="305"/>
      <c r="BL1331" s="305">
        <v>1</v>
      </c>
      <c r="BM1331" s="307">
        <v>1</v>
      </c>
      <c r="BN1331" s="307" t="s">
        <v>79</v>
      </c>
      <c r="BO1331" s="305" t="s">
        <v>1211</v>
      </c>
      <c r="BP1331" s="308">
        <v>279.33</v>
      </c>
      <c r="BQ1331" s="308">
        <v>1168.04</v>
      </c>
      <c r="BR1331" s="308">
        <v>12</v>
      </c>
      <c r="BS1331" s="308">
        <v>12</v>
      </c>
      <c r="BT1331" s="305" t="s">
        <v>4191</v>
      </c>
      <c r="BU1331" s="307">
        <v>0.1</v>
      </c>
      <c r="BV1331" s="309">
        <v>0</v>
      </c>
      <c r="BW1331" s="310" t="s">
        <v>1253</v>
      </c>
      <c r="BX1331" s="305"/>
      <c r="BY1331" s="308">
        <v>279.33</v>
      </c>
      <c r="BZ1331" s="308">
        <v>1168.04</v>
      </c>
      <c r="CA1331" s="308">
        <v>20.399999999999999</v>
      </c>
      <c r="CB1331" s="308">
        <v>20.399999999999999</v>
      </c>
      <c r="CC1331" s="307">
        <v>0.55000000000000004</v>
      </c>
      <c r="CD1331" s="305" t="s">
        <v>1213</v>
      </c>
      <c r="CE1331" s="310" t="s">
        <v>1253</v>
      </c>
      <c r="CF1331" s="305"/>
      <c r="CG1331" s="308">
        <v>279.33</v>
      </c>
      <c r="CH1331" s="308">
        <v>1168.04</v>
      </c>
      <c r="CI1331" s="308">
        <v>12</v>
      </c>
      <c r="CJ1331" s="308">
        <v>12</v>
      </c>
      <c r="CK1331" s="307"/>
      <c r="CL1331" s="307"/>
      <c r="CM1331" s="307">
        <v>1</v>
      </c>
      <c r="CN1331" s="311" t="s">
        <v>1213</v>
      </c>
      <c r="CO1331" s="305" t="s">
        <v>1253</v>
      </c>
      <c r="CP1331" s="305"/>
      <c r="CQ1331" s="308">
        <v>279.33</v>
      </c>
      <c r="CR1331" s="308">
        <v>1168.04</v>
      </c>
      <c r="CS1331" s="308">
        <v>12</v>
      </c>
      <c r="CT1331" s="308">
        <v>12</v>
      </c>
      <c r="CW1331" s="312"/>
      <c r="CX1331" s="312"/>
    </row>
    <row r="1332" spans="1:102" s="299" customFormat="1" ht="16" customHeight="1">
      <c r="A1332" s="297" t="s">
        <v>4192</v>
      </c>
      <c r="B1332" s="297" t="s">
        <v>4193</v>
      </c>
      <c r="C1332" s="119" t="s">
        <v>1215</v>
      </c>
      <c r="D1332" s="119"/>
      <c r="E1332" s="119"/>
      <c r="F1332" s="298">
        <v>1332</v>
      </c>
      <c r="G1332" s="119"/>
      <c r="H1332" s="119"/>
      <c r="I1332" s="119" t="s">
        <v>4194</v>
      </c>
      <c r="J1332" s="119" t="s">
        <v>4195</v>
      </c>
      <c r="K1332" s="119" t="s">
        <v>378</v>
      </c>
      <c r="L1332" s="119"/>
      <c r="M1332" s="119" t="s">
        <v>147</v>
      </c>
      <c r="N1332" s="119"/>
      <c r="O1332" s="119"/>
      <c r="P1332" s="119"/>
      <c r="Q1332" s="119"/>
      <c r="R1332" s="119">
        <v>1</v>
      </c>
      <c r="S1332" s="119" t="s">
        <v>120</v>
      </c>
      <c r="T1332" s="119"/>
      <c r="U1332" s="119"/>
      <c r="V1332" s="119"/>
      <c r="W1332" s="119"/>
      <c r="X1332" s="119" t="s">
        <v>4196</v>
      </c>
      <c r="Y1332" s="119" t="s">
        <v>4197</v>
      </c>
      <c r="Z1332" s="119" t="s">
        <v>4198</v>
      </c>
      <c r="AA1332" s="119" t="s">
        <v>4199</v>
      </c>
      <c r="AB1332" s="119" t="s">
        <v>1210</v>
      </c>
      <c r="AD1332" s="300"/>
      <c r="AE1332" s="304"/>
      <c r="AF1332" s="297" t="s">
        <v>767</v>
      </c>
      <c r="AG1332" s="302">
        <v>0</v>
      </c>
      <c r="AH1332" s="297" t="s">
        <v>4192</v>
      </c>
      <c r="AI1332" s="297" t="s">
        <v>4193</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4165</v>
      </c>
      <c r="BI1332" s="312"/>
      <c r="BJ1332" s="305" t="s">
        <v>109</v>
      </c>
      <c r="BK1332" s="305"/>
      <c r="BL1332" s="305">
        <v>1</v>
      </c>
      <c r="BM1332" s="307">
        <v>1</v>
      </c>
      <c r="BN1332" s="307" t="s">
        <v>79</v>
      </c>
      <c r="BO1332" s="305" t="s">
        <v>1211</v>
      </c>
      <c r="BP1332" s="308">
        <v>275.83999999999997</v>
      </c>
      <c r="BQ1332" s="308">
        <v>1152.28</v>
      </c>
      <c r="BR1332" s="308">
        <v>12</v>
      </c>
      <c r="BS1332" s="308">
        <v>12</v>
      </c>
      <c r="BT1332" s="305" t="s">
        <v>4200</v>
      </c>
      <c r="BU1332" s="307">
        <v>0.1</v>
      </c>
      <c r="BV1332" s="309">
        <v>0</v>
      </c>
      <c r="BW1332" s="310" t="s">
        <v>1253</v>
      </c>
      <c r="BX1332" s="305"/>
      <c r="BY1332" s="308">
        <v>275.83999999999997</v>
      </c>
      <c r="BZ1332" s="308">
        <v>1152.28</v>
      </c>
      <c r="CA1332" s="308">
        <v>20.399999999999999</v>
      </c>
      <c r="CB1332" s="308">
        <v>20.399999999999999</v>
      </c>
      <c r="CC1332" s="307">
        <v>0.55000000000000004</v>
      </c>
      <c r="CD1332" s="305" t="s">
        <v>1213</v>
      </c>
      <c r="CE1332" s="310" t="s">
        <v>1253</v>
      </c>
      <c r="CF1332" s="305"/>
      <c r="CG1332" s="308">
        <v>275.83999999999997</v>
      </c>
      <c r="CH1332" s="308">
        <v>1152.28</v>
      </c>
      <c r="CI1332" s="308">
        <v>12</v>
      </c>
      <c r="CJ1332" s="308">
        <v>12</v>
      </c>
      <c r="CK1332" s="307"/>
      <c r="CL1332" s="307"/>
      <c r="CM1332" s="307">
        <v>1</v>
      </c>
      <c r="CN1332" s="311" t="s">
        <v>1213</v>
      </c>
      <c r="CO1332" s="305" t="s">
        <v>1253</v>
      </c>
      <c r="CP1332" s="305"/>
      <c r="CQ1332" s="308">
        <v>275.83999999999997</v>
      </c>
      <c r="CR1332" s="308">
        <v>1152.28</v>
      </c>
      <c r="CS1332" s="308">
        <v>12</v>
      </c>
      <c r="CT1332" s="308">
        <v>12</v>
      </c>
      <c r="CW1332" s="312"/>
      <c r="CX1332" s="312"/>
    </row>
    <row r="1333" spans="1:102" s="299" customFormat="1" ht="16" customHeight="1">
      <c r="A1333" s="297" t="s">
        <v>4201</v>
      </c>
      <c r="B1333" s="297" t="s">
        <v>4202</v>
      </c>
      <c r="C1333" s="119" t="s">
        <v>1256</v>
      </c>
      <c r="D1333" s="119"/>
      <c r="E1333" s="119"/>
      <c r="F1333" s="298">
        <v>1333</v>
      </c>
      <c r="G1333" s="119"/>
      <c r="H1333" s="119"/>
      <c r="I1333" s="119" t="s">
        <v>4203</v>
      </c>
      <c r="J1333" s="119" t="s">
        <v>4204</v>
      </c>
      <c r="K1333" s="119" t="s">
        <v>378</v>
      </c>
      <c r="L1333" s="119"/>
      <c r="M1333" s="119" t="s">
        <v>147</v>
      </c>
      <c r="N1333" s="119"/>
      <c r="O1333" s="119"/>
      <c r="P1333" s="119"/>
      <c r="Q1333" s="119"/>
      <c r="R1333" s="119">
        <v>1</v>
      </c>
      <c r="S1333" s="119" t="s">
        <v>120</v>
      </c>
      <c r="T1333" s="119"/>
      <c r="U1333" s="119"/>
      <c r="V1333" s="119"/>
      <c r="W1333" s="119"/>
      <c r="X1333" s="119" t="s">
        <v>4205</v>
      </c>
      <c r="Y1333" s="119" t="s">
        <v>4206</v>
      </c>
      <c r="Z1333" s="119" t="s">
        <v>4207</v>
      </c>
      <c r="AA1333" s="119" t="s">
        <v>4208</v>
      </c>
      <c r="AB1333" s="119" t="s">
        <v>1210</v>
      </c>
      <c r="AD1333" s="300"/>
      <c r="AE1333" s="304"/>
      <c r="AF1333" s="297" t="s">
        <v>768</v>
      </c>
      <c r="AG1333" s="302">
        <v>0</v>
      </c>
      <c r="AH1333" s="297" t="s">
        <v>4201</v>
      </c>
      <c r="AI1333" s="297" t="s">
        <v>4202</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4067</v>
      </c>
      <c r="BI1333" s="312"/>
      <c r="BJ1333" s="305" t="s">
        <v>109</v>
      </c>
      <c r="BK1333" s="305"/>
      <c r="BL1333" s="305">
        <v>1</v>
      </c>
      <c r="BM1333" s="307">
        <v>1</v>
      </c>
      <c r="BN1333" s="307" t="s">
        <v>79</v>
      </c>
      <c r="BO1333" s="305" t="s">
        <v>1211</v>
      </c>
      <c r="BP1333" s="308">
        <v>502.41</v>
      </c>
      <c r="BQ1333" s="308">
        <v>1049.01</v>
      </c>
      <c r="BR1333" s="308">
        <v>60</v>
      </c>
      <c r="BS1333" s="308">
        <v>60</v>
      </c>
      <c r="BT1333" s="305" t="s">
        <v>4209</v>
      </c>
      <c r="BU1333" s="307">
        <v>0.1</v>
      </c>
      <c r="BV1333" s="309">
        <v>0</v>
      </c>
      <c r="BW1333" s="310" t="s">
        <v>1233</v>
      </c>
      <c r="BX1333" s="305"/>
      <c r="BY1333" s="308">
        <v>502.41</v>
      </c>
      <c r="BZ1333" s="308">
        <v>1049.01</v>
      </c>
      <c r="CA1333" s="308">
        <v>102</v>
      </c>
      <c r="CB1333" s="308">
        <v>102</v>
      </c>
      <c r="CC1333" s="307">
        <v>0.55000000000000004</v>
      </c>
      <c r="CD1333" s="305" t="s">
        <v>1213</v>
      </c>
      <c r="CE1333" s="310" t="s">
        <v>1233</v>
      </c>
      <c r="CF1333" s="305"/>
      <c r="CG1333" s="308">
        <v>502.41</v>
      </c>
      <c r="CH1333" s="308">
        <v>1049.01</v>
      </c>
      <c r="CI1333" s="308">
        <v>60</v>
      </c>
      <c r="CJ1333" s="308">
        <v>60</v>
      </c>
      <c r="CK1333" s="307"/>
      <c r="CL1333" s="307"/>
      <c r="CM1333" s="307">
        <v>1</v>
      </c>
      <c r="CN1333" s="311" t="s">
        <v>1213</v>
      </c>
      <c r="CO1333" s="305" t="s">
        <v>1233</v>
      </c>
      <c r="CP1333" s="305"/>
      <c r="CQ1333" s="308">
        <v>502.41</v>
      </c>
      <c r="CR1333" s="308">
        <v>1049.01</v>
      </c>
      <c r="CS1333" s="308">
        <v>60</v>
      </c>
      <c r="CT1333" s="308">
        <v>60</v>
      </c>
      <c r="CW1333" s="312"/>
      <c r="CX1333" s="312"/>
    </row>
    <row r="1334" spans="1:102" s="299" customFormat="1" ht="16" customHeight="1">
      <c r="A1334" s="297" t="s">
        <v>4210</v>
      </c>
      <c r="B1334" s="297" t="s">
        <v>4211</v>
      </c>
      <c r="C1334" s="119" t="s">
        <v>1256</v>
      </c>
      <c r="D1334" s="119"/>
      <c r="E1334" s="119"/>
      <c r="F1334" s="298">
        <v>1334</v>
      </c>
      <c r="G1334" s="119"/>
      <c r="H1334" s="119"/>
      <c r="I1334" s="119" t="s">
        <v>4212</v>
      </c>
      <c r="J1334" s="119" t="s">
        <v>4213</v>
      </c>
      <c r="K1334" s="119" t="s">
        <v>378</v>
      </c>
      <c r="L1334" s="119"/>
      <c r="M1334" s="119" t="s">
        <v>147</v>
      </c>
      <c r="N1334" s="119"/>
      <c r="O1334" s="119"/>
      <c r="P1334" s="119"/>
      <c r="Q1334" s="119"/>
      <c r="R1334" s="119">
        <v>1</v>
      </c>
      <c r="S1334" s="119" t="s">
        <v>120</v>
      </c>
      <c r="T1334" s="119"/>
      <c r="U1334" s="119"/>
      <c r="V1334" s="119"/>
      <c r="W1334" s="119"/>
      <c r="X1334" s="119" t="s">
        <v>4214</v>
      </c>
      <c r="Y1334" s="119" t="s">
        <v>4215</v>
      </c>
      <c r="Z1334" s="119" t="s">
        <v>4216</v>
      </c>
      <c r="AA1334" s="119" t="s">
        <v>4217</v>
      </c>
      <c r="AB1334" s="119" t="s">
        <v>1210</v>
      </c>
      <c r="AD1334" s="300"/>
      <c r="AE1334" s="304"/>
      <c r="AF1334" s="297" t="s">
        <v>769</v>
      </c>
      <c r="AG1334" s="302">
        <v>0</v>
      </c>
      <c r="AH1334" s="297" t="s">
        <v>4210</v>
      </c>
      <c r="AI1334" s="297" t="s">
        <v>4211</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4201</v>
      </c>
      <c r="BI1334" s="312"/>
      <c r="BJ1334" s="305" t="s">
        <v>109</v>
      </c>
      <c r="BK1334" s="305"/>
      <c r="BL1334" s="305">
        <v>1</v>
      </c>
      <c r="BM1334" s="307">
        <v>1</v>
      </c>
      <c r="BN1334" s="307" t="s">
        <v>79</v>
      </c>
      <c r="BO1334" s="305" t="s">
        <v>1211</v>
      </c>
      <c r="BP1334" s="308">
        <v>368.55</v>
      </c>
      <c r="BQ1334" s="308">
        <v>1104.25</v>
      </c>
      <c r="BR1334" s="308">
        <v>35</v>
      </c>
      <c r="BS1334" s="308">
        <v>35</v>
      </c>
      <c r="BT1334" s="305" t="s">
        <v>4218</v>
      </c>
      <c r="BU1334" s="307">
        <v>0.1</v>
      </c>
      <c r="BV1334" s="309">
        <v>0</v>
      </c>
      <c r="BW1334" s="310" t="s">
        <v>1243</v>
      </c>
      <c r="BX1334" s="305"/>
      <c r="BY1334" s="308">
        <v>368.55</v>
      </c>
      <c r="BZ1334" s="308">
        <v>1104.25</v>
      </c>
      <c r="CA1334" s="308">
        <v>59.5</v>
      </c>
      <c r="CB1334" s="308">
        <v>59.5</v>
      </c>
      <c r="CC1334" s="307">
        <v>0.55000000000000004</v>
      </c>
      <c r="CD1334" s="305" t="s">
        <v>1213</v>
      </c>
      <c r="CE1334" s="310" t="s">
        <v>1243</v>
      </c>
      <c r="CF1334" s="305"/>
      <c r="CG1334" s="308">
        <v>368.55</v>
      </c>
      <c r="CH1334" s="308">
        <v>1104.25</v>
      </c>
      <c r="CI1334" s="308">
        <v>35</v>
      </c>
      <c r="CJ1334" s="308">
        <v>35</v>
      </c>
      <c r="CK1334" s="307"/>
      <c r="CL1334" s="307"/>
      <c r="CM1334" s="307">
        <v>1</v>
      </c>
      <c r="CN1334" s="311" t="s">
        <v>1213</v>
      </c>
      <c r="CO1334" s="305" t="s">
        <v>1243</v>
      </c>
      <c r="CP1334" s="305"/>
      <c r="CQ1334" s="308">
        <v>368.55</v>
      </c>
      <c r="CR1334" s="308">
        <v>1104.25</v>
      </c>
      <c r="CS1334" s="308">
        <v>35</v>
      </c>
      <c r="CT1334" s="308">
        <v>35</v>
      </c>
      <c r="CW1334" s="312"/>
      <c r="CX1334" s="312"/>
    </row>
    <row r="1335" spans="1:102" s="299" customFormat="1" ht="16" customHeight="1">
      <c r="A1335" s="297" t="s">
        <v>4219</v>
      </c>
      <c r="B1335" s="297" t="s">
        <v>4220</v>
      </c>
      <c r="C1335" s="119" t="s">
        <v>1256</v>
      </c>
      <c r="D1335" s="119"/>
      <c r="E1335" s="119"/>
      <c r="F1335" s="298">
        <v>1335</v>
      </c>
      <c r="G1335" s="119"/>
      <c r="H1335" s="119"/>
      <c r="I1335" s="119" t="s">
        <v>4221</v>
      </c>
      <c r="J1335" s="119" t="s">
        <v>4222</v>
      </c>
      <c r="K1335" s="119" t="s">
        <v>378</v>
      </c>
      <c r="L1335" s="119"/>
      <c r="M1335" s="119" t="s">
        <v>147</v>
      </c>
      <c r="N1335" s="119"/>
      <c r="O1335" s="119"/>
      <c r="P1335" s="119"/>
      <c r="Q1335" s="119"/>
      <c r="R1335" s="119">
        <v>1</v>
      </c>
      <c r="S1335" s="119" t="s">
        <v>120</v>
      </c>
      <c r="T1335" s="119"/>
      <c r="U1335" s="119"/>
      <c r="V1335" s="119"/>
      <c r="W1335" s="119"/>
      <c r="X1335" s="119" t="s">
        <v>4223</v>
      </c>
      <c r="Y1335" s="119" t="s">
        <v>4224</v>
      </c>
      <c r="Z1335" s="119" t="s">
        <v>4225</v>
      </c>
      <c r="AA1335" s="119" t="s">
        <v>4226</v>
      </c>
      <c r="AB1335" s="119" t="s">
        <v>1210</v>
      </c>
      <c r="AD1335" s="300"/>
      <c r="AE1335" s="304"/>
      <c r="AF1335" s="297" t="s">
        <v>770</v>
      </c>
      <c r="AG1335" s="302">
        <v>0</v>
      </c>
      <c r="AH1335" s="297" t="s">
        <v>4219</v>
      </c>
      <c r="AI1335" s="297" t="s">
        <v>4220</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4210</v>
      </c>
      <c r="BI1335" s="312"/>
      <c r="BJ1335" s="305" t="s">
        <v>109</v>
      </c>
      <c r="BK1335" s="305"/>
      <c r="BL1335" s="305">
        <v>1</v>
      </c>
      <c r="BM1335" s="307">
        <v>1</v>
      </c>
      <c r="BN1335" s="307" t="s">
        <v>79</v>
      </c>
      <c r="BO1335" s="305" t="s">
        <v>1211</v>
      </c>
      <c r="BP1335" s="308">
        <v>272.69</v>
      </c>
      <c r="BQ1335" s="308">
        <v>1136.44</v>
      </c>
      <c r="BR1335" s="308">
        <v>12</v>
      </c>
      <c r="BS1335" s="308">
        <v>12</v>
      </c>
      <c r="BT1335" s="305" t="s">
        <v>4227</v>
      </c>
      <c r="BU1335" s="307">
        <v>0.1</v>
      </c>
      <c r="BV1335" s="309">
        <v>0</v>
      </c>
      <c r="BW1335" s="310" t="s">
        <v>1253</v>
      </c>
      <c r="BX1335" s="305"/>
      <c r="BY1335" s="308">
        <v>272.69</v>
      </c>
      <c r="BZ1335" s="308">
        <v>1136.44</v>
      </c>
      <c r="CA1335" s="308">
        <v>20.399999999999999</v>
      </c>
      <c r="CB1335" s="308">
        <v>20.399999999999999</v>
      </c>
      <c r="CC1335" s="307">
        <v>0.55000000000000004</v>
      </c>
      <c r="CD1335" s="305" t="s">
        <v>1213</v>
      </c>
      <c r="CE1335" s="310" t="s">
        <v>1253</v>
      </c>
      <c r="CF1335" s="305"/>
      <c r="CG1335" s="308">
        <v>272.69</v>
      </c>
      <c r="CH1335" s="308">
        <v>1136.44</v>
      </c>
      <c r="CI1335" s="308">
        <v>12</v>
      </c>
      <c r="CJ1335" s="308">
        <v>12</v>
      </c>
      <c r="CK1335" s="307"/>
      <c r="CL1335" s="307"/>
      <c r="CM1335" s="307">
        <v>1</v>
      </c>
      <c r="CN1335" s="311" t="s">
        <v>1213</v>
      </c>
      <c r="CO1335" s="305" t="s">
        <v>1253</v>
      </c>
      <c r="CP1335" s="305"/>
      <c r="CQ1335" s="308">
        <v>272.69</v>
      </c>
      <c r="CR1335" s="308">
        <v>1136.44</v>
      </c>
      <c r="CS1335" s="308">
        <v>12</v>
      </c>
      <c r="CT1335" s="308">
        <v>12</v>
      </c>
      <c r="CW1335" s="312"/>
      <c r="CX1335" s="312"/>
    </row>
    <row r="1336" spans="1:102" s="299" customFormat="1" ht="16" customHeight="1">
      <c r="A1336" s="297" t="s">
        <v>4228</v>
      </c>
      <c r="B1336" s="297" t="s">
        <v>4229</v>
      </c>
      <c r="C1336" s="119" t="s">
        <v>1215</v>
      </c>
      <c r="D1336" s="119"/>
      <c r="E1336" s="119"/>
      <c r="F1336" s="298">
        <v>1336</v>
      </c>
      <c r="G1336" s="119"/>
      <c r="H1336" s="119"/>
      <c r="I1336" s="119" t="s">
        <v>4230</v>
      </c>
      <c r="J1336" s="119" t="s">
        <v>4231</v>
      </c>
      <c r="K1336" s="119" t="s">
        <v>378</v>
      </c>
      <c r="L1336" s="119"/>
      <c r="M1336" s="119" t="s">
        <v>147</v>
      </c>
      <c r="N1336" s="119"/>
      <c r="O1336" s="119"/>
      <c r="P1336" s="119"/>
      <c r="Q1336" s="119"/>
      <c r="R1336" s="119">
        <v>1</v>
      </c>
      <c r="S1336" s="119" t="s">
        <v>120</v>
      </c>
      <c r="T1336" s="119"/>
      <c r="U1336" s="119"/>
      <c r="V1336" s="119"/>
      <c r="W1336" s="119"/>
      <c r="X1336" s="119" t="s">
        <v>4232</v>
      </c>
      <c r="Y1336" s="119" t="s">
        <v>4233</v>
      </c>
      <c r="Z1336" s="119" t="s">
        <v>4234</v>
      </c>
      <c r="AA1336" s="119" t="s">
        <v>4235</v>
      </c>
      <c r="AB1336" s="119" t="s">
        <v>1210</v>
      </c>
      <c r="AD1336" s="300"/>
      <c r="AE1336" s="304"/>
      <c r="AF1336" s="297" t="s">
        <v>771</v>
      </c>
      <c r="AG1336" s="302">
        <v>0</v>
      </c>
      <c r="AH1336" s="297" t="s">
        <v>4228</v>
      </c>
      <c r="AI1336" s="297" t="s">
        <v>4229</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4210</v>
      </c>
      <c r="BI1336" s="312"/>
      <c r="BJ1336" s="305" t="s">
        <v>109</v>
      </c>
      <c r="BK1336" s="305"/>
      <c r="BL1336" s="305">
        <v>1</v>
      </c>
      <c r="BM1336" s="307">
        <v>1</v>
      </c>
      <c r="BN1336" s="307" t="s">
        <v>79</v>
      </c>
      <c r="BO1336" s="305" t="s">
        <v>1211</v>
      </c>
      <c r="BP1336" s="308">
        <v>269.88</v>
      </c>
      <c r="BQ1336" s="308">
        <v>1120.54</v>
      </c>
      <c r="BR1336" s="308">
        <v>12</v>
      </c>
      <c r="BS1336" s="308">
        <v>12</v>
      </c>
      <c r="BT1336" s="305" t="s">
        <v>4236</v>
      </c>
      <c r="BU1336" s="307">
        <v>0.1</v>
      </c>
      <c r="BV1336" s="309">
        <v>0</v>
      </c>
      <c r="BW1336" s="310" t="s">
        <v>1253</v>
      </c>
      <c r="BX1336" s="305"/>
      <c r="BY1336" s="308">
        <v>269.88</v>
      </c>
      <c r="BZ1336" s="308">
        <v>1120.54</v>
      </c>
      <c r="CA1336" s="308">
        <v>20.399999999999999</v>
      </c>
      <c r="CB1336" s="308">
        <v>20.399999999999999</v>
      </c>
      <c r="CC1336" s="307">
        <v>0.55000000000000004</v>
      </c>
      <c r="CD1336" s="305" t="s">
        <v>1213</v>
      </c>
      <c r="CE1336" s="310" t="s">
        <v>1253</v>
      </c>
      <c r="CF1336" s="305"/>
      <c r="CG1336" s="308">
        <v>269.88</v>
      </c>
      <c r="CH1336" s="308">
        <v>1120.54</v>
      </c>
      <c r="CI1336" s="308">
        <v>12</v>
      </c>
      <c r="CJ1336" s="308">
        <v>12</v>
      </c>
      <c r="CK1336" s="307"/>
      <c r="CL1336" s="307"/>
      <c r="CM1336" s="307">
        <v>1</v>
      </c>
      <c r="CN1336" s="311" t="s">
        <v>1213</v>
      </c>
      <c r="CO1336" s="305" t="s">
        <v>1253</v>
      </c>
      <c r="CP1336" s="305"/>
      <c r="CQ1336" s="308">
        <v>269.88</v>
      </c>
      <c r="CR1336" s="308">
        <v>1120.54</v>
      </c>
      <c r="CS1336" s="308">
        <v>12</v>
      </c>
      <c r="CT1336" s="308">
        <v>12</v>
      </c>
      <c r="CW1336" s="312"/>
      <c r="CX1336" s="312"/>
    </row>
    <row r="1337" spans="1:102" s="299" customFormat="1" ht="16" customHeight="1">
      <c r="A1337" s="297" t="s">
        <v>4237</v>
      </c>
      <c r="B1337" s="297" t="s">
        <v>4238</v>
      </c>
      <c r="C1337" s="119" t="s">
        <v>1256</v>
      </c>
      <c r="D1337" s="119"/>
      <c r="E1337" s="119"/>
      <c r="F1337" s="298">
        <v>1337</v>
      </c>
      <c r="G1337" s="119"/>
      <c r="H1337" s="119"/>
      <c r="I1337" s="119" t="s">
        <v>4239</v>
      </c>
      <c r="J1337" s="119" t="s">
        <v>4240</v>
      </c>
      <c r="K1337" s="119" t="s">
        <v>378</v>
      </c>
      <c r="L1337" s="119"/>
      <c r="M1337" s="119" t="s">
        <v>147</v>
      </c>
      <c r="N1337" s="119"/>
      <c r="O1337" s="119"/>
      <c r="P1337" s="119"/>
      <c r="Q1337" s="119"/>
      <c r="R1337" s="119">
        <v>1</v>
      </c>
      <c r="S1337" s="119" t="s">
        <v>120</v>
      </c>
      <c r="T1337" s="119"/>
      <c r="U1337" s="119"/>
      <c r="V1337" s="119"/>
      <c r="W1337" s="119"/>
      <c r="X1337" s="119" t="s">
        <v>4241</v>
      </c>
      <c r="Y1337" s="119" t="s">
        <v>4242</v>
      </c>
      <c r="Z1337" s="119" t="s">
        <v>4243</v>
      </c>
      <c r="AA1337" s="119" t="s">
        <v>4244</v>
      </c>
      <c r="AB1337" s="119" t="s">
        <v>1210</v>
      </c>
      <c r="AD1337" s="300"/>
      <c r="AE1337" s="304"/>
      <c r="AF1337" s="297" t="s">
        <v>772</v>
      </c>
      <c r="AG1337" s="302">
        <v>0</v>
      </c>
      <c r="AH1337" s="297" t="s">
        <v>4237</v>
      </c>
      <c r="AI1337" s="297" t="s">
        <v>4238</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4210</v>
      </c>
      <c r="BI1337" s="312"/>
      <c r="BJ1337" s="305" t="s">
        <v>109</v>
      </c>
      <c r="BK1337" s="305"/>
      <c r="BL1337" s="305">
        <v>1</v>
      </c>
      <c r="BM1337" s="307">
        <v>1</v>
      </c>
      <c r="BN1337" s="307" t="s">
        <v>79</v>
      </c>
      <c r="BO1337" s="305" t="s">
        <v>1211</v>
      </c>
      <c r="BP1337" s="308">
        <v>267.43</v>
      </c>
      <c r="BQ1337" s="308">
        <v>1104.5899999999999</v>
      </c>
      <c r="BR1337" s="308">
        <v>12</v>
      </c>
      <c r="BS1337" s="308">
        <v>12</v>
      </c>
      <c r="BT1337" s="305" t="s">
        <v>4245</v>
      </c>
      <c r="BU1337" s="307">
        <v>0.1</v>
      </c>
      <c r="BV1337" s="309">
        <v>0</v>
      </c>
      <c r="BW1337" s="310" t="s">
        <v>1253</v>
      </c>
      <c r="BX1337" s="305"/>
      <c r="BY1337" s="308">
        <v>267.43</v>
      </c>
      <c r="BZ1337" s="308">
        <v>1104.5899999999999</v>
      </c>
      <c r="CA1337" s="308">
        <v>20.399999999999999</v>
      </c>
      <c r="CB1337" s="308">
        <v>20.399999999999999</v>
      </c>
      <c r="CC1337" s="307">
        <v>0.55000000000000004</v>
      </c>
      <c r="CD1337" s="305" t="s">
        <v>1213</v>
      </c>
      <c r="CE1337" s="310" t="s">
        <v>1253</v>
      </c>
      <c r="CF1337" s="305"/>
      <c r="CG1337" s="308">
        <v>267.43</v>
      </c>
      <c r="CH1337" s="308">
        <v>1104.5899999999999</v>
      </c>
      <c r="CI1337" s="308">
        <v>12</v>
      </c>
      <c r="CJ1337" s="308">
        <v>12</v>
      </c>
      <c r="CK1337" s="307"/>
      <c r="CL1337" s="307"/>
      <c r="CM1337" s="307">
        <v>1</v>
      </c>
      <c r="CN1337" s="311" t="s">
        <v>1213</v>
      </c>
      <c r="CO1337" s="305" t="s">
        <v>1253</v>
      </c>
      <c r="CP1337" s="305"/>
      <c r="CQ1337" s="308">
        <v>267.43</v>
      </c>
      <c r="CR1337" s="308">
        <v>1104.5899999999999</v>
      </c>
      <c r="CS1337" s="308">
        <v>12</v>
      </c>
      <c r="CT1337" s="308">
        <v>12</v>
      </c>
      <c r="CW1337" s="312"/>
      <c r="CX1337" s="312"/>
    </row>
    <row r="1338" spans="1:102" s="299" customFormat="1" ht="16" customHeight="1">
      <c r="A1338" s="297" t="s">
        <v>4246</v>
      </c>
      <c r="B1338" s="297" t="s">
        <v>4247</v>
      </c>
      <c r="C1338" s="119" t="s">
        <v>1215</v>
      </c>
      <c r="D1338" s="119"/>
      <c r="E1338" s="119"/>
      <c r="F1338" s="298">
        <v>1338</v>
      </c>
      <c r="G1338" s="119"/>
      <c r="H1338" s="119"/>
      <c r="I1338" s="119" t="s">
        <v>4248</v>
      </c>
      <c r="J1338" s="119" t="s">
        <v>4249</v>
      </c>
      <c r="K1338" s="119" t="s">
        <v>378</v>
      </c>
      <c r="L1338" s="119"/>
      <c r="M1338" s="119" t="s">
        <v>147</v>
      </c>
      <c r="N1338" s="119"/>
      <c r="O1338" s="119"/>
      <c r="P1338" s="119"/>
      <c r="Q1338" s="119"/>
      <c r="R1338" s="119">
        <v>1</v>
      </c>
      <c r="S1338" s="119" t="s">
        <v>120</v>
      </c>
      <c r="T1338" s="119"/>
      <c r="U1338" s="119"/>
      <c r="V1338" s="119"/>
      <c r="W1338" s="119"/>
      <c r="X1338" s="119" t="s">
        <v>4250</v>
      </c>
      <c r="Y1338" s="119" t="s">
        <v>4251</v>
      </c>
      <c r="Z1338" s="119" t="s">
        <v>4252</v>
      </c>
      <c r="AA1338" s="119" t="s">
        <v>4253</v>
      </c>
      <c r="AB1338" s="119" t="s">
        <v>1210</v>
      </c>
      <c r="AD1338" s="300"/>
      <c r="AE1338" s="304"/>
      <c r="AF1338" s="297" t="s">
        <v>773</v>
      </c>
      <c r="AG1338" s="302">
        <v>0</v>
      </c>
      <c r="AH1338" s="297" t="s">
        <v>4246</v>
      </c>
      <c r="AI1338" s="297" t="s">
        <v>4247</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4201</v>
      </c>
      <c r="BI1338" s="312"/>
      <c r="BJ1338" s="305" t="s">
        <v>109</v>
      </c>
      <c r="BK1338" s="305"/>
      <c r="BL1338" s="305">
        <v>1</v>
      </c>
      <c r="BM1338" s="307">
        <v>1</v>
      </c>
      <c r="BN1338" s="307" t="s">
        <v>79</v>
      </c>
      <c r="BO1338" s="305" t="s">
        <v>1211</v>
      </c>
      <c r="BP1338" s="308">
        <v>363.08</v>
      </c>
      <c r="BQ1338" s="308">
        <v>1062.73</v>
      </c>
      <c r="BR1338" s="308">
        <v>35</v>
      </c>
      <c r="BS1338" s="308">
        <v>35</v>
      </c>
      <c r="BT1338" s="305" t="s">
        <v>4254</v>
      </c>
      <c r="BU1338" s="307">
        <v>0.1</v>
      </c>
      <c r="BV1338" s="309">
        <v>0</v>
      </c>
      <c r="BW1338" s="310" t="s">
        <v>1243</v>
      </c>
      <c r="BX1338" s="305"/>
      <c r="BY1338" s="308">
        <v>363.08</v>
      </c>
      <c r="BZ1338" s="308">
        <v>1062.73</v>
      </c>
      <c r="CA1338" s="308">
        <v>59.5</v>
      </c>
      <c r="CB1338" s="308">
        <v>59.5</v>
      </c>
      <c r="CC1338" s="307">
        <v>0.55000000000000004</v>
      </c>
      <c r="CD1338" s="305" t="s">
        <v>1213</v>
      </c>
      <c r="CE1338" s="310" t="s">
        <v>1243</v>
      </c>
      <c r="CF1338" s="305"/>
      <c r="CG1338" s="308">
        <v>363.08</v>
      </c>
      <c r="CH1338" s="308">
        <v>1062.73</v>
      </c>
      <c r="CI1338" s="308">
        <v>35</v>
      </c>
      <c r="CJ1338" s="308">
        <v>35</v>
      </c>
      <c r="CK1338" s="307"/>
      <c r="CL1338" s="307"/>
      <c r="CM1338" s="307">
        <v>1</v>
      </c>
      <c r="CN1338" s="311" t="s">
        <v>1213</v>
      </c>
      <c r="CO1338" s="305" t="s">
        <v>1243</v>
      </c>
      <c r="CP1338" s="305"/>
      <c r="CQ1338" s="308">
        <v>363.08</v>
      </c>
      <c r="CR1338" s="308">
        <v>1062.73</v>
      </c>
      <c r="CS1338" s="308">
        <v>35</v>
      </c>
      <c r="CT1338" s="308">
        <v>35</v>
      </c>
      <c r="CW1338" s="312"/>
      <c r="CX1338" s="312"/>
    </row>
    <row r="1339" spans="1:102" s="299" customFormat="1" ht="16" customHeight="1">
      <c r="A1339" s="297" t="s">
        <v>4255</v>
      </c>
      <c r="B1339" s="297" t="s">
        <v>4256</v>
      </c>
      <c r="C1339" s="119" t="s">
        <v>1215</v>
      </c>
      <c r="D1339" s="119"/>
      <c r="E1339" s="119"/>
      <c r="F1339" s="298">
        <v>1339</v>
      </c>
      <c r="G1339" s="119"/>
      <c r="H1339" s="119"/>
      <c r="I1339" s="119" t="s">
        <v>4257</v>
      </c>
      <c r="J1339" s="119" t="s">
        <v>4258</v>
      </c>
      <c r="K1339" s="119" t="s">
        <v>378</v>
      </c>
      <c r="L1339" s="119"/>
      <c r="M1339" s="119" t="s">
        <v>147</v>
      </c>
      <c r="N1339" s="119"/>
      <c r="O1339" s="119"/>
      <c r="P1339" s="119"/>
      <c r="Q1339" s="119"/>
      <c r="R1339" s="119">
        <v>1</v>
      </c>
      <c r="S1339" s="119" t="s">
        <v>120</v>
      </c>
      <c r="T1339" s="119"/>
      <c r="U1339" s="119"/>
      <c r="V1339" s="119"/>
      <c r="W1339" s="119"/>
      <c r="X1339" s="119" t="s">
        <v>4259</v>
      </c>
      <c r="Y1339" s="119" t="s">
        <v>4260</v>
      </c>
      <c r="Z1339" s="119" t="s">
        <v>4261</v>
      </c>
      <c r="AA1339" s="119" t="s">
        <v>4262</v>
      </c>
      <c r="AB1339" s="119" t="s">
        <v>1210</v>
      </c>
      <c r="AD1339" s="300"/>
      <c r="AE1339" s="304"/>
      <c r="AF1339" s="297" t="s">
        <v>774</v>
      </c>
      <c r="AG1339" s="302">
        <v>0</v>
      </c>
      <c r="AH1339" s="297" t="s">
        <v>4255</v>
      </c>
      <c r="AI1339" s="297" t="s">
        <v>4256</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4246</v>
      </c>
      <c r="BI1339" s="312"/>
      <c r="BJ1339" s="305" t="s">
        <v>109</v>
      </c>
      <c r="BK1339" s="305"/>
      <c r="BL1339" s="305">
        <v>1</v>
      </c>
      <c r="BM1339" s="307">
        <v>1</v>
      </c>
      <c r="BN1339" s="307" t="s">
        <v>79</v>
      </c>
      <c r="BO1339" s="305" t="s">
        <v>1211</v>
      </c>
      <c r="BP1339" s="308">
        <v>265.32</v>
      </c>
      <c r="BQ1339" s="308">
        <v>1088.58</v>
      </c>
      <c r="BR1339" s="308">
        <v>12</v>
      </c>
      <c r="BS1339" s="308">
        <v>12</v>
      </c>
      <c r="BT1339" s="305" t="s">
        <v>4263</v>
      </c>
      <c r="BU1339" s="307">
        <v>0.1</v>
      </c>
      <c r="BV1339" s="309">
        <v>0</v>
      </c>
      <c r="BW1339" s="310" t="s">
        <v>1253</v>
      </c>
      <c r="BX1339" s="305"/>
      <c r="BY1339" s="308">
        <v>265.32</v>
      </c>
      <c r="BZ1339" s="308">
        <v>1088.58</v>
      </c>
      <c r="CA1339" s="308">
        <v>20.399999999999999</v>
      </c>
      <c r="CB1339" s="308">
        <v>20.399999999999999</v>
      </c>
      <c r="CC1339" s="307">
        <v>0.55000000000000004</v>
      </c>
      <c r="CD1339" s="305" t="s">
        <v>1213</v>
      </c>
      <c r="CE1339" s="310" t="s">
        <v>1253</v>
      </c>
      <c r="CF1339" s="305"/>
      <c r="CG1339" s="308">
        <v>265.32</v>
      </c>
      <c r="CH1339" s="308">
        <v>1088.58</v>
      </c>
      <c r="CI1339" s="308">
        <v>12</v>
      </c>
      <c r="CJ1339" s="308">
        <v>12</v>
      </c>
      <c r="CK1339" s="307"/>
      <c r="CL1339" s="307"/>
      <c r="CM1339" s="307">
        <v>1</v>
      </c>
      <c r="CN1339" s="311" t="s">
        <v>1213</v>
      </c>
      <c r="CO1339" s="305" t="s">
        <v>1253</v>
      </c>
      <c r="CP1339" s="305"/>
      <c r="CQ1339" s="308">
        <v>265.32</v>
      </c>
      <c r="CR1339" s="308">
        <v>1088.58</v>
      </c>
      <c r="CS1339" s="308">
        <v>12</v>
      </c>
      <c r="CT1339" s="308">
        <v>12</v>
      </c>
      <c r="CW1339" s="312"/>
      <c r="CX1339" s="312"/>
    </row>
    <row r="1340" spans="1:102" s="299" customFormat="1" ht="16" customHeight="1">
      <c r="A1340" s="297" t="s">
        <v>4264</v>
      </c>
      <c r="B1340" s="297" t="s">
        <v>4265</v>
      </c>
      <c r="C1340" s="119" t="s">
        <v>1256</v>
      </c>
      <c r="D1340" s="119"/>
      <c r="E1340" s="119"/>
      <c r="F1340" s="298">
        <v>1340</v>
      </c>
      <c r="G1340" s="119"/>
      <c r="H1340" s="119"/>
      <c r="I1340" s="119" t="s">
        <v>4266</v>
      </c>
      <c r="J1340" s="119" t="s">
        <v>4267</v>
      </c>
      <c r="K1340" s="119" t="s">
        <v>378</v>
      </c>
      <c r="L1340" s="119"/>
      <c r="M1340" s="119" t="s">
        <v>147</v>
      </c>
      <c r="N1340" s="119"/>
      <c r="O1340" s="119"/>
      <c r="P1340" s="119"/>
      <c r="Q1340" s="119"/>
      <c r="R1340" s="119">
        <v>1</v>
      </c>
      <c r="S1340" s="119" t="s">
        <v>120</v>
      </c>
      <c r="T1340" s="119"/>
      <c r="U1340" s="119"/>
      <c r="V1340" s="119"/>
      <c r="W1340" s="119"/>
      <c r="X1340" s="119" t="s">
        <v>4268</v>
      </c>
      <c r="Y1340" s="119" t="s">
        <v>4269</v>
      </c>
      <c r="Z1340" s="119" t="s">
        <v>4270</v>
      </c>
      <c r="AA1340" s="119" t="s">
        <v>4271</v>
      </c>
      <c r="AB1340" s="119" t="s">
        <v>1210</v>
      </c>
      <c r="AD1340" s="300"/>
      <c r="AE1340" s="304"/>
      <c r="AF1340" s="297" t="s">
        <v>775</v>
      </c>
      <c r="AG1340" s="302">
        <v>0</v>
      </c>
      <c r="AH1340" s="297" t="s">
        <v>4264</v>
      </c>
      <c r="AI1340" s="297" t="s">
        <v>4265</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4246</v>
      </c>
      <c r="BI1340" s="312"/>
      <c r="BJ1340" s="305" t="s">
        <v>109</v>
      </c>
      <c r="BK1340" s="305"/>
      <c r="BL1340" s="305">
        <v>1</v>
      </c>
      <c r="BM1340" s="307">
        <v>1</v>
      </c>
      <c r="BN1340" s="307" t="s">
        <v>79</v>
      </c>
      <c r="BO1340" s="305" t="s">
        <v>1211</v>
      </c>
      <c r="BP1340" s="308">
        <v>263.56</v>
      </c>
      <c r="BQ1340" s="308">
        <v>1072.53</v>
      </c>
      <c r="BR1340" s="308">
        <v>12</v>
      </c>
      <c r="BS1340" s="308">
        <v>12</v>
      </c>
      <c r="BT1340" s="305" t="s">
        <v>4272</v>
      </c>
      <c r="BU1340" s="307">
        <v>0.1</v>
      </c>
      <c r="BV1340" s="309">
        <v>0</v>
      </c>
      <c r="BW1340" s="310" t="s">
        <v>1253</v>
      </c>
      <c r="BX1340" s="305"/>
      <c r="BY1340" s="308">
        <v>263.56</v>
      </c>
      <c r="BZ1340" s="308">
        <v>1072.53</v>
      </c>
      <c r="CA1340" s="308">
        <v>20.399999999999999</v>
      </c>
      <c r="CB1340" s="308">
        <v>20.399999999999999</v>
      </c>
      <c r="CC1340" s="307">
        <v>0.55000000000000004</v>
      </c>
      <c r="CD1340" s="305" t="s">
        <v>1213</v>
      </c>
      <c r="CE1340" s="310" t="s">
        <v>1253</v>
      </c>
      <c r="CF1340" s="305"/>
      <c r="CG1340" s="308">
        <v>263.56</v>
      </c>
      <c r="CH1340" s="308">
        <v>1072.53</v>
      </c>
      <c r="CI1340" s="308">
        <v>12</v>
      </c>
      <c r="CJ1340" s="308">
        <v>12</v>
      </c>
      <c r="CK1340" s="307"/>
      <c r="CL1340" s="307"/>
      <c r="CM1340" s="307">
        <v>1</v>
      </c>
      <c r="CN1340" s="311" t="s">
        <v>1213</v>
      </c>
      <c r="CO1340" s="305" t="s">
        <v>1253</v>
      </c>
      <c r="CP1340" s="305"/>
      <c r="CQ1340" s="308">
        <v>263.56</v>
      </c>
      <c r="CR1340" s="308">
        <v>1072.53</v>
      </c>
      <c r="CS1340" s="308">
        <v>12</v>
      </c>
      <c r="CT1340" s="308">
        <v>12</v>
      </c>
      <c r="CW1340" s="312"/>
      <c r="CX1340" s="312"/>
    </row>
    <row r="1341" spans="1:102" s="299" customFormat="1" ht="16" customHeight="1">
      <c r="A1341" s="297" t="s">
        <v>4273</v>
      </c>
      <c r="B1341" s="297" t="s">
        <v>4274</v>
      </c>
      <c r="C1341" s="119" t="s">
        <v>1215</v>
      </c>
      <c r="D1341" s="119"/>
      <c r="E1341" s="119"/>
      <c r="F1341" s="298">
        <v>1341</v>
      </c>
      <c r="G1341" s="119"/>
      <c r="H1341" s="119"/>
      <c r="I1341" s="119" t="s">
        <v>4275</v>
      </c>
      <c r="J1341" s="119" t="s">
        <v>4276</v>
      </c>
      <c r="K1341" s="119" t="s">
        <v>378</v>
      </c>
      <c r="L1341" s="119"/>
      <c r="M1341" s="119" t="s">
        <v>147</v>
      </c>
      <c r="N1341" s="119"/>
      <c r="O1341" s="119"/>
      <c r="P1341" s="119"/>
      <c r="Q1341" s="119"/>
      <c r="R1341" s="119">
        <v>1</v>
      </c>
      <c r="S1341" s="119" t="s">
        <v>120</v>
      </c>
      <c r="T1341" s="119"/>
      <c r="U1341" s="119"/>
      <c r="V1341" s="119"/>
      <c r="W1341" s="119"/>
      <c r="X1341" s="119" t="s">
        <v>4277</v>
      </c>
      <c r="Y1341" s="119" t="s">
        <v>4278</v>
      </c>
      <c r="Z1341" s="119" t="s">
        <v>4279</v>
      </c>
      <c r="AA1341" s="119" t="s">
        <v>4280</v>
      </c>
      <c r="AB1341" s="119" t="s">
        <v>1210</v>
      </c>
      <c r="AD1341" s="300"/>
      <c r="AE1341" s="304"/>
      <c r="AF1341" s="297" t="s">
        <v>776</v>
      </c>
      <c r="AG1341" s="302">
        <v>0</v>
      </c>
      <c r="AH1341" s="297" t="s">
        <v>4273</v>
      </c>
      <c r="AI1341" s="297" t="s">
        <v>4274</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4246</v>
      </c>
      <c r="BI1341" s="312"/>
      <c r="BJ1341" s="305" t="s">
        <v>109</v>
      </c>
      <c r="BK1341" s="305"/>
      <c r="BL1341" s="305">
        <v>1</v>
      </c>
      <c r="BM1341" s="307">
        <v>1</v>
      </c>
      <c r="BN1341" s="307" t="s">
        <v>79</v>
      </c>
      <c r="BO1341" s="305" t="s">
        <v>1211</v>
      </c>
      <c r="BP1341" s="308">
        <v>262.16000000000003</v>
      </c>
      <c r="BQ1341" s="308">
        <v>1056.45</v>
      </c>
      <c r="BR1341" s="308">
        <v>12</v>
      </c>
      <c r="BS1341" s="308">
        <v>12</v>
      </c>
      <c r="BT1341" s="305" t="s">
        <v>4281</v>
      </c>
      <c r="BU1341" s="307">
        <v>0.1</v>
      </c>
      <c r="BV1341" s="309">
        <v>0</v>
      </c>
      <c r="BW1341" s="310" t="s">
        <v>1253</v>
      </c>
      <c r="BX1341" s="305"/>
      <c r="BY1341" s="308">
        <v>262.16000000000003</v>
      </c>
      <c r="BZ1341" s="308">
        <v>1056.45</v>
      </c>
      <c r="CA1341" s="308">
        <v>20.399999999999999</v>
      </c>
      <c r="CB1341" s="308">
        <v>20.399999999999999</v>
      </c>
      <c r="CC1341" s="307">
        <v>0.55000000000000004</v>
      </c>
      <c r="CD1341" s="305" t="s">
        <v>1213</v>
      </c>
      <c r="CE1341" s="310" t="s">
        <v>1253</v>
      </c>
      <c r="CF1341" s="305"/>
      <c r="CG1341" s="308">
        <v>262.16000000000003</v>
      </c>
      <c r="CH1341" s="308">
        <v>1056.45</v>
      </c>
      <c r="CI1341" s="308">
        <v>12</v>
      </c>
      <c r="CJ1341" s="308">
        <v>12</v>
      </c>
      <c r="CK1341" s="307"/>
      <c r="CL1341" s="307"/>
      <c r="CM1341" s="307">
        <v>1</v>
      </c>
      <c r="CN1341" s="311" t="s">
        <v>1213</v>
      </c>
      <c r="CO1341" s="305" t="s">
        <v>1253</v>
      </c>
      <c r="CP1341" s="305"/>
      <c r="CQ1341" s="308">
        <v>262.16000000000003</v>
      </c>
      <c r="CR1341" s="308">
        <v>1056.45</v>
      </c>
      <c r="CS1341" s="308">
        <v>12</v>
      </c>
      <c r="CT1341" s="308">
        <v>12</v>
      </c>
      <c r="CW1341" s="312"/>
      <c r="CX1341" s="312"/>
    </row>
    <row r="1342" spans="1:102" s="299" customFormat="1" ht="16" customHeight="1">
      <c r="A1342" s="297" t="s">
        <v>4282</v>
      </c>
      <c r="B1342" s="297" t="s">
        <v>4283</v>
      </c>
      <c r="C1342" s="119" t="s">
        <v>1256</v>
      </c>
      <c r="D1342" s="119"/>
      <c r="E1342" s="119"/>
      <c r="F1342" s="298">
        <v>1342</v>
      </c>
      <c r="G1342" s="119"/>
      <c r="H1342" s="119"/>
      <c r="I1342" s="119" t="s">
        <v>4284</v>
      </c>
      <c r="J1342" s="119" t="s">
        <v>4285</v>
      </c>
      <c r="K1342" s="119" t="s">
        <v>378</v>
      </c>
      <c r="L1342" s="119"/>
      <c r="M1342" s="119" t="s">
        <v>147</v>
      </c>
      <c r="N1342" s="119"/>
      <c r="O1342" s="119"/>
      <c r="P1342" s="119"/>
      <c r="Q1342" s="119"/>
      <c r="R1342" s="119">
        <v>1</v>
      </c>
      <c r="S1342" s="119" t="s">
        <v>120</v>
      </c>
      <c r="T1342" s="119"/>
      <c r="U1342" s="119"/>
      <c r="V1342" s="119"/>
      <c r="W1342" s="119"/>
      <c r="X1342" s="119" t="s">
        <v>4286</v>
      </c>
      <c r="Y1342" s="119" t="s">
        <v>4287</v>
      </c>
      <c r="Z1342" s="119" t="s">
        <v>4288</v>
      </c>
      <c r="AA1342" s="119" t="s">
        <v>4289</v>
      </c>
      <c r="AB1342" s="119" t="s">
        <v>1210</v>
      </c>
      <c r="AD1342" s="300"/>
      <c r="AE1342" s="304"/>
      <c r="AF1342" s="297" t="s">
        <v>777</v>
      </c>
      <c r="AG1342" s="302">
        <v>0</v>
      </c>
      <c r="AH1342" s="297" t="s">
        <v>4282</v>
      </c>
      <c r="AI1342" s="297" t="s">
        <v>4283</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4201</v>
      </c>
      <c r="BI1342" s="312"/>
      <c r="BJ1342" s="305" t="s">
        <v>109</v>
      </c>
      <c r="BK1342" s="305"/>
      <c r="BL1342" s="305">
        <v>1</v>
      </c>
      <c r="BM1342" s="307">
        <v>1</v>
      </c>
      <c r="BN1342" s="307" t="s">
        <v>79</v>
      </c>
      <c r="BO1342" s="305" t="s">
        <v>1211</v>
      </c>
      <c r="BP1342" s="308">
        <v>360.34</v>
      </c>
      <c r="BQ1342" s="308">
        <v>1020.94</v>
      </c>
      <c r="BR1342" s="308">
        <v>35</v>
      </c>
      <c r="BS1342" s="308">
        <v>35</v>
      </c>
      <c r="BT1342" s="305" t="s">
        <v>4290</v>
      </c>
      <c r="BU1342" s="307">
        <v>0.1</v>
      </c>
      <c r="BV1342" s="309">
        <v>0</v>
      </c>
      <c r="BW1342" s="310" t="s">
        <v>1243</v>
      </c>
      <c r="BX1342" s="305"/>
      <c r="BY1342" s="308">
        <v>360.34</v>
      </c>
      <c r="BZ1342" s="308">
        <v>1020.94</v>
      </c>
      <c r="CA1342" s="308">
        <v>59.5</v>
      </c>
      <c r="CB1342" s="308">
        <v>59.5</v>
      </c>
      <c r="CC1342" s="307">
        <v>0.55000000000000004</v>
      </c>
      <c r="CD1342" s="305" t="s">
        <v>1213</v>
      </c>
      <c r="CE1342" s="310" t="s">
        <v>1243</v>
      </c>
      <c r="CF1342" s="305"/>
      <c r="CG1342" s="308">
        <v>360.34</v>
      </c>
      <c r="CH1342" s="308">
        <v>1020.94</v>
      </c>
      <c r="CI1342" s="308">
        <v>35</v>
      </c>
      <c r="CJ1342" s="308">
        <v>35</v>
      </c>
      <c r="CK1342" s="307"/>
      <c r="CL1342" s="307"/>
      <c r="CM1342" s="307">
        <v>1</v>
      </c>
      <c r="CN1342" s="311" t="s">
        <v>1213</v>
      </c>
      <c r="CO1342" s="305" t="s">
        <v>1243</v>
      </c>
      <c r="CP1342" s="305"/>
      <c r="CQ1342" s="308">
        <v>360.34</v>
      </c>
      <c r="CR1342" s="308">
        <v>1020.94</v>
      </c>
      <c r="CS1342" s="308">
        <v>35</v>
      </c>
      <c r="CT1342" s="308">
        <v>35</v>
      </c>
      <c r="CW1342" s="312"/>
      <c r="CX1342" s="312"/>
    </row>
    <row r="1343" spans="1:102" s="299" customFormat="1" ht="16" customHeight="1">
      <c r="A1343" s="297" t="s">
        <v>4291</v>
      </c>
      <c r="B1343" s="297" t="s">
        <v>4292</v>
      </c>
      <c r="C1343" s="119" t="s">
        <v>1256</v>
      </c>
      <c r="D1343" s="119"/>
      <c r="E1343" s="119"/>
      <c r="F1343" s="298">
        <v>1343</v>
      </c>
      <c r="G1343" s="119"/>
      <c r="H1343" s="119"/>
      <c r="I1343" s="119" t="s">
        <v>4293</v>
      </c>
      <c r="J1343" s="119" t="s">
        <v>4294</v>
      </c>
      <c r="K1343" s="119" t="s">
        <v>378</v>
      </c>
      <c r="L1343" s="119"/>
      <c r="M1343" s="119" t="s">
        <v>147</v>
      </c>
      <c r="N1343" s="119"/>
      <c r="O1343" s="119"/>
      <c r="P1343" s="119"/>
      <c r="Q1343" s="119"/>
      <c r="R1343" s="119">
        <v>1</v>
      </c>
      <c r="S1343" s="119" t="s">
        <v>120</v>
      </c>
      <c r="T1343" s="119"/>
      <c r="U1343" s="119"/>
      <c r="V1343" s="119"/>
      <c r="W1343" s="119"/>
      <c r="X1343" s="119" t="s">
        <v>4295</v>
      </c>
      <c r="Y1343" s="119" t="s">
        <v>4296</v>
      </c>
      <c r="Z1343" s="119" t="s">
        <v>4297</v>
      </c>
      <c r="AA1343" s="119" t="s">
        <v>4298</v>
      </c>
      <c r="AB1343" s="119" t="s">
        <v>1210</v>
      </c>
      <c r="AD1343" s="300"/>
      <c r="AE1343" s="304"/>
      <c r="AF1343" s="297" t="s">
        <v>778</v>
      </c>
      <c r="AG1343" s="302">
        <v>0</v>
      </c>
      <c r="AH1343" s="297" t="s">
        <v>4291</v>
      </c>
      <c r="AI1343" s="297" t="s">
        <v>4292</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4282</v>
      </c>
      <c r="BI1343" s="312"/>
      <c r="BJ1343" s="305" t="s">
        <v>109</v>
      </c>
      <c r="BK1343" s="305"/>
      <c r="BL1343" s="305">
        <v>1</v>
      </c>
      <c r="BM1343" s="307">
        <v>1</v>
      </c>
      <c r="BN1343" s="307" t="s">
        <v>79</v>
      </c>
      <c r="BO1343" s="305" t="s">
        <v>1211</v>
      </c>
      <c r="BP1343" s="308">
        <v>261.10000000000002</v>
      </c>
      <c r="BQ1343" s="308">
        <v>1040.3399999999999</v>
      </c>
      <c r="BR1343" s="308">
        <v>12</v>
      </c>
      <c r="BS1343" s="308">
        <v>12</v>
      </c>
      <c r="BT1343" s="305" t="s">
        <v>4299</v>
      </c>
      <c r="BU1343" s="307">
        <v>0.1</v>
      </c>
      <c r="BV1343" s="309">
        <v>0</v>
      </c>
      <c r="BW1343" s="310" t="s">
        <v>1253</v>
      </c>
      <c r="BX1343" s="305"/>
      <c r="BY1343" s="308">
        <v>261.10000000000002</v>
      </c>
      <c r="BZ1343" s="308">
        <v>1040.3399999999999</v>
      </c>
      <c r="CA1343" s="308">
        <v>20.399999999999999</v>
      </c>
      <c r="CB1343" s="308">
        <v>20.399999999999999</v>
      </c>
      <c r="CC1343" s="307">
        <v>0.55000000000000004</v>
      </c>
      <c r="CD1343" s="305" t="s">
        <v>1213</v>
      </c>
      <c r="CE1343" s="310" t="s">
        <v>1253</v>
      </c>
      <c r="CF1343" s="305"/>
      <c r="CG1343" s="308">
        <v>261.10000000000002</v>
      </c>
      <c r="CH1343" s="308">
        <v>1040.3399999999999</v>
      </c>
      <c r="CI1343" s="308">
        <v>12</v>
      </c>
      <c r="CJ1343" s="308">
        <v>12</v>
      </c>
      <c r="CK1343" s="307"/>
      <c r="CL1343" s="307"/>
      <c r="CM1343" s="307">
        <v>1</v>
      </c>
      <c r="CN1343" s="311" t="s">
        <v>1213</v>
      </c>
      <c r="CO1343" s="305" t="s">
        <v>1253</v>
      </c>
      <c r="CP1343" s="305"/>
      <c r="CQ1343" s="308">
        <v>261.10000000000002</v>
      </c>
      <c r="CR1343" s="308">
        <v>1040.3399999999999</v>
      </c>
      <c r="CS1343" s="308">
        <v>12</v>
      </c>
      <c r="CT1343" s="308">
        <v>12</v>
      </c>
      <c r="CW1343" s="312"/>
      <c r="CX1343" s="312"/>
    </row>
    <row r="1344" spans="1:102" s="299" customFormat="1" ht="16" customHeight="1">
      <c r="A1344" s="297" t="s">
        <v>4300</v>
      </c>
      <c r="B1344" s="297" t="s">
        <v>4301</v>
      </c>
      <c r="C1344" s="119" t="s">
        <v>1215</v>
      </c>
      <c r="D1344" s="119"/>
      <c r="E1344" s="119"/>
      <c r="F1344" s="298">
        <v>1344</v>
      </c>
      <c r="G1344" s="119"/>
      <c r="H1344" s="119"/>
      <c r="I1344" s="119" t="s">
        <v>4302</v>
      </c>
      <c r="J1344" s="119" t="s">
        <v>4303</v>
      </c>
      <c r="K1344" s="119" t="s">
        <v>378</v>
      </c>
      <c r="L1344" s="119"/>
      <c r="M1344" s="119" t="s">
        <v>147</v>
      </c>
      <c r="N1344" s="119"/>
      <c r="O1344" s="119"/>
      <c r="P1344" s="119"/>
      <c r="Q1344" s="119"/>
      <c r="R1344" s="119">
        <v>1</v>
      </c>
      <c r="S1344" s="119" t="s">
        <v>120</v>
      </c>
      <c r="T1344" s="119"/>
      <c r="U1344" s="119"/>
      <c r="V1344" s="119"/>
      <c r="W1344" s="119"/>
      <c r="X1344" s="119" t="s">
        <v>4304</v>
      </c>
      <c r="Y1344" s="119" t="s">
        <v>4305</v>
      </c>
      <c r="Z1344" s="119" t="s">
        <v>4306</v>
      </c>
      <c r="AA1344" s="119" t="s">
        <v>4307</v>
      </c>
      <c r="AB1344" s="119" t="s">
        <v>1210</v>
      </c>
      <c r="AD1344" s="300"/>
      <c r="AE1344" s="304"/>
      <c r="AF1344" s="297" t="s">
        <v>779</v>
      </c>
      <c r="AG1344" s="302">
        <v>0</v>
      </c>
      <c r="AH1344" s="297" t="s">
        <v>4300</v>
      </c>
      <c r="AI1344" s="297" t="s">
        <v>4301</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4282</v>
      </c>
      <c r="BI1344" s="312"/>
      <c r="BJ1344" s="305" t="s">
        <v>109</v>
      </c>
      <c r="BK1344" s="305"/>
      <c r="BL1344" s="305">
        <v>1</v>
      </c>
      <c r="BM1344" s="307">
        <v>1</v>
      </c>
      <c r="BN1344" s="307" t="s">
        <v>79</v>
      </c>
      <c r="BO1344" s="305" t="s">
        <v>1211</v>
      </c>
      <c r="BP1344" s="308">
        <v>260.39999999999998</v>
      </c>
      <c r="BQ1344" s="308">
        <v>1024.21</v>
      </c>
      <c r="BR1344" s="308">
        <v>12</v>
      </c>
      <c r="BS1344" s="308">
        <v>12</v>
      </c>
      <c r="BT1344" s="305" t="s">
        <v>4308</v>
      </c>
      <c r="BU1344" s="307">
        <v>0.1</v>
      </c>
      <c r="BV1344" s="309">
        <v>0</v>
      </c>
      <c r="BW1344" s="310" t="s">
        <v>1253</v>
      </c>
      <c r="BX1344" s="305"/>
      <c r="BY1344" s="308">
        <v>260.39999999999998</v>
      </c>
      <c r="BZ1344" s="308">
        <v>1024.21</v>
      </c>
      <c r="CA1344" s="308">
        <v>20.399999999999999</v>
      </c>
      <c r="CB1344" s="308">
        <v>20.399999999999999</v>
      </c>
      <c r="CC1344" s="307">
        <v>0.55000000000000004</v>
      </c>
      <c r="CD1344" s="305" t="s">
        <v>1213</v>
      </c>
      <c r="CE1344" s="310" t="s">
        <v>1253</v>
      </c>
      <c r="CF1344" s="305"/>
      <c r="CG1344" s="308">
        <v>260.39999999999998</v>
      </c>
      <c r="CH1344" s="308">
        <v>1024.21</v>
      </c>
      <c r="CI1344" s="308">
        <v>12</v>
      </c>
      <c r="CJ1344" s="308">
        <v>12</v>
      </c>
      <c r="CK1344" s="307"/>
      <c r="CL1344" s="307"/>
      <c r="CM1344" s="307">
        <v>1</v>
      </c>
      <c r="CN1344" s="311" t="s">
        <v>1213</v>
      </c>
      <c r="CO1344" s="305" t="s">
        <v>1253</v>
      </c>
      <c r="CP1344" s="305"/>
      <c r="CQ1344" s="308">
        <v>260.39999999999998</v>
      </c>
      <c r="CR1344" s="308">
        <v>1024.21</v>
      </c>
      <c r="CS1344" s="308">
        <v>12</v>
      </c>
      <c r="CT1344" s="308">
        <v>12</v>
      </c>
      <c r="CW1344" s="312"/>
      <c r="CX1344" s="312"/>
    </row>
    <row r="1345" spans="1:102" s="299" customFormat="1" ht="16" customHeight="1">
      <c r="A1345" s="297" t="s">
        <v>4309</v>
      </c>
      <c r="B1345" s="297" t="s">
        <v>4310</v>
      </c>
      <c r="C1345" s="119" t="s">
        <v>1256</v>
      </c>
      <c r="D1345" s="119"/>
      <c r="E1345" s="119"/>
      <c r="F1345" s="298">
        <v>1345</v>
      </c>
      <c r="G1345" s="119"/>
      <c r="H1345" s="119"/>
      <c r="I1345" s="119" t="s">
        <v>4311</v>
      </c>
      <c r="J1345" s="119" t="s">
        <v>4312</v>
      </c>
      <c r="K1345" s="119" t="s">
        <v>378</v>
      </c>
      <c r="L1345" s="119"/>
      <c r="M1345" s="119" t="s">
        <v>147</v>
      </c>
      <c r="N1345" s="119"/>
      <c r="O1345" s="119"/>
      <c r="P1345" s="119"/>
      <c r="Q1345" s="119"/>
      <c r="R1345" s="119">
        <v>1</v>
      </c>
      <c r="S1345" s="119" t="s">
        <v>120</v>
      </c>
      <c r="T1345" s="119"/>
      <c r="U1345" s="119"/>
      <c r="V1345" s="119"/>
      <c r="W1345" s="119"/>
      <c r="X1345" s="119" t="s">
        <v>4313</v>
      </c>
      <c r="Y1345" s="119" t="s">
        <v>4314</v>
      </c>
      <c r="Z1345" s="119" t="s">
        <v>4315</v>
      </c>
      <c r="AA1345" s="119" t="s">
        <v>4316</v>
      </c>
      <c r="AB1345" s="119" t="s">
        <v>1210</v>
      </c>
      <c r="AD1345" s="300"/>
      <c r="AE1345" s="304"/>
      <c r="AF1345" s="297" t="s">
        <v>780</v>
      </c>
      <c r="AG1345" s="302">
        <v>0</v>
      </c>
      <c r="AH1345" s="297" t="s">
        <v>4309</v>
      </c>
      <c r="AI1345" s="297" t="s">
        <v>4310</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4282</v>
      </c>
      <c r="BI1345" s="312"/>
      <c r="BJ1345" s="305" t="s">
        <v>109</v>
      </c>
      <c r="BK1345" s="305"/>
      <c r="BL1345" s="305">
        <v>1</v>
      </c>
      <c r="BM1345" s="307">
        <v>1</v>
      </c>
      <c r="BN1345" s="307" t="s">
        <v>79</v>
      </c>
      <c r="BO1345" s="305" t="s">
        <v>1211</v>
      </c>
      <c r="BP1345" s="308">
        <v>260.04000000000002</v>
      </c>
      <c r="BQ1345" s="308">
        <v>1008.07</v>
      </c>
      <c r="BR1345" s="308">
        <v>12</v>
      </c>
      <c r="BS1345" s="308">
        <v>12</v>
      </c>
      <c r="BT1345" s="305" t="s">
        <v>4317</v>
      </c>
      <c r="BU1345" s="307">
        <v>0.1</v>
      </c>
      <c r="BV1345" s="309">
        <v>0</v>
      </c>
      <c r="BW1345" s="310" t="s">
        <v>1253</v>
      </c>
      <c r="BX1345" s="305"/>
      <c r="BY1345" s="308">
        <v>260.04000000000002</v>
      </c>
      <c r="BZ1345" s="308">
        <v>1008.07</v>
      </c>
      <c r="CA1345" s="308">
        <v>20.399999999999999</v>
      </c>
      <c r="CB1345" s="308">
        <v>20.399999999999999</v>
      </c>
      <c r="CC1345" s="307">
        <v>0.55000000000000004</v>
      </c>
      <c r="CD1345" s="305" t="s">
        <v>1213</v>
      </c>
      <c r="CE1345" s="310" t="s">
        <v>1253</v>
      </c>
      <c r="CF1345" s="305"/>
      <c r="CG1345" s="308">
        <v>260.04000000000002</v>
      </c>
      <c r="CH1345" s="308">
        <v>1008.07</v>
      </c>
      <c r="CI1345" s="308">
        <v>12</v>
      </c>
      <c r="CJ1345" s="308">
        <v>12</v>
      </c>
      <c r="CK1345" s="307"/>
      <c r="CL1345" s="307"/>
      <c r="CM1345" s="307">
        <v>1</v>
      </c>
      <c r="CN1345" s="311" t="s">
        <v>1213</v>
      </c>
      <c r="CO1345" s="305" t="s">
        <v>1253</v>
      </c>
      <c r="CP1345" s="305"/>
      <c r="CQ1345" s="308">
        <v>260.04000000000002</v>
      </c>
      <c r="CR1345" s="308">
        <v>1008.07</v>
      </c>
      <c r="CS1345" s="308">
        <v>12</v>
      </c>
      <c r="CT1345" s="308">
        <v>12</v>
      </c>
      <c r="CW1345" s="312"/>
      <c r="CX1345" s="312"/>
    </row>
    <row r="1346" spans="1:102" s="299" customFormat="1" ht="16" customHeight="1">
      <c r="A1346" s="297" t="s">
        <v>4318</v>
      </c>
      <c r="B1346" s="297" t="s">
        <v>4319</v>
      </c>
      <c r="C1346" s="119" t="s">
        <v>1215</v>
      </c>
      <c r="D1346" s="119"/>
      <c r="E1346" s="119"/>
      <c r="F1346" s="298">
        <v>1346</v>
      </c>
      <c r="G1346" s="119"/>
      <c r="H1346" s="119"/>
      <c r="I1346" s="119" t="s">
        <v>4320</v>
      </c>
      <c r="J1346" s="119" t="s">
        <v>4321</v>
      </c>
      <c r="K1346" s="119" t="s">
        <v>378</v>
      </c>
      <c r="L1346" s="119"/>
      <c r="M1346" s="119" t="s">
        <v>147</v>
      </c>
      <c r="N1346" s="119"/>
      <c r="O1346" s="119"/>
      <c r="P1346" s="119"/>
      <c r="Q1346" s="119"/>
      <c r="R1346" s="119">
        <v>1</v>
      </c>
      <c r="S1346" s="119" t="s">
        <v>120</v>
      </c>
      <c r="T1346" s="119"/>
      <c r="U1346" s="119"/>
      <c r="V1346" s="119"/>
      <c r="W1346" s="119"/>
      <c r="X1346" s="119" t="s">
        <v>4322</v>
      </c>
      <c r="Y1346" s="119" t="s">
        <v>4323</v>
      </c>
      <c r="Z1346" s="119" t="s">
        <v>4324</v>
      </c>
      <c r="AA1346" s="119" t="s">
        <v>4325</v>
      </c>
      <c r="AB1346" s="119" t="s">
        <v>1210</v>
      </c>
      <c r="AD1346" s="300"/>
      <c r="AE1346" s="304"/>
      <c r="AF1346" s="297" t="s">
        <v>781</v>
      </c>
      <c r="AG1346" s="302">
        <v>0</v>
      </c>
      <c r="AH1346" s="297" t="s">
        <v>4318</v>
      </c>
      <c r="AI1346" s="297" t="s">
        <v>4319</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4067</v>
      </c>
      <c r="BI1346" s="312"/>
      <c r="BJ1346" s="305" t="s">
        <v>109</v>
      </c>
      <c r="BK1346" s="305"/>
      <c r="BL1346" s="305">
        <v>1</v>
      </c>
      <c r="BM1346" s="307">
        <v>1</v>
      </c>
      <c r="BN1346" s="307" t="s">
        <v>79</v>
      </c>
      <c r="BO1346" s="305" t="s">
        <v>1211</v>
      </c>
      <c r="BP1346" s="308">
        <v>502.41</v>
      </c>
      <c r="BQ1346" s="308">
        <v>950.99</v>
      </c>
      <c r="BR1346" s="308">
        <v>60</v>
      </c>
      <c r="BS1346" s="308">
        <v>60</v>
      </c>
      <c r="BT1346" s="305" t="s">
        <v>4326</v>
      </c>
      <c r="BU1346" s="307">
        <v>0.1</v>
      </c>
      <c r="BV1346" s="309">
        <v>0</v>
      </c>
      <c r="BW1346" s="310" t="s">
        <v>1233</v>
      </c>
      <c r="BX1346" s="305"/>
      <c r="BY1346" s="308">
        <v>502.41</v>
      </c>
      <c r="BZ1346" s="308">
        <v>950.99</v>
      </c>
      <c r="CA1346" s="308">
        <v>102</v>
      </c>
      <c r="CB1346" s="308">
        <v>102</v>
      </c>
      <c r="CC1346" s="307">
        <v>0.55000000000000004</v>
      </c>
      <c r="CD1346" s="305" t="s">
        <v>1213</v>
      </c>
      <c r="CE1346" s="310" t="s">
        <v>1233</v>
      </c>
      <c r="CF1346" s="305"/>
      <c r="CG1346" s="308">
        <v>502.41</v>
      </c>
      <c r="CH1346" s="308">
        <v>950.99</v>
      </c>
      <c r="CI1346" s="308">
        <v>60</v>
      </c>
      <c r="CJ1346" s="308">
        <v>60</v>
      </c>
      <c r="CK1346" s="307"/>
      <c r="CL1346" s="307"/>
      <c r="CM1346" s="307">
        <v>1</v>
      </c>
      <c r="CN1346" s="311" t="s">
        <v>1213</v>
      </c>
      <c r="CO1346" s="305" t="s">
        <v>1233</v>
      </c>
      <c r="CP1346" s="305"/>
      <c r="CQ1346" s="308">
        <v>502.41</v>
      </c>
      <c r="CR1346" s="308">
        <v>950.99</v>
      </c>
      <c r="CS1346" s="308">
        <v>60</v>
      </c>
      <c r="CT1346" s="308">
        <v>60</v>
      </c>
      <c r="CW1346" s="312"/>
      <c r="CX1346" s="312"/>
    </row>
    <row r="1347" spans="1:102" s="299" customFormat="1" ht="16" customHeight="1">
      <c r="A1347" s="297" t="s">
        <v>4327</v>
      </c>
      <c r="B1347" s="297" t="s">
        <v>4328</v>
      </c>
      <c r="C1347" s="119" t="s">
        <v>1215</v>
      </c>
      <c r="D1347" s="119"/>
      <c r="E1347" s="119"/>
      <c r="F1347" s="298">
        <v>1347</v>
      </c>
      <c r="G1347" s="119"/>
      <c r="H1347" s="119"/>
      <c r="I1347" s="119" t="s">
        <v>4329</v>
      </c>
      <c r="J1347" s="119" t="s">
        <v>4330</v>
      </c>
      <c r="K1347" s="119" t="s">
        <v>378</v>
      </c>
      <c r="L1347" s="119"/>
      <c r="M1347" s="119" t="s">
        <v>147</v>
      </c>
      <c r="N1347" s="119"/>
      <c r="O1347" s="119"/>
      <c r="P1347" s="119"/>
      <c r="Q1347" s="119"/>
      <c r="R1347" s="119">
        <v>1</v>
      </c>
      <c r="S1347" s="119" t="s">
        <v>120</v>
      </c>
      <c r="T1347" s="119"/>
      <c r="U1347" s="119"/>
      <c r="V1347" s="119"/>
      <c r="W1347" s="119"/>
      <c r="X1347" s="119" t="s">
        <v>4331</v>
      </c>
      <c r="Y1347" s="119" t="s">
        <v>4332</v>
      </c>
      <c r="Z1347" s="119" t="s">
        <v>4333</v>
      </c>
      <c r="AA1347" s="119" t="s">
        <v>4334</v>
      </c>
      <c r="AB1347" s="119" t="s">
        <v>1210</v>
      </c>
      <c r="AD1347" s="300"/>
      <c r="AE1347" s="304"/>
      <c r="AF1347" s="297" t="s">
        <v>782</v>
      </c>
      <c r="AG1347" s="302">
        <v>0</v>
      </c>
      <c r="AH1347" s="297" t="s">
        <v>4327</v>
      </c>
      <c r="AI1347" s="297" t="s">
        <v>4328</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4318</v>
      </c>
      <c r="BI1347" s="312"/>
      <c r="BJ1347" s="305" t="s">
        <v>109</v>
      </c>
      <c r="BK1347" s="305"/>
      <c r="BL1347" s="305">
        <v>1</v>
      </c>
      <c r="BM1347" s="307">
        <v>1</v>
      </c>
      <c r="BN1347" s="307" t="s">
        <v>79</v>
      </c>
      <c r="BO1347" s="305" t="s">
        <v>1211</v>
      </c>
      <c r="BP1347" s="308">
        <v>360.34</v>
      </c>
      <c r="BQ1347" s="308">
        <v>979.06</v>
      </c>
      <c r="BR1347" s="308">
        <v>35</v>
      </c>
      <c r="BS1347" s="308">
        <v>35</v>
      </c>
      <c r="BT1347" s="305" t="s">
        <v>4335</v>
      </c>
      <c r="BU1347" s="307">
        <v>0.1</v>
      </c>
      <c r="BV1347" s="309">
        <v>0</v>
      </c>
      <c r="BW1347" s="310" t="s">
        <v>1243</v>
      </c>
      <c r="BX1347" s="305"/>
      <c r="BY1347" s="308">
        <v>360.34</v>
      </c>
      <c r="BZ1347" s="308">
        <v>979.06</v>
      </c>
      <c r="CA1347" s="308">
        <v>59.5</v>
      </c>
      <c r="CB1347" s="308">
        <v>59.5</v>
      </c>
      <c r="CC1347" s="307">
        <v>0.55000000000000004</v>
      </c>
      <c r="CD1347" s="305" t="s">
        <v>1213</v>
      </c>
      <c r="CE1347" s="310" t="s">
        <v>1243</v>
      </c>
      <c r="CF1347" s="305"/>
      <c r="CG1347" s="308">
        <v>360.34</v>
      </c>
      <c r="CH1347" s="308">
        <v>979.06</v>
      </c>
      <c r="CI1347" s="308">
        <v>35</v>
      </c>
      <c r="CJ1347" s="308">
        <v>35</v>
      </c>
      <c r="CK1347" s="307"/>
      <c r="CL1347" s="307"/>
      <c r="CM1347" s="307">
        <v>1</v>
      </c>
      <c r="CN1347" s="311" t="s">
        <v>1213</v>
      </c>
      <c r="CO1347" s="305" t="s">
        <v>1243</v>
      </c>
      <c r="CP1347" s="305"/>
      <c r="CQ1347" s="308">
        <v>360.34</v>
      </c>
      <c r="CR1347" s="308">
        <v>979.06</v>
      </c>
      <c r="CS1347" s="308">
        <v>35</v>
      </c>
      <c r="CT1347" s="308">
        <v>35</v>
      </c>
      <c r="CW1347" s="312"/>
      <c r="CX1347" s="312"/>
    </row>
    <row r="1348" spans="1:102" s="299" customFormat="1" ht="16" customHeight="1">
      <c r="A1348" s="297" t="s">
        <v>4336</v>
      </c>
      <c r="B1348" s="297" t="s">
        <v>4337</v>
      </c>
      <c r="C1348" s="119" t="s">
        <v>1215</v>
      </c>
      <c r="D1348" s="119"/>
      <c r="E1348" s="119"/>
      <c r="F1348" s="298">
        <v>1348</v>
      </c>
      <c r="G1348" s="119"/>
      <c r="H1348" s="119"/>
      <c r="I1348" s="119" t="s">
        <v>4338</v>
      </c>
      <c r="J1348" s="119" t="s">
        <v>4339</v>
      </c>
      <c r="K1348" s="119" t="s">
        <v>378</v>
      </c>
      <c r="L1348" s="119"/>
      <c r="M1348" s="119" t="s">
        <v>147</v>
      </c>
      <c r="N1348" s="119"/>
      <c r="O1348" s="119"/>
      <c r="P1348" s="119"/>
      <c r="Q1348" s="119"/>
      <c r="R1348" s="119">
        <v>1</v>
      </c>
      <c r="S1348" s="119" t="s">
        <v>120</v>
      </c>
      <c r="T1348" s="119"/>
      <c r="U1348" s="119"/>
      <c r="V1348" s="119"/>
      <c r="W1348" s="119"/>
      <c r="X1348" s="119" t="s">
        <v>4340</v>
      </c>
      <c r="Y1348" s="119" t="s">
        <v>4341</v>
      </c>
      <c r="Z1348" s="119" t="s">
        <v>4342</v>
      </c>
      <c r="AA1348" s="119" t="s">
        <v>4343</v>
      </c>
      <c r="AB1348" s="119" t="s">
        <v>1210</v>
      </c>
      <c r="AD1348" s="300"/>
      <c r="AE1348" s="304"/>
      <c r="AF1348" s="297" t="s">
        <v>783</v>
      </c>
      <c r="AG1348" s="302">
        <v>0</v>
      </c>
      <c r="AH1348" s="297" t="s">
        <v>4336</v>
      </c>
      <c r="AI1348" s="297" t="s">
        <v>4337</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4327</v>
      </c>
      <c r="BI1348" s="312"/>
      <c r="BJ1348" s="305" t="s">
        <v>109</v>
      </c>
      <c r="BK1348" s="305"/>
      <c r="BL1348" s="305">
        <v>1</v>
      </c>
      <c r="BM1348" s="307">
        <v>1</v>
      </c>
      <c r="BN1348" s="307" t="s">
        <v>79</v>
      </c>
      <c r="BO1348" s="305" t="s">
        <v>1211</v>
      </c>
      <c r="BP1348" s="308">
        <v>260.04000000000002</v>
      </c>
      <c r="BQ1348" s="308">
        <v>991.93</v>
      </c>
      <c r="BR1348" s="308">
        <v>12</v>
      </c>
      <c r="BS1348" s="308">
        <v>12</v>
      </c>
      <c r="BT1348" s="305" t="s">
        <v>4344</v>
      </c>
      <c r="BU1348" s="307">
        <v>0.1</v>
      </c>
      <c r="BV1348" s="309">
        <v>0</v>
      </c>
      <c r="BW1348" s="310" t="s">
        <v>1253</v>
      </c>
      <c r="BX1348" s="305"/>
      <c r="BY1348" s="308">
        <v>260.04000000000002</v>
      </c>
      <c r="BZ1348" s="308">
        <v>991.93</v>
      </c>
      <c r="CA1348" s="308">
        <v>20.399999999999999</v>
      </c>
      <c r="CB1348" s="308">
        <v>20.399999999999999</v>
      </c>
      <c r="CC1348" s="307">
        <v>0.55000000000000004</v>
      </c>
      <c r="CD1348" s="305" t="s">
        <v>1213</v>
      </c>
      <c r="CE1348" s="310" t="s">
        <v>1253</v>
      </c>
      <c r="CF1348" s="305"/>
      <c r="CG1348" s="308">
        <v>260.04000000000002</v>
      </c>
      <c r="CH1348" s="308">
        <v>991.93</v>
      </c>
      <c r="CI1348" s="308">
        <v>12</v>
      </c>
      <c r="CJ1348" s="308">
        <v>12</v>
      </c>
      <c r="CK1348" s="307"/>
      <c r="CL1348" s="307"/>
      <c r="CM1348" s="307">
        <v>1</v>
      </c>
      <c r="CN1348" s="311" t="s">
        <v>1213</v>
      </c>
      <c r="CO1348" s="305" t="s">
        <v>1253</v>
      </c>
      <c r="CP1348" s="305"/>
      <c r="CQ1348" s="308">
        <v>260.04000000000002</v>
      </c>
      <c r="CR1348" s="308">
        <v>991.93</v>
      </c>
      <c r="CS1348" s="308">
        <v>12</v>
      </c>
      <c r="CT1348" s="308">
        <v>12</v>
      </c>
      <c r="CW1348" s="312"/>
      <c r="CX1348" s="312"/>
    </row>
    <row r="1349" spans="1:102" s="299" customFormat="1" ht="16" customHeight="1">
      <c r="A1349" s="297" t="s">
        <v>4345</v>
      </c>
      <c r="B1349" s="297" t="s">
        <v>4346</v>
      </c>
      <c r="C1349" s="119" t="s">
        <v>1256</v>
      </c>
      <c r="D1349" s="119"/>
      <c r="E1349" s="119"/>
      <c r="F1349" s="298">
        <v>1349</v>
      </c>
      <c r="G1349" s="119"/>
      <c r="H1349" s="119"/>
      <c r="I1349" s="119" t="s">
        <v>4347</v>
      </c>
      <c r="J1349" s="119" t="s">
        <v>4348</v>
      </c>
      <c r="K1349" s="119" t="s">
        <v>378</v>
      </c>
      <c r="L1349" s="119"/>
      <c r="M1349" s="119" t="s">
        <v>147</v>
      </c>
      <c r="N1349" s="119"/>
      <c r="O1349" s="119"/>
      <c r="P1349" s="119"/>
      <c r="Q1349" s="119"/>
      <c r="R1349" s="119">
        <v>1</v>
      </c>
      <c r="S1349" s="119" t="s">
        <v>120</v>
      </c>
      <c r="T1349" s="119"/>
      <c r="U1349" s="119"/>
      <c r="V1349" s="119"/>
      <c r="W1349" s="119"/>
      <c r="X1349" s="119" t="s">
        <v>4349</v>
      </c>
      <c r="Y1349" s="119" t="s">
        <v>4350</v>
      </c>
      <c r="Z1349" s="119" t="s">
        <v>4351</v>
      </c>
      <c r="AA1349" s="119" t="s">
        <v>4352</v>
      </c>
      <c r="AB1349" s="119" t="s">
        <v>1210</v>
      </c>
      <c r="AD1349" s="300"/>
      <c r="AE1349" s="304"/>
      <c r="AF1349" s="297" t="s">
        <v>784</v>
      </c>
      <c r="AG1349" s="302">
        <v>0</v>
      </c>
      <c r="AH1349" s="297" t="s">
        <v>4345</v>
      </c>
      <c r="AI1349" s="297" t="s">
        <v>4346</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4327</v>
      </c>
      <c r="BI1349" s="312"/>
      <c r="BJ1349" s="305" t="s">
        <v>109</v>
      </c>
      <c r="BK1349" s="305"/>
      <c r="BL1349" s="305">
        <v>1</v>
      </c>
      <c r="BM1349" s="307">
        <v>1</v>
      </c>
      <c r="BN1349" s="307" t="s">
        <v>79</v>
      </c>
      <c r="BO1349" s="305" t="s">
        <v>1211</v>
      </c>
      <c r="BP1349" s="308">
        <v>260.39999999999998</v>
      </c>
      <c r="BQ1349" s="308">
        <v>975.79</v>
      </c>
      <c r="BR1349" s="308">
        <v>12</v>
      </c>
      <c r="BS1349" s="308">
        <v>12</v>
      </c>
      <c r="BT1349" s="305" t="s">
        <v>4353</v>
      </c>
      <c r="BU1349" s="307">
        <v>0.1</v>
      </c>
      <c r="BV1349" s="309">
        <v>0</v>
      </c>
      <c r="BW1349" s="310" t="s">
        <v>1253</v>
      </c>
      <c r="BX1349" s="305"/>
      <c r="BY1349" s="308">
        <v>260.39999999999998</v>
      </c>
      <c r="BZ1349" s="308">
        <v>975.79</v>
      </c>
      <c r="CA1349" s="308">
        <v>20.399999999999999</v>
      </c>
      <c r="CB1349" s="308">
        <v>20.399999999999999</v>
      </c>
      <c r="CC1349" s="307">
        <v>0.55000000000000004</v>
      </c>
      <c r="CD1349" s="305" t="s">
        <v>1213</v>
      </c>
      <c r="CE1349" s="310" t="s">
        <v>1253</v>
      </c>
      <c r="CF1349" s="305"/>
      <c r="CG1349" s="308">
        <v>260.39999999999998</v>
      </c>
      <c r="CH1349" s="308">
        <v>975.79</v>
      </c>
      <c r="CI1349" s="308">
        <v>12</v>
      </c>
      <c r="CJ1349" s="308">
        <v>12</v>
      </c>
      <c r="CK1349" s="307"/>
      <c r="CL1349" s="307"/>
      <c r="CM1349" s="307">
        <v>1</v>
      </c>
      <c r="CN1349" s="311" t="s">
        <v>1213</v>
      </c>
      <c r="CO1349" s="305" t="s">
        <v>1253</v>
      </c>
      <c r="CP1349" s="305"/>
      <c r="CQ1349" s="308">
        <v>260.39999999999998</v>
      </c>
      <c r="CR1349" s="308">
        <v>975.79</v>
      </c>
      <c r="CS1349" s="308">
        <v>12</v>
      </c>
      <c r="CT1349" s="308">
        <v>12</v>
      </c>
      <c r="CW1349" s="312"/>
      <c r="CX1349" s="312"/>
    </row>
    <row r="1350" spans="1:102" s="299" customFormat="1" ht="16" customHeight="1">
      <c r="A1350" s="297" t="s">
        <v>4354</v>
      </c>
      <c r="B1350" s="297" t="s">
        <v>4355</v>
      </c>
      <c r="C1350" s="119" t="s">
        <v>1215</v>
      </c>
      <c r="D1350" s="119"/>
      <c r="E1350" s="119"/>
      <c r="F1350" s="298">
        <v>1350</v>
      </c>
      <c r="G1350" s="119"/>
      <c r="H1350" s="119"/>
      <c r="I1350" s="119" t="s">
        <v>4356</v>
      </c>
      <c r="J1350" s="119" t="s">
        <v>4357</v>
      </c>
      <c r="K1350" s="119" t="s">
        <v>378</v>
      </c>
      <c r="L1350" s="119"/>
      <c r="M1350" s="119" t="s">
        <v>147</v>
      </c>
      <c r="N1350" s="119"/>
      <c r="O1350" s="119"/>
      <c r="P1350" s="119"/>
      <c r="Q1350" s="119"/>
      <c r="R1350" s="119">
        <v>1</v>
      </c>
      <c r="S1350" s="119" t="s">
        <v>120</v>
      </c>
      <c r="T1350" s="119"/>
      <c r="U1350" s="119"/>
      <c r="V1350" s="119"/>
      <c r="W1350" s="119"/>
      <c r="X1350" s="119" t="s">
        <v>4358</v>
      </c>
      <c r="Y1350" s="119" t="s">
        <v>4359</v>
      </c>
      <c r="Z1350" s="119" t="s">
        <v>4360</v>
      </c>
      <c r="AA1350" s="119" t="s">
        <v>4361</v>
      </c>
      <c r="AB1350" s="119" t="s">
        <v>1210</v>
      </c>
      <c r="AD1350" s="300"/>
      <c r="AE1350" s="304"/>
      <c r="AF1350" s="297" t="s">
        <v>785</v>
      </c>
      <c r="AG1350" s="302">
        <v>0</v>
      </c>
      <c r="AH1350" s="297" t="s">
        <v>4354</v>
      </c>
      <c r="AI1350" s="297" t="s">
        <v>4355</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4327</v>
      </c>
      <c r="BI1350" s="312"/>
      <c r="BJ1350" s="305" t="s">
        <v>109</v>
      </c>
      <c r="BK1350" s="305"/>
      <c r="BL1350" s="305">
        <v>1</v>
      </c>
      <c r="BM1350" s="307">
        <v>1</v>
      </c>
      <c r="BN1350" s="307" t="s">
        <v>79</v>
      </c>
      <c r="BO1350" s="305" t="s">
        <v>1211</v>
      </c>
      <c r="BP1350" s="308">
        <v>261.10000000000002</v>
      </c>
      <c r="BQ1350" s="308">
        <v>959.66</v>
      </c>
      <c r="BR1350" s="308">
        <v>12</v>
      </c>
      <c r="BS1350" s="308">
        <v>12</v>
      </c>
      <c r="BT1350" s="305" t="s">
        <v>4362</v>
      </c>
      <c r="BU1350" s="307">
        <v>0.1</v>
      </c>
      <c r="BV1350" s="309">
        <v>0</v>
      </c>
      <c r="BW1350" s="310" t="s">
        <v>1253</v>
      </c>
      <c r="BX1350" s="305"/>
      <c r="BY1350" s="308">
        <v>261.10000000000002</v>
      </c>
      <c r="BZ1350" s="308">
        <v>959.66</v>
      </c>
      <c r="CA1350" s="308">
        <v>20.399999999999999</v>
      </c>
      <c r="CB1350" s="308">
        <v>20.399999999999999</v>
      </c>
      <c r="CC1350" s="307">
        <v>0.55000000000000004</v>
      </c>
      <c r="CD1350" s="305" t="s">
        <v>1213</v>
      </c>
      <c r="CE1350" s="310" t="s">
        <v>1253</v>
      </c>
      <c r="CF1350" s="305"/>
      <c r="CG1350" s="308">
        <v>261.10000000000002</v>
      </c>
      <c r="CH1350" s="308">
        <v>959.66</v>
      </c>
      <c r="CI1350" s="308">
        <v>12</v>
      </c>
      <c r="CJ1350" s="308">
        <v>12</v>
      </c>
      <c r="CK1350" s="307"/>
      <c r="CL1350" s="307"/>
      <c r="CM1350" s="307">
        <v>1</v>
      </c>
      <c r="CN1350" s="311" t="s">
        <v>1213</v>
      </c>
      <c r="CO1350" s="305" t="s">
        <v>1253</v>
      </c>
      <c r="CP1350" s="305"/>
      <c r="CQ1350" s="308">
        <v>261.10000000000002</v>
      </c>
      <c r="CR1350" s="308">
        <v>959.66</v>
      </c>
      <c r="CS1350" s="308">
        <v>12</v>
      </c>
      <c r="CT1350" s="308">
        <v>12</v>
      </c>
      <c r="CW1350" s="312"/>
      <c r="CX1350" s="312"/>
    </row>
    <row r="1351" spans="1:102" s="299" customFormat="1" ht="16" customHeight="1">
      <c r="A1351" s="297" t="s">
        <v>4363</v>
      </c>
      <c r="B1351" s="297" t="s">
        <v>4364</v>
      </c>
      <c r="C1351" s="119" t="s">
        <v>1256</v>
      </c>
      <c r="D1351" s="119"/>
      <c r="E1351" s="119"/>
      <c r="F1351" s="298">
        <v>1351</v>
      </c>
      <c r="G1351" s="119"/>
      <c r="H1351" s="119"/>
      <c r="I1351" s="119" t="s">
        <v>4365</v>
      </c>
      <c r="J1351" s="119" t="s">
        <v>4366</v>
      </c>
      <c r="K1351" s="119" t="s">
        <v>378</v>
      </c>
      <c r="L1351" s="119"/>
      <c r="M1351" s="119" t="s">
        <v>147</v>
      </c>
      <c r="N1351" s="119"/>
      <c r="O1351" s="119"/>
      <c r="P1351" s="119"/>
      <c r="Q1351" s="119"/>
      <c r="R1351" s="119">
        <v>1</v>
      </c>
      <c r="S1351" s="119" t="s">
        <v>120</v>
      </c>
      <c r="T1351" s="119"/>
      <c r="U1351" s="119"/>
      <c r="V1351" s="119"/>
      <c r="W1351" s="119"/>
      <c r="X1351" s="119" t="s">
        <v>4367</v>
      </c>
      <c r="Y1351" s="119" t="s">
        <v>4368</v>
      </c>
      <c r="Z1351" s="119" t="s">
        <v>4369</v>
      </c>
      <c r="AA1351" s="119" t="s">
        <v>4370</v>
      </c>
      <c r="AB1351" s="119" t="s">
        <v>1210</v>
      </c>
      <c r="AD1351" s="300"/>
      <c r="AE1351" s="304"/>
      <c r="AF1351" s="297" t="s">
        <v>786</v>
      </c>
      <c r="AG1351" s="302">
        <v>0</v>
      </c>
      <c r="AH1351" s="297" t="s">
        <v>4363</v>
      </c>
      <c r="AI1351" s="297" t="s">
        <v>4364</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4318</v>
      </c>
      <c r="BI1351" s="312"/>
      <c r="BJ1351" s="305" t="s">
        <v>109</v>
      </c>
      <c r="BK1351" s="305"/>
      <c r="BL1351" s="305">
        <v>1</v>
      </c>
      <c r="BM1351" s="307">
        <v>1</v>
      </c>
      <c r="BN1351" s="307" t="s">
        <v>79</v>
      </c>
      <c r="BO1351" s="305" t="s">
        <v>1211</v>
      </c>
      <c r="BP1351" s="308">
        <v>363.08</v>
      </c>
      <c r="BQ1351" s="308">
        <v>937.27</v>
      </c>
      <c r="BR1351" s="308">
        <v>35</v>
      </c>
      <c r="BS1351" s="308">
        <v>35</v>
      </c>
      <c r="BT1351" s="305" t="s">
        <v>4371</v>
      </c>
      <c r="BU1351" s="307">
        <v>0.1</v>
      </c>
      <c r="BV1351" s="309">
        <v>0</v>
      </c>
      <c r="BW1351" s="310" t="s">
        <v>1243</v>
      </c>
      <c r="BX1351" s="305"/>
      <c r="BY1351" s="308">
        <v>363.08</v>
      </c>
      <c r="BZ1351" s="308">
        <v>937.27</v>
      </c>
      <c r="CA1351" s="308">
        <v>59.5</v>
      </c>
      <c r="CB1351" s="308">
        <v>59.5</v>
      </c>
      <c r="CC1351" s="307">
        <v>0.55000000000000004</v>
      </c>
      <c r="CD1351" s="305" t="s">
        <v>1213</v>
      </c>
      <c r="CE1351" s="310" t="s">
        <v>1243</v>
      </c>
      <c r="CF1351" s="305"/>
      <c r="CG1351" s="308">
        <v>363.08</v>
      </c>
      <c r="CH1351" s="308">
        <v>937.27</v>
      </c>
      <c r="CI1351" s="308">
        <v>35</v>
      </c>
      <c r="CJ1351" s="308">
        <v>35</v>
      </c>
      <c r="CK1351" s="307"/>
      <c r="CL1351" s="307"/>
      <c r="CM1351" s="307">
        <v>1</v>
      </c>
      <c r="CN1351" s="311" t="s">
        <v>1213</v>
      </c>
      <c r="CO1351" s="305" t="s">
        <v>1243</v>
      </c>
      <c r="CP1351" s="305"/>
      <c r="CQ1351" s="308">
        <v>363.08</v>
      </c>
      <c r="CR1351" s="308">
        <v>937.27</v>
      </c>
      <c r="CS1351" s="308">
        <v>35</v>
      </c>
      <c r="CT1351" s="308">
        <v>35</v>
      </c>
      <c r="CW1351" s="312"/>
      <c r="CX1351" s="312"/>
    </row>
    <row r="1352" spans="1:102" s="299" customFormat="1" ht="16" customHeight="1">
      <c r="A1352" s="297" t="s">
        <v>4372</v>
      </c>
      <c r="B1352" s="297" t="s">
        <v>4373</v>
      </c>
      <c r="C1352" s="119" t="s">
        <v>1256</v>
      </c>
      <c r="D1352" s="119"/>
      <c r="E1352" s="119"/>
      <c r="F1352" s="298">
        <v>1352</v>
      </c>
      <c r="G1352" s="119"/>
      <c r="H1352" s="119"/>
      <c r="I1352" s="119" t="s">
        <v>4374</v>
      </c>
      <c r="J1352" s="119" t="s">
        <v>4375</v>
      </c>
      <c r="K1352" s="119" t="s">
        <v>378</v>
      </c>
      <c r="L1352" s="119"/>
      <c r="M1352" s="119" t="s">
        <v>147</v>
      </c>
      <c r="N1352" s="119"/>
      <c r="O1352" s="119"/>
      <c r="P1352" s="119"/>
      <c r="Q1352" s="119"/>
      <c r="R1352" s="119">
        <v>1</v>
      </c>
      <c r="S1352" s="119" t="s">
        <v>120</v>
      </c>
      <c r="T1352" s="119"/>
      <c r="U1352" s="119"/>
      <c r="V1352" s="119"/>
      <c r="W1352" s="119"/>
      <c r="X1352" s="119" t="s">
        <v>4376</v>
      </c>
      <c r="Y1352" s="119" t="s">
        <v>4377</v>
      </c>
      <c r="Z1352" s="119" t="s">
        <v>4378</v>
      </c>
      <c r="AA1352" s="119" t="s">
        <v>4379</v>
      </c>
      <c r="AB1352" s="119" t="s">
        <v>1210</v>
      </c>
      <c r="AD1352" s="300"/>
      <c r="AE1352" s="304"/>
      <c r="AF1352" s="297" t="s">
        <v>787</v>
      </c>
      <c r="AG1352" s="302">
        <v>0</v>
      </c>
      <c r="AH1352" s="297" t="s">
        <v>4372</v>
      </c>
      <c r="AI1352" s="297" t="s">
        <v>4373</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4363</v>
      </c>
      <c r="BI1352" s="312"/>
      <c r="BJ1352" s="305" t="s">
        <v>109</v>
      </c>
      <c r="BK1352" s="305"/>
      <c r="BL1352" s="305">
        <v>1</v>
      </c>
      <c r="BM1352" s="307">
        <v>1</v>
      </c>
      <c r="BN1352" s="307" t="s">
        <v>79</v>
      </c>
      <c r="BO1352" s="305" t="s">
        <v>1211</v>
      </c>
      <c r="BP1352" s="308">
        <v>262.16000000000003</v>
      </c>
      <c r="BQ1352" s="308">
        <v>943.55</v>
      </c>
      <c r="BR1352" s="308">
        <v>12</v>
      </c>
      <c r="BS1352" s="308">
        <v>12</v>
      </c>
      <c r="BT1352" s="305" t="s">
        <v>4380</v>
      </c>
      <c r="BU1352" s="307">
        <v>0.1</v>
      </c>
      <c r="BV1352" s="309">
        <v>0</v>
      </c>
      <c r="BW1352" s="310" t="s">
        <v>1253</v>
      </c>
      <c r="BX1352" s="305"/>
      <c r="BY1352" s="308">
        <v>262.16000000000003</v>
      </c>
      <c r="BZ1352" s="308">
        <v>943.55</v>
      </c>
      <c r="CA1352" s="308">
        <v>20.399999999999999</v>
      </c>
      <c r="CB1352" s="308">
        <v>20.399999999999999</v>
      </c>
      <c r="CC1352" s="307">
        <v>0.55000000000000004</v>
      </c>
      <c r="CD1352" s="305" t="s">
        <v>1213</v>
      </c>
      <c r="CE1352" s="310" t="s">
        <v>1253</v>
      </c>
      <c r="CF1352" s="305"/>
      <c r="CG1352" s="308">
        <v>262.16000000000003</v>
      </c>
      <c r="CH1352" s="308">
        <v>943.55</v>
      </c>
      <c r="CI1352" s="308">
        <v>12</v>
      </c>
      <c r="CJ1352" s="308">
        <v>12</v>
      </c>
      <c r="CK1352" s="307"/>
      <c r="CL1352" s="307"/>
      <c r="CM1352" s="307">
        <v>1</v>
      </c>
      <c r="CN1352" s="311" t="s">
        <v>1213</v>
      </c>
      <c r="CO1352" s="305" t="s">
        <v>1253</v>
      </c>
      <c r="CP1352" s="305"/>
      <c r="CQ1352" s="308">
        <v>262.16000000000003</v>
      </c>
      <c r="CR1352" s="308">
        <v>943.55</v>
      </c>
      <c r="CS1352" s="308">
        <v>12</v>
      </c>
      <c r="CT1352" s="308">
        <v>12</v>
      </c>
      <c r="CW1352" s="312"/>
      <c r="CX1352" s="312"/>
    </row>
    <row r="1353" spans="1:102" s="299" customFormat="1" ht="16" customHeight="1">
      <c r="A1353" s="297" t="s">
        <v>4381</v>
      </c>
      <c r="B1353" s="297" t="s">
        <v>4382</v>
      </c>
      <c r="C1353" s="119" t="s">
        <v>1215</v>
      </c>
      <c r="D1353" s="119"/>
      <c r="E1353" s="119"/>
      <c r="F1353" s="298">
        <v>1353</v>
      </c>
      <c r="G1353" s="119"/>
      <c r="H1353" s="119"/>
      <c r="I1353" s="119" t="s">
        <v>4383</v>
      </c>
      <c r="J1353" s="119" t="s">
        <v>4384</v>
      </c>
      <c r="K1353" s="119" t="s">
        <v>378</v>
      </c>
      <c r="L1353" s="119"/>
      <c r="M1353" s="119" t="s">
        <v>147</v>
      </c>
      <c r="N1353" s="119"/>
      <c r="O1353" s="119"/>
      <c r="P1353" s="119"/>
      <c r="Q1353" s="119"/>
      <c r="R1353" s="119">
        <v>1</v>
      </c>
      <c r="S1353" s="119" t="s">
        <v>120</v>
      </c>
      <c r="T1353" s="119"/>
      <c r="U1353" s="119"/>
      <c r="V1353" s="119"/>
      <c r="W1353" s="119"/>
      <c r="X1353" s="119" t="s">
        <v>4385</v>
      </c>
      <c r="Y1353" s="119" t="s">
        <v>4386</v>
      </c>
      <c r="Z1353" s="119" t="s">
        <v>4387</v>
      </c>
      <c r="AA1353" s="119" t="s">
        <v>4388</v>
      </c>
      <c r="AB1353" s="119" t="s">
        <v>1210</v>
      </c>
      <c r="AD1353" s="300"/>
      <c r="AE1353" s="304"/>
      <c r="AF1353" s="297" t="s">
        <v>788</v>
      </c>
      <c r="AG1353" s="302">
        <v>0</v>
      </c>
      <c r="AH1353" s="297" t="s">
        <v>4381</v>
      </c>
      <c r="AI1353" s="297" t="s">
        <v>4382</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4363</v>
      </c>
      <c r="BI1353" s="312"/>
      <c r="BJ1353" s="305" t="s">
        <v>109</v>
      </c>
      <c r="BK1353" s="305"/>
      <c r="BL1353" s="305">
        <v>1</v>
      </c>
      <c r="BM1353" s="307">
        <v>1</v>
      </c>
      <c r="BN1353" s="307" t="s">
        <v>79</v>
      </c>
      <c r="BO1353" s="305" t="s">
        <v>1211</v>
      </c>
      <c r="BP1353" s="308">
        <v>263.56</v>
      </c>
      <c r="BQ1353" s="308">
        <v>927.47</v>
      </c>
      <c r="BR1353" s="308">
        <v>12</v>
      </c>
      <c r="BS1353" s="308">
        <v>12</v>
      </c>
      <c r="BT1353" s="305" t="s">
        <v>4389</v>
      </c>
      <c r="BU1353" s="307">
        <v>0.1</v>
      </c>
      <c r="BV1353" s="309">
        <v>0</v>
      </c>
      <c r="BW1353" s="310" t="s">
        <v>1253</v>
      </c>
      <c r="BX1353" s="305"/>
      <c r="BY1353" s="308">
        <v>263.56</v>
      </c>
      <c r="BZ1353" s="308">
        <v>927.47</v>
      </c>
      <c r="CA1353" s="308">
        <v>20.399999999999999</v>
      </c>
      <c r="CB1353" s="308">
        <v>20.399999999999999</v>
      </c>
      <c r="CC1353" s="307">
        <v>0.55000000000000004</v>
      </c>
      <c r="CD1353" s="305" t="s">
        <v>1213</v>
      </c>
      <c r="CE1353" s="310" t="s">
        <v>1253</v>
      </c>
      <c r="CF1353" s="305"/>
      <c r="CG1353" s="308">
        <v>263.56</v>
      </c>
      <c r="CH1353" s="308">
        <v>927.47</v>
      </c>
      <c r="CI1353" s="308">
        <v>12</v>
      </c>
      <c r="CJ1353" s="308">
        <v>12</v>
      </c>
      <c r="CK1353" s="307"/>
      <c r="CL1353" s="307"/>
      <c r="CM1353" s="307">
        <v>1</v>
      </c>
      <c r="CN1353" s="311" t="s">
        <v>1213</v>
      </c>
      <c r="CO1353" s="305" t="s">
        <v>1253</v>
      </c>
      <c r="CP1353" s="305"/>
      <c r="CQ1353" s="308">
        <v>263.56</v>
      </c>
      <c r="CR1353" s="308">
        <v>927.47</v>
      </c>
      <c r="CS1353" s="308">
        <v>12</v>
      </c>
      <c r="CT1353" s="308">
        <v>12</v>
      </c>
      <c r="CW1353" s="312"/>
      <c r="CX1353" s="312"/>
    </row>
    <row r="1354" spans="1:102" s="299" customFormat="1" ht="16" customHeight="1">
      <c r="A1354" s="297" t="s">
        <v>4390</v>
      </c>
      <c r="B1354" s="297" t="s">
        <v>4391</v>
      </c>
      <c r="C1354" s="119" t="s">
        <v>1256</v>
      </c>
      <c r="D1354" s="119"/>
      <c r="E1354" s="119"/>
      <c r="F1354" s="298">
        <v>1354</v>
      </c>
      <c r="G1354" s="119"/>
      <c r="H1354" s="119"/>
      <c r="I1354" s="119" t="s">
        <v>4392</v>
      </c>
      <c r="J1354" s="119" t="s">
        <v>4393</v>
      </c>
      <c r="K1354" s="119" t="s">
        <v>378</v>
      </c>
      <c r="L1354" s="119"/>
      <c r="M1354" s="119" t="s">
        <v>147</v>
      </c>
      <c r="N1354" s="119"/>
      <c r="O1354" s="119"/>
      <c r="P1354" s="119"/>
      <c r="Q1354" s="119"/>
      <c r="R1354" s="119">
        <v>1</v>
      </c>
      <c r="S1354" s="119" t="s">
        <v>120</v>
      </c>
      <c r="T1354" s="119"/>
      <c r="U1354" s="119"/>
      <c r="V1354" s="119"/>
      <c r="W1354" s="119"/>
      <c r="X1354" s="119" t="s">
        <v>4394</v>
      </c>
      <c r="Y1354" s="119" t="s">
        <v>4395</v>
      </c>
      <c r="Z1354" s="119" t="s">
        <v>4396</v>
      </c>
      <c r="AA1354" s="119" t="s">
        <v>4397</v>
      </c>
      <c r="AB1354" s="119" t="s">
        <v>1210</v>
      </c>
      <c r="AD1354" s="300"/>
      <c r="AE1354" s="304"/>
      <c r="AF1354" s="297" t="s">
        <v>789</v>
      </c>
      <c r="AG1354" s="302">
        <v>0</v>
      </c>
      <c r="AH1354" s="297" t="s">
        <v>4390</v>
      </c>
      <c r="AI1354" s="297" t="s">
        <v>4391</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4363</v>
      </c>
      <c r="BI1354" s="312"/>
      <c r="BJ1354" s="305" t="s">
        <v>109</v>
      </c>
      <c r="BK1354" s="305"/>
      <c r="BL1354" s="305">
        <v>1</v>
      </c>
      <c r="BM1354" s="307">
        <v>1</v>
      </c>
      <c r="BN1354" s="307" t="s">
        <v>79</v>
      </c>
      <c r="BO1354" s="305" t="s">
        <v>1211</v>
      </c>
      <c r="BP1354" s="308">
        <v>265.32</v>
      </c>
      <c r="BQ1354" s="308">
        <v>911.42</v>
      </c>
      <c r="BR1354" s="308">
        <v>12</v>
      </c>
      <c r="BS1354" s="308">
        <v>12</v>
      </c>
      <c r="BT1354" s="305" t="s">
        <v>4398</v>
      </c>
      <c r="BU1354" s="307">
        <v>0.1</v>
      </c>
      <c r="BV1354" s="309">
        <v>0</v>
      </c>
      <c r="BW1354" s="310" t="s">
        <v>1253</v>
      </c>
      <c r="BX1354" s="305"/>
      <c r="BY1354" s="308">
        <v>265.32</v>
      </c>
      <c r="BZ1354" s="308">
        <v>911.42</v>
      </c>
      <c r="CA1354" s="308">
        <v>20.399999999999999</v>
      </c>
      <c r="CB1354" s="308">
        <v>20.399999999999999</v>
      </c>
      <c r="CC1354" s="307">
        <v>0.55000000000000004</v>
      </c>
      <c r="CD1354" s="305" t="s">
        <v>1213</v>
      </c>
      <c r="CE1354" s="310" t="s">
        <v>1253</v>
      </c>
      <c r="CF1354" s="305"/>
      <c r="CG1354" s="308">
        <v>265.32</v>
      </c>
      <c r="CH1354" s="308">
        <v>911.42</v>
      </c>
      <c r="CI1354" s="308">
        <v>12</v>
      </c>
      <c r="CJ1354" s="308">
        <v>12</v>
      </c>
      <c r="CK1354" s="307"/>
      <c r="CL1354" s="307"/>
      <c r="CM1354" s="307">
        <v>1</v>
      </c>
      <c r="CN1354" s="311" t="s">
        <v>1213</v>
      </c>
      <c r="CO1354" s="305" t="s">
        <v>1253</v>
      </c>
      <c r="CP1354" s="305"/>
      <c r="CQ1354" s="308">
        <v>265.32</v>
      </c>
      <c r="CR1354" s="308">
        <v>911.42</v>
      </c>
      <c r="CS1354" s="308">
        <v>12</v>
      </c>
      <c r="CT1354" s="308">
        <v>12</v>
      </c>
      <c r="CW1354" s="312"/>
      <c r="CX1354" s="312"/>
    </row>
    <row r="1355" spans="1:102" s="299" customFormat="1" ht="16" customHeight="1">
      <c r="A1355" s="297" t="s">
        <v>4399</v>
      </c>
      <c r="B1355" s="297" t="s">
        <v>4400</v>
      </c>
      <c r="C1355" s="119" t="s">
        <v>1215</v>
      </c>
      <c r="D1355" s="119"/>
      <c r="E1355" s="119"/>
      <c r="F1355" s="298">
        <v>1355</v>
      </c>
      <c r="G1355" s="119"/>
      <c r="H1355" s="119"/>
      <c r="I1355" s="119" t="s">
        <v>4401</v>
      </c>
      <c r="J1355" s="119" t="s">
        <v>4402</v>
      </c>
      <c r="K1355" s="119" t="s">
        <v>378</v>
      </c>
      <c r="L1355" s="119"/>
      <c r="M1355" s="119" t="s">
        <v>147</v>
      </c>
      <c r="N1355" s="119"/>
      <c r="O1355" s="119"/>
      <c r="P1355" s="119"/>
      <c r="Q1355" s="119"/>
      <c r="R1355" s="119">
        <v>1</v>
      </c>
      <c r="S1355" s="119" t="s">
        <v>120</v>
      </c>
      <c r="T1355" s="119"/>
      <c r="U1355" s="119"/>
      <c r="V1355" s="119"/>
      <c r="W1355" s="119"/>
      <c r="X1355" s="119" t="s">
        <v>4403</v>
      </c>
      <c r="Y1355" s="119" t="s">
        <v>4404</v>
      </c>
      <c r="Z1355" s="119" t="s">
        <v>4405</v>
      </c>
      <c r="AA1355" s="119" t="s">
        <v>4406</v>
      </c>
      <c r="AB1355" s="119" t="s">
        <v>1210</v>
      </c>
      <c r="AD1355" s="300"/>
      <c r="AE1355" s="304"/>
      <c r="AF1355" s="297" t="s">
        <v>790</v>
      </c>
      <c r="AG1355" s="302">
        <v>0</v>
      </c>
      <c r="AH1355" s="297" t="s">
        <v>4399</v>
      </c>
      <c r="AI1355" s="297" t="s">
        <v>4400</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4318</v>
      </c>
      <c r="BI1355" s="312"/>
      <c r="BJ1355" s="305" t="s">
        <v>109</v>
      </c>
      <c r="BK1355" s="305"/>
      <c r="BL1355" s="305">
        <v>1</v>
      </c>
      <c r="BM1355" s="307">
        <v>1</v>
      </c>
      <c r="BN1355" s="307" t="s">
        <v>79</v>
      </c>
      <c r="BO1355" s="305" t="s">
        <v>1211</v>
      </c>
      <c r="BP1355" s="308">
        <v>368.55</v>
      </c>
      <c r="BQ1355" s="308">
        <v>895.75</v>
      </c>
      <c r="BR1355" s="308">
        <v>35</v>
      </c>
      <c r="BS1355" s="308">
        <v>35</v>
      </c>
      <c r="BT1355" s="305" t="s">
        <v>4407</v>
      </c>
      <c r="BU1355" s="307">
        <v>0.1</v>
      </c>
      <c r="BV1355" s="309">
        <v>0</v>
      </c>
      <c r="BW1355" s="310" t="s">
        <v>1243</v>
      </c>
      <c r="BX1355" s="305"/>
      <c r="BY1355" s="308">
        <v>368.55</v>
      </c>
      <c r="BZ1355" s="308">
        <v>895.75</v>
      </c>
      <c r="CA1355" s="308">
        <v>59.5</v>
      </c>
      <c r="CB1355" s="308">
        <v>59.5</v>
      </c>
      <c r="CC1355" s="307">
        <v>0.55000000000000004</v>
      </c>
      <c r="CD1355" s="305" t="s">
        <v>1213</v>
      </c>
      <c r="CE1355" s="310" t="s">
        <v>1243</v>
      </c>
      <c r="CF1355" s="305"/>
      <c r="CG1355" s="308">
        <v>368.55</v>
      </c>
      <c r="CH1355" s="308">
        <v>895.75</v>
      </c>
      <c r="CI1355" s="308">
        <v>35</v>
      </c>
      <c r="CJ1355" s="308">
        <v>35</v>
      </c>
      <c r="CK1355" s="307"/>
      <c r="CL1355" s="307"/>
      <c r="CM1355" s="307">
        <v>1</v>
      </c>
      <c r="CN1355" s="311" t="s">
        <v>1213</v>
      </c>
      <c r="CO1355" s="305" t="s">
        <v>1243</v>
      </c>
      <c r="CP1355" s="305"/>
      <c r="CQ1355" s="308">
        <v>368.55</v>
      </c>
      <c r="CR1355" s="308">
        <v>895.75</v>
      </c>
      <c r="CS1355" s="308">
        <v>35</v>
      </c>
      <c r="CT1355" s="308">
        <v>35</v>
      </c>
      <c r="CW1355" s="312"/>
      <c r="CX1355" s="312"/>
    </row>
    <row r="1356" spans="1:102" s="299" customFormat="1" ht="16" customHeight="1">
      <c r="A1356" s="297" t="s">
        <v>4408</v>
      </c>
      <c r="B1356" s="297" t="s">
        <v>4409</v>
      </c>
      <c r="C1356" s="119" t="s">
        <v>1215</v>
      </c>
      <c r="D1356" s="119"/>
      <c r="E1356" s="119"/>
      <c r="F1356" s="298">
        <v>1356</v>
      </c>
      <c r="G1356" s="119"/>
      <c r="H1356" s="119"/>
      <c r="I1356" s="119" t="s">
        <v>4410</v>
      </c>
      <c r="J1356" s="119" t="s">
        <v>4411</v>
      </c>
      <c r="K1356" s="119" t="s">
        <v>378</v>
      </c>
      <c r="L1356" s="119"/>
      <c r="M1356" s="119" t="s">
        <v>147</v>
      </c>
      <c r="N1356" s="119"/>
      <c r="O1356" s="119"/>
      <c r="P1356" s="119"/>
      <c r="Q1356" s="119"/>
      <c r="R1356" s="119">
        <v>1</v>
      </c>
      <c r="S1356" s="119" t="s">
        <v>120</v>
      </c>
      <c r="T1356" s="119"/>
      <c r="U1356" s="119"/>
      <c r="V1356" s="119"/>
      <c r="W1356" s="119"/>
      <c r="X1356" s="119" t="s">
        <v>4412</v>
      </c>
      <c r="Y1356" s="119" t="s">
        <v>4413</v>
      </c>
      <c r="Z1356" s="119" t="s">
        <v>4414</v>
      </c>
      <c r="AA1356" s="119" t="s">
        <v>4415</v>
      </c>
      <c r="AB1356" s="119" t="s">
        <v>1210</v>
      </c>
      <c r="AD1356" s="300"/>
      <c r="AE1356" s="304"/>
      <c r="AF1356" s="297" t="s">
        <v>791</v>
      </c>
      <c r="AG1356" s="302">
        <v>0</v>
      </c>
      <c r="AH1356" s="297" t="s">
        <v>4408</v>
      </c>
      <c r="AI1356" s="297" t="s">
        <v>4409</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4399</v>
      </c>
      <c r="BI1356" s="312"/>
      <c r="BJ1356" s="305" t="s">
        <v>109</v>
      </c>
      <c r="BK1356" s="305"/>
      <c r="BL1356" s="305">
        <v>1</v>
      </c>
      <c r="BM1356" s="307">
        <v>1</v>
      </c>
      <c r="BN1356" s="307" t="s">
        <v>79</v>
      </c>
      <c r="BO1356" s="305" t="s">
        <v>1211</v>
      </c>
      <c r="BP1356" s="308">
        <v>267.43</v>
      </c>
      <c r="BQ1356" s="308">
        <v>895.41</v>
      </c>
      <c r="BR1356" s="308">
        <v>12</v>
      </c>
      <c r="BS1356" s="308">
        <v>12</v>
      </c>
      <c r="BT1356" s="305" t="s">
        <v>4416</v>
      </c>
      <c r="BU1356" s="307">
        <v>0.1</v>
      </c>
      <c r="BV1356" s="309">
        <v>0</v>
      </c>
      <c r="BW1356" s="310" t="s">
        <v>1253</v>
      </c>
      <c r="BX1356" s="305"/>
      <c r="BY1356" s="308">
        <v>267.43</v>
      </c>
      <c r="BZ1356" s="308">
        <v>895.41</v>
      </c>
      <c r="CA1356" s="308">
        <v>20.399999999999999</v>
      </c>
      <c r="CB1356" s="308">
        <v>20.399999999999999</v>
      </c>
      <c r="CC1356" s="307">
        <v>0.55000000000000004</v>
      </c>
      <c r="CD1356" s="305" t="s">
        <v>1213</v>
      </c>
      <c r="CE1356" s="310" t="s">
        <v>1253</v>
      </c>
      <c r="CF1356" s="305"/>
      <c r="CG1356" s="308">
        <v>267.43</v>
      </c>
      <c r="CH1356" s="308">
        <v>895.41</v>
      </c>
      <c r="CI1356" s="308">
        <v>12</v>
      </c>
      <c r="CJ1356" s="308">
        <v>12</v>
      </c>
      <c r="CK1356" s="307"/>
      <c r="CL1356" s="307"/>
      <c r="CM1356" s="307">
        <v>1</v>
      </c>
      <c r="CN1356" s="311" t="s">
        <v>1213</v>
      </c>
      <c r="CO1356" s="305" t="s">
        <v>1253</v>
      </c>
      <c r="CP1356" s="305"/>
      <c r="CQ1356" s="308">
        <v>267.43</v>
      </c>
      <c r="CR1356" s="308">
        <v>895.41</v>
      </c>
      <c r="CS1356" s="308">
        <v>12</v>
      </c>
      <c r="CT1356" s="308">
        <v>12</v>
      </c>
      <c r="CW1356" s="312"/>
      <c r="CX1356" s="312"/>
    </row>
    <row r="1357" spans="1:102" s="299" customFormat="1" ht="16" customHeight="1">
      <c r="A1357" s="297" t="s">
        <v>4417</v>
      </c>
      <c r="B1357" s="297" t="s">
        <v>4418</v>
      </c>
      <c r="C1357" s="119" t="s">
        <v>1256</v>
      </c>
      <c r="D1357" s="119"/>
      <c r="E1357" s="119"/>
      <c r="F1357" s="298">
        <v>1357</v>
      </c>
      <c r="G1357" s="119"/>
      <c r="H1357" s="119"/>
      <c r="I1357" s="119" t="s">
        <v>4419</v>
      </c>
      <c r="J1357" s="119" t="s">
        <v>4420</v>
      </c>
      <c r="K1357" s="119" t="s">
        <v>378</v>
      </c>
      <c r="L1357" s="119"/>
      <c r="M1357" s="119" t="s">
        <v>147</v>
      </c>
      <c r="N1357" s="119"/>
      <c r="O1357" s="119"/>
      <c r="P1357" s="119"/>
      <c r="Q1357" s="119"/>
      <c r="R1357" s="119">
        <v>1</v>
      </c>
      <c r="S1357" s="119" t="s">
        <v>120</v>
      </c>
      <c r="T1357" s="119"/>
      <c r="U1357" s="119"/>
      <c r="V1357" s="119"/>
      <c r="W1357" s="119"/>
      <c r="X1357" s="119" t="s">
        <v>4421</v>
      </c>
      <c r="Y1357" s="119" t="s">
        <v>4422</v>
      </c>
      <c r="Z1357" s="119" t="s">
        <v>4423</v>
      </c>
      <c r="AA1357" s="119" t="s">
        <v>4424</v>
      </c>
      <c r="AB1357" s="119" t="s">
        <v>1210</v>
      </c>
      <c r="AD1357" s="300"/>
      <c r="AE1357" s="304"/>
      <c r="AF1357" s="297" t="s">
        <v>792</v>
      </c>
      <c r="AG1357" s="302">
        <v>0</v>
      </c>
      <c r="AH1357" s="297" t="s">
        <v>4417</v>
      </c>
      <c r="AI1357" s="297" t="s">
        <v>4418</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4399</v>
      </c>
      <c r="BI1357" s="312"/>
      <c r="BJ1357" s="305" t="s">
        <v>109</v>
      </c>
      <c r="BK1357" s="305"/>
      <c r="BL1357" s="305">
        <v>1</v>
      </c>
      <c r="BM1357" s="307">
        <v>1</v>
      </c>
      <c r="BN1357" s="307" t="s">
        <v>79</v>
      </c>
      <c r="BO1357" s="305" t="s">
        <v>1211</v>
      </c>
      <c r="BP1357" s="308">
        <v>269.88</v>
      </c>
      <c r="BQ1357" s="308">
        <v>879.46</v>
      </c>
      <c r="BR1357" s="308">
        <v>12</v>
      </c>
      <c r="BS1357" s="308">
        <v>12</v>
      </c>
      <c r="BT1357" s="305" t="s">
        <v>4425</v>
      </c>
      <c r="BU1357" s="307">
        <v>0.1</v>
      </c>
      <c r="BV1357" s="309">
        <v>0</v>
      </c>
      <c r="BW1357" s="310" t="s">
        <v>1253</v>
      </c>
      <c r="BX1357" s="305"/>
      <c r="BY1357" s="308">
        <v>269.88</v>
      </c>
      <c r="BZ1357" s="308">
        <v>879.46</v>
      </c>
      <c r="CA1357" s="308">
        <v>20.399999999999999</v>
      </c>
      <c r="CB1357" s="308">
        <v>20.399999999999999</v>
      </c>
      <c r="CC1357" s="307">
        <v>0.55000000000000004</v>
      </c>
      <c r="CD1357" s="305" t="s">
        <v>1213</v>
      </c>
      <c r="CE1357" s="310" t="s">
        <v>1253</v>
      </c>
      <c r="CF1357" s="305"/>
      <c r="CG1357" s="308">
        <v>269.88</v>
      </c>
      <c r="CH1357" s="308">
        <v>879.46</v>
      </c>
      <c r="CI1357" s="308">
        <v>12</v>
      </c>
      <c r="CJ1357" s="308">
        <v>12</v>
      </c>
      <c r="CK1357" s="307"/>
      <c r="CL1357" s="307"/>
      <c r="CM1357" s="307">
        <v>1</v>
      </c>
      <c r="CN1357" s="311" t="s">
        <v>1213</v>
      </c>
      <c r="CO1357" s="305" t="s">
        <v>1253</v>
      </c>
      <c r="CP1357" s="305"/>
      <c r="CQ1357" s="308">
        <v>269.88</v>
      </c>
      <c r="CR1357" s="308">
        <v>879.46</v>
      </c>
      <c r="CS1357" s="308">
        <v>12</v>
      </c>
      <c r="CT1357" s="308">
        <v>12</v>
      </c>
      <c r="CW1357" s="312"/>
      <c r="CX1357" s="312"/>
    </row>
    <row r="1358" spans="1:102" s="299" customFormat="1" ht="16" customHeight="1">
      <c r="A1358" s="297" t="s">
        <v>4426</v>
      </c>
      <c r="B1358" s="297" t="s">
        <v>4427</v>
      </c>
      <c r="C1358" s="119" t="s">
        <v>1215</v>
      </c>
      <c r="D1358" s="119"/>
      <c r="E1358" s="119"/>
      <c r="F1358" s="298">
        <v>1358</v>
      </c>
      <c r="G1358" s="119"/>
      <c r="H1358" s="119"/>
      <c r="I1358" s="119" t="s">
        <v>4428</v>
      </c>
      <c r="J1358" s="119" t="s">
        <v>4429</v>
      </c>
      <c r="K1358" s="119" t="s">
        <v>378</v>
      </c>
      <c r="L1358" s="119"/>
      <c r="M1358" s="119" t="s">
        <v>147</v>
      </c>
      <c r="N1358" s="119"/>
      <c r="O1358" s="119"/>
      <c r="P1358" s="119"/>
      <c r="Q1358" s="119"/>
      <c r="R1358" s="119">
        <v>1</v>
      </c>
      <c r="S1358" s="119" t="s">
        <v>120</v>
      </c>
      <c r="T1358" s="119"/>
      <c r="U1358" s="119"/>
      <c r="V1358" s="119"/>
      <c r="W1358" s="119"/>
      <c r="X1358" s="119" t="s">
        <v>4430</v>
      </c>
      <c r="Y1358" s="119" t="s">
        <v>4431</v>
      </c>
      <c r="Z1358" s="119" t="s">
        <v>4432</v>
      </c>
      <c r="AA1358" s="119" t="s">
        <v>4433</v>
      </c>
      <c r="AB1358" s="119" t="s">
        <v>1210</v>
      </c>
      <c r="AD1358" s="300"/>
      <c r="AE1358" s="304"/>
      <c r="AF1358" s="297" t="s">
        <v>793</v>
      </c>
      <c r="AG1358" s="302">
        <v>0</v>
      </c>
      <c r="AH1358" s="297" t="s">
        <v>4426</v>
      </c>
      <c r="AI1358" s="297" t="s">
        <v>4427</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4399</v>
      </c>
      <c r="BI1358" s="312"/>
      <c r="BJ1358" s="305" t="s">
        <v>109</v>
      </c>
      <c r="BK1358" s="305"/>
      <c r="BL1358" s="305">
        <v>1</v>
      </c>
      <c r="BM1358" s="307">
        <v>1</v>
      </c>
      <c r="BN1358" s="307" t="s">
        <v>79</v>
      </c>
      <c r="BO1358" s="305" t="s">
        <v>1211</v>
      </c>
      <c r="BP1358" s="308">
        <v>272.69</v>
      </c>
      <c r="BQ1358" s="308">
        <v>863.56</v>
      </c>
      <c r="BR1358" s="308">
        <v>12</v>
      </c>
      <c r="BS1358" s="308">
        <v>12</v>
      </c>
      <c r="BT1358" s="305" t="s">
        <v>4434</v>
      </c>
      <c r="BU1358" s="307">
        <v>0.1</v>
      </c>
      <c r="BV1358" s="309">
        <v>0</v>
      </c>
      <c r="BW1358" s="310" t="s">
        <v>1253</v>
      </c>
      <c r="BX1358" s="305"/>
      <c r="BY1358" s="308">
        <v>272.69</v>
      </c>
      <c r="BZ1358" s="308">
        <v>863.56</v>
      </c>
      <c r="CA1358" s="308">
        <v>20.399999999999999</v>
      </c>
      <c r="CB1358" s="308">
        <v>20.399999999999999</v>
      </c>
      <c r="CC1358" s="307">
        <v>0.55000000000000004</v>
      </c>
      <c r="CD1358" s="305" t="s">
        <v>1213</v>
      </c>
      <c r="CE1358" s="310" t="s">
        <v>1253</v>
      </c>
      <c r="CF1358" s="305"/>
      <c r="CG1358" s="308">
        <v>272.69</v>
      </c>
      <c r="CH1358" s="308">
        <v>863.56</v>
      </c>
      <c r="CI1358" s="308">
        <v>12</v>
      </c>
      <c r="CJ1358" s="308">
        <v>12</v>
      </c>
      <c r="CK1358" s="307"/>
      <c r="CL1358" s="307"/>
      <c r="CM1358" s="307">
        <v>1</v>
      </c>
      <c r="CN1358" s="311" t="s">
        <v>1213</v>
      </c>
      <c r="CO1358" s="305" t="s">
        <v>1253</v>
      </c>
      <c r="CP1358" s="305"/>
      <c r="CQ1358" s="308">
        <v>272.69</v>
      </c>
      <c r="CR1358" s="308">
        <v>863.56</v>
      </c>
      <c r="CS1358" s="308">
        <v>12</v>
      </c>
      <c r="CT1358" s="308">
        <v>12</v>
      </c>
      <c r="CW1358" s="312"/>
      <c r="CX1358" s="312"/>
    </row>
    <row r="1359" spans="1:102" s="299" customFormat="1" ht="16" customHeight="1">
      <c r="A1359" s="297" t="s">
        <v>4435</v>
      </c>
      <c r="B1359" s="297" t="s">
        <v>4436</v>
      </c>
      <c r="C1359" s="119" t="s">
        <v>1256</v>
      </c>
      <c r="D1359" s="119"/>
      <c r="E1359" s="119"/>
      <c r="F1359" s="298">
        <v>1359</v>
      </c>
      <c r="G1359" s="119"/>
      <c r="H1359" s="119"/>
      <c r="I1359" s="119" t="s">
        <v>4437</v>
      </c>
      <c r="J1359" s="119" t="s">
        <v>4438</v>
      </c>
      <c r="K1359" s="119" t="s">
        <v>378</v>
      </c>
      <c r="L1359" s="119"/>
      <c r="M1359" s="119" t="s">
        <v>147</v>
      </c>
      <c r="N1359" s="119"/>
      <c r="O1359" s="119"/>
      <c r="P1359" s="119"/>
      <c r="Q1359" s="119"/>
      <c r="R1359" s="119">
        <v>1</v>
      </c>
      <c r="S1359" s="119" t="s">
        <v>120</v>
      </c>
      <c r="T1359" s="119"/>
      <c r="U1359" s="119"/>
      <c r="V1359" s="119"/>
      <c r="W1359" s="119"/>
      <c r="X1359" s="119" t="s">
        <v>4439</v>
      </c>
      <c r="Y1359" s="119" t="s">
        <v>4440</v>
      </c>
      <c r="Z1359" s="119" t="s">
        <v>4441</v>
      </c>
      <c r="AA1359" s="119" t="s">
        <v>4442</v>
      </c>
      <c r="AB1359" s="119" t="s">
        <v>1210</v>
      </c>
      <c r="AD1359" s="300"/>
      <c r="AE1359" s="304"/>
      <c r="AF1359" s="297" t="s">
        <v>794</v>
      </c>
      <c r="AG1359" s="302">
        <v>0</v>
      </c>
      <c r="AH1359" s="297" t="s">
        <v>4435</v>
      </c>
      <c r="AI1359" s="297" t="s">
        <v>4436</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4067</v>
      </c>
      <c r="BI1359" s="312"/>
      <c r="BJ1359" s="305" t="s">
        <v>109</v>
      </c>
      <c r="BK1359" s="305"/>
      <c r="BL1359" s="305">
        <v>1</v>
      </c>
      <c r="BM1359" s="307">
        <v>1</v>
      </c>
      <c r="BN1359" s="307" t="s">
        <v>79</v>
      </c>
      <c r="BO1359" s="305" t="s">
        <v>1211</v>
      </c>
      <c r="BP1359" s="308">
        <v>521.53</v>
      </c>
      <c r="BQ1359" s="308">
        <v>854.86</v>
      </c>
      <c r="BR1359" s="308">
        <v>60</v>
      </c>
      <c r="BS1359" s="308">
        <v>60</v>
      </c>
      <c r="BT1359" s="305" t="s">
        <v>4443</v>
      </c>
      <c r="BU1359" s="307">
        <v>0.1</v>
      </c>
      <c r="BV1359" s="309">
        <v>0</v>
      </c>
      <c r="BW1359" s="310" t="s">
        <v>1233</v>
      </c>
      <c r="BX1359" s="305"/>
      <c r="BY1359" s="308">
        <v>521.53</v>
      </c>
      <c r="BZ1359" s="308">
        <v>854.86</v>
      </c>
      <c r="CA1359" s="308">
        <v>102</v>
      </c>
      <c r="CB1359" s="308">
        <v>102</v>
      </c>
      <c r="CC1359" s="307">
        <v>0.55000000000000004</v>
      </c>
      <c r="CD1359" s="305" t="s">
        <v>1213</v>
      </c>
      <c r="CE1359" s="310" t="s">
        <v>1233</v>
      </c>
      <c r="CF1359" s="305"/>
      <c r="CG1359" s="308">
        <v>521.53</v>
      </c>
      <c r="CH1359" s="308">
        <v>854.86</v>
      </c>
      <c r="CI1359" s="308">
        <v>60</v>
      </c>
      <c r="CJ1359" s="308">
        <v>60</v>
      </c>
      <c r="CK1359" s="307"/>
      <c r="CL1359" s="307"/>
      <c r="CM1359" s="307">
        <v>1</v>
      </c>
      <c r="CN1359" s="311" t="s">
        <v>1213</v>
      </c>
      <c r="CO1359" s="305" t="s">
        <v>1233</v>
      </c>
      <c r="CP1359" s="305"/>
      <c r="CQ1359" s="308">
        <v>521.53</v>
      </c>
      <c r="CR1359" s="308">
        <v>854.86</v>
      </c>
      <c r="CS1359" s="308">
        <v>60</v>
      </c>
      <c r="CT1359" s="308">
        <v>60</v>
      </c>
      <c r="CW1359" s="312"/>
      <c r="CX1359" s="312"/>
    </row>
    <row r="1360" spans="1:102" s="299" customFormat="1" ht="16" customHeight="1">
      <c r="A1360" s="297" t="s">
        <v>4444</v>
      </c>
      <c r="B1360" s="297" t="s">
        <v>4445</v>
      </c>
      <c r="C1360" s="119" t="s">
        <v>1256</v>
      </c>
      <c r="D1360" s="119"/>
      <c r="E1360" s="119"/>
      <c r="F1360" s="298">
        <v>1360</v>
      </c>
      <c r="G1360" s="119"/>
      <c r="H1360" s="119"/>
      <c r="I1360" s="119" t="s">
        <v>4446</v>
      </c>
      <c r="J1360" s="119" t="s">
        <v>4447</v>
      </c>
      <c r="K1360" s="119" t="s">
        <v>378</v>
      </c>
      <c r="L1360" s="119"/>
      <c r="M1360" s="119" t="s">
        <v>147</v>
      </c>
      <c r="N1360" s="119"/>
      <c r="O1360" s="119"/>
      <c r="P1360" s="119"/>
      <c r="Q1360" s="119"/>
      <c r="R1360" s="119">
        <v>1</v>
      </c>
      <c r="S1360" s="119" t="s">
        <v>120</v>
      </c>
      <c r="T1360" s="119"/>
      <c r="U1360" s="119"/>
      <c r="V1360" s="119"/>
      <c r="W1360" s="119"/>
      <c r="X1360" s="119" t="s">
        <v>4448</v>
      </c>
      <c r="Y1360" s="119" t="s">
        <v>4449</v>
      </c>
      <c r="Z1360" s="119" t="s">
        <v>4450</v>
      </c>
      <c r="AA1360" s="119" t="s">
        <v>4451</v>
      </c>
      <c r="AB1360" s="119" t="s">
        <v>1210</v>
      </c>
      <c r="AD1360" s="300"/>
      <c r="AE1360" s="304"/>
      <c r="AF1360" s="297" t="s">
        <v>795</v>
      </c>
      <c r="AG1360" s="302">
        <v>0</v>
      </c>
      <c r="AH1360" s="297" t="s">
        <v>4444</v>
      </c>
      <c r="AI1360" s="297" t="s">
        <v>4445</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4435</v>
      </c>
      <c r="BI1360" s="312"/>
      <c r="BJ1360" s="305" t="s">
        <v>109</v>
      </c>
      <c r="BK1360" s="305"/>
      <c r="BL1360" s="305">
        <v>1</v>
      </c>
      <c r="BM1360" s="307">
        <v>1</v>
      </c>
      <c r="BN1360" s="307" t="s">
        <v>79</v>
      </c>
      <c r="BO1360" s="305" t="s">
        <v>1211</v>
      </c>
      <c r="BP1360" s="308">
        <v>376.72</v>
      </c>
      <c r="BQ1360" s="308">
        <v>854.67</v>
      </c>
      <c r="BR1360" s="308">
        <v>35</v>
      </c>
      <c r="BS1360" s="308">
        <v>35</v>
      </c>
      <c r="BT1360" s="305" t="s">
        <v>4452</v>
      </c>
      <c r="BU1360" s="307">
        <v>0.1</v>
      </c>
      <c r="BV1360" s="309">
        <v>0</v>
      </c>
      <c r="BW1360" s="310" t="s">
        <v>1243</v>
      </c>
      <c r="BX1360" s="305"/>
      <c r="BY1360" s="308">
        <v>376.72</v>
      </c>
      <c r="BZ1360" s="308">
        <v>854.67</v>
      </c>
      <c r="CA1360" s="308">
        <v>59.5</v>
      </c>
      <c r="CB1360" s="308">
        <v>59.5</v>
      </c>
      <c r="CC1360" s="307">
        <v>0.55000000000000004</v>
      </c>
      <c r="CD1360" s="305" t="s">
        <v>1213</v>
      </c>
      <c r="CE1360" s="310" t="s">
        <v>1243</v>
      </c>
      <c r="CF1360" s="305"/>
      <c r="CG1360" s="308">
        <v>376.72</v>
      </c>
      <c r="CH1360" s="308">
        <v>854.67</v>
      </c>
      <c r="CI1360" s="308">
        <v>35</v>
      </c>
      <c r="CJ1360" s="308">
        <v>35</v>
      </c>
      <c r="CK1360" s="307"/>
      <c r="CL1360" s="307"/>
      <c r="CM1360" s="307">
        <v>1</v>
      </c>
      <c r="CN1360" s="311" t="s">
        <v>1213</v>
      </c>
      <c r="CO1360" s="305" t="s">
        <v>1243</v>
      </c>
      <c r="CP1360" s="305"/>
      <c r="CQ1360" s="308">
        <v>376.72</v>
      </c>
      <c r="CR1360" s="308">
        <v>854.67</v>
      </c>
      <c r="CS1360" s="308">
        <v>35</v>
      </c>
      <c r="CT1360" s="308">
        <v>35</v>
      </c>
      <c r="CW1360" s="312"/>
      <c r="CX1360" s="312"/>
    </row>
    <row r="1361" spans="1:102" s="299" customFormat="1" ht="16" customHeight="1">
      <c r="A1361" s="297" t="s">
        <v>4453</v>
      </c>
      <c r="B1361" s="297" t="s">
        <v>4454</v>
      </c>
      <c r="C1361" s="119" t="s">
        <v>1256</v>
      </c>
      <c r="D1361" s="119"/>
      <c r="E1361" s="119"/>
      <c r="F1361" s="298">
        <v>1361</v>
      </c>
      <c r="G1361" s="119"/>
      <c r="H1361" s="119"/>
      <c r="I1361" s="119" t="s">
        <v>4455</v>
      </c>
      <c r="J1361" s="119" t="s">
        <v>4456</v>
      </c>
      <c r="K1361" s="119" t="s">
        <v>378</v>
      </c>
      <c r="L1361" s="119"/>
      <c r="M1361" s="119" t="s">
        <v>147</v>
      </c>
      <c r="N1361" s="119"/>
      <c r="O1361" s="119"/>
      <c r="P1361" s="119"/>
      <c r="Q1361" s="119"/>
      <c r="R1361" s="119">
        <v>1</v>
      </c>
      <c r="S1361" s="119" t="s">
        <v>120</v>
      </c>
      <c r="T1361" s="119"/>
      <c r="U1361" s="119"/>
      <c r="V1361" s="119"/>
      <c r="W1361" s="119"/>
      <c r="X1361" s="119" t="s">
        <v>4457</v>
      </c>
      <c r="Y1361" s="119" t="s">
        <v>4458</v>
      </c>
      <c r="Z1361" s="119" t="s">
        <v>4459</v>
      </c>
      <c r="AA1361" s="119" t="s">
        <v>4460</v>
      </c>
      <c r="AB1361" s="119" t="s">
        <v>1210</v>
      </c>
      <c r="AD1361" s="300"/>
      <c r="AE1361" s="304"/>
      <c r="AF1361" s="297" t="s">
        <v>796</v>
      </c>
      <c r="AG1361" s="302">
        <v>0</v>
      </c>
      <c r="AH1361" s="297" t="s">
        <v>4453</v>
      </c>
      <c r="AI1361" s="297" t="s">
        <v>4454</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4444</v>
      </c>
      <c r="BI1361" s="312"/>
      <c r="BJ1361" s="305" t="s">
        <v>109</v>
      </c>
      <c r="BK1361" s="305"/>
      <c r="BL1361" s="305">
        <v>1</v>
      </c>
      <c r="BM1361" s="307">
        <v>1</v>
      </c>
      <c r="BN1361" s="307" t="s">
        <v>79</v>
      </c>
      <c r="BO1361" s="305" t="s">
        <v>1211</v>
      </c>
      <c r="BP1361" s="308">
        <v>275.83999999999997</v>
      </c>
      <c r="BQ1361" s="308">
        <v>847.72</v>
      </c>
      <c r="BR1361" s="308">
        <v>12</v>
      </c>
      <c r="BS1361" s="308">
        <v>12</v>
      </c>
      <c r="BT1361" s="305" t="s">
        <v>4461</v>
      </c>
      <c r="BU1361" s="307">
        <v>0.1</v>
      </c>
      <c r="BV1361" s="309">
        <v>0</v>
      </c>
      <c r="BW1361" s="310" t="s">
        <v>1253</v>
      </c>
      <c r="BX1361" s="305"/>
      <c r="BY1361" s="308">
        <v>275.83999999999997</v>
      </c>
      <c r="BZ1361" s="308">
        <v>847.72</v>
      </c>
      <c r="CA1361" s="308">
        <v>20.399999999999999</v>
      </c>
      <c r="CB1361" s="308">
        <v>20.399999999999999</v>
      </c>
      <c r="CC1361" s="307">
        <v>0.55000000000000004</v>
      </c>
      <c r="CD1361" s="305" t="s">
        <v>1213</v>
      </c>
      <c r="CE1361" s="310" t="s">
        <v>1253</v>
      </c>
      <c r="CF1361" s="305"/>
      <c r="CG1361" s="308">
        <v>275.83999999999997</v>
      </c>
      <c r="CH1361" s="308">
        <v>847.72</v>
      </c>
      <c r="CI1361" s="308">
        <v>12</v>
      </c>
      <c r="CJ1361" s="308">
        <v>12</v>
      </c>
      <c r="CK1361" s="307"/>
      <c r="CL1361" s="307"/>
      <c r="CM1361" s="307">
        <v>1</v>
      </c>
      <c r="CN1361" s="311" t="s">
        <v>1213</v>
      </c>
      <c r="CO1361" s="305" t="s">
        <v>1253</v>
      </c>
      <c r="CP1361" s="305"/>
      <c r="CQ1361" s="308">
        <v>275.83999999999997</v>
      </c>
      <c r="CR1361" s="308">
        <v>847.72</v>
      </c>
      <c r="CS1361" s="308">
        <v>12</v>
      </c>
      <c r="CT1361" s="308">
        <v>12</v>
      </c>
      <c r="CW1361" s="312"/>
      <c r="CX1361" s="312"/>
    </row>
    <row r="1362" spans="1:102" s="299" customFormat="1" ht="16" customHeight="1">
      <c r="A1362" s="297" t="s">
        <v>4462</v>
      </c>
      <c r="B1362" s="297" t="s">
        <v>4463</v>
      </c>
      <c r="C1362" s="119" t="s">
        <v>1215</v>
      </c>
      <c r="D1362" s="119"/>
      <c r="E1362" s="119"/>
      <c r="F1362" s="298">
        <v>1362</v>
      </c>
      <c r="G1362" s="119"/>
      <c r="H1362" s="119"/>
      <c r="I1362" s="119" t="s">
        <v>4464</v>
      </c>
      <c r="J1362" s="119" t="s">
        <v>4465</v>
      </c>
      <c r="K1362" s="119" t="s">
        <v>378</v>
      </c>
      <c r="L1362" s="119"/>
      <c r="M1362" s="119" t="s">
        <v>147</v>
      </c>
      <c r="N1362" s="119"/>
      <c r="O1362" s="119"/>
      <c r="P1362" s="119"/>
      <c r="Q1362" s="119"/>
      <c r="R1362" s="119">
        <v>1</v>
      </c>
      <c r="S1362" s="119" t="s">
        <v>120</v>
      </c>
      <c r="T1362" s="119"/>
      <c r="U1362" s="119"/>
      <c r="V1362" s="119"/>
      <c r="W1362" s="119"/>
      <c r="X1362" s="119" t="s">
        <v>4466</v>
      </c>
      <c r="Y1362" s="119" t="s">
        <v>4467</v>
      </c>
      <c r="Z1362" s="119" t="s">
        <v>4468</v>
      </c>
      <c r="AA1362" s="119" t="s">
        <v>4469</v>
      </c>
      <c r="AB1362" s="119" t="s">
        <v>1210</v>
      </c>
      <c r="AD1362" s="300"/>
      <c r="AE1362" s="304"/>
      <c r="AF1362" s="297" t="s">
        <v>797</v>
      </c>
      <c r="AG1362" s="302">
        <v>0</v>
      </c>
      <c r="AH1362" s="297" t="s">
        <v>4462</v>
      </c>
      <c r="AI1362" s="297" t="s">
        <v>4463</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4444</v>
      </c>
      <c r="BI1362" s="312"/>
      <c r="BJ1362" s="305" t="s">
        <v>109</v>
      </c>
      <c r="BK1362" s="305"/>
      <c r="BL1362" s="305">
        <v>1</v>
      </c>
      <c r="BM1362" s="307">
        <v>1</v>
      </c>
      <c r="BN1362" s="307" t="s">
        <v>79</v>
      </c>
      <c r="BO1362" s="305" t="s">
        <v>1211</v>
      </c>
      <c r="BP1362" s="308">
        <v>279.33</v>
      </c>
      <c r="BQ1362" s="308">
        <v>831.96</v>
      </c>
      <c r="BR1362" s="308">
        <v>12</v>
      </c>
      <c r="BS1362" s="308">
        <v>12</v>
      </c>
      <c r="BT1362" s="305" t="s">
        <v>4470</v>
      </c>
      <c r="BU1362" s="307">
        <v>0.1</v>
      </c>
      <c r="BV1362" s="309">
        <v>0</v>
      </c>
      <c r="BW1362" s="310" t="s">
        <v>1253</v>
      </c>
      <c r="BX1362" s="305"/>
      <c r="BY1362" s="308">
        <v>279.33</v>
      </c>
      <c r="BZ1362" s="308">
        <v>831.96</v>
      </c>
      <c r="CA1362" s="308">
        <v>20.399999999999999</v>
      </c>
      <c r="CB1362" s="308">
        <v>20.399999999999999</v>
      </c>
      <c r="CC1362" s="307">
        <v>0.55000000000000004</v>
      </c>
      <c r="CD1362" s="305" t="s">
        <v>1213</v>
      </c>
      <c r="CE1362" s="310" t="s">
        <v>1253</v>
      </c>
      <c r="CF1362" s="305"/>
      <c r="CG1362" s="308">
        <v>279.33</v>
      </c>
      <c r="CH1362" s="308">
        <v>831.96</v>
      </c>
      <c r="CI1362" s="308">
        <v>12</v>
      </c>
      <c r="CJ1362" s="308">
        <v>12</v>
      </c>
      <c r="CK1362" s="307"/>
      <c r="CL1362" s="307"/>
      <c r="CM1362" s="307">
        <v>1</v>
      </c>
      <c r="CN1362" s="311" t="s">
        <v>1213</v>
      </c>
      <c r="CO1362" s="305" t="s">
        <v>1253</v>
      </c>
      <c r="CP1362" s="305"/>
      <c r="CQ1362" s="308">
        <v>279.33</v>
      </c>
      <c r="CR1362" s="308">
        <v>831.96</v>
      </c>
      <c r="CS1362" s="308">
        <v>12</v>
      </c>
      <c r="CT1362" s="308">
        <v>12</v>
      </c>
      <c r="CW1362" s="312"/>
      <c r="CX1362" s="312"/>
    </row>
    <row r="1363" spans="1:102" s="299" customFormat="1" ht="16" customHeight="1">
      <c r="A1363" s="297" t="s">
        <v>4471</v>
      </c>
      <c r="B1363" s="297" t="s">
        <v>4472</v>
      </c>
      <c r="C1363" s="119" t="s">
        <v>1256</v>
      </c>
      <c r="D1363" s="119"/>
      <c r="E1363" s="119"/>
      <c r="F1363" s="298">
        <v>1363</v>
      </c>
      <c r="G1363" s="119"/>
      <c r="H1363" s="119"/>
      <c r="I1363" s="119" t="s">
        <v>4473</v>
      </c>
      <c r="J1363" s="119" t="s">
        <v>4474</v>
      </c>
      <c r="K1363" s="119" t="s">
        <v>378</v>
      </c>
      <c r="L1363" s="119"/>
      <c r="M1363" s="119" t="s">
        <v>147</v>
      </c>
      <c r="N1363" s="119"/>
      <c r="O1363" s="119"/>
      <c r="P1363" s="119"/>
      <c r="Q1363" s="119"/>
      <c r="R1363" s="119">
        <v>1</v>
      </c>
      <c r="S1363" s="119" t="s">
        <v>120</v>
      </c>
      <c r="T1363" s="119"/>
      <c r="U1363" s="119"/>
      <c r="V1363" s="119"/>
      <c r="W1363" s="119"/>
      <c r="X1363" s="119" t="s">
        <v>4475</v>
      </c>
      <c r="Y1363" s="119" t="s">
        <v>4476</v>
      </c>
      <c r="Z1363" s="119" t="s">
        <v>4477</v>
      </c>
      <c r="AA1363" s="119" t="s">
        <v>4478</v>
      </c>
      <c r="AB1363" s="119" t="s">
        <v>1210</v>
      </c>
      <c r="AD1363" s="300"/>
      <c r="AE1363" s="304"/>
      <c r="AF1363" s="297" t="s">
        <v>798</v>
      </c>
      <c r="AG1363" s="302">
        <v>0</v>
      </c>
      <c r="AH1363" s="297" t="s">
        <v>4471</v>
      </c>
      <c r="AI1363" s="297" t="s">
        <v>4472</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4444</v>
      </c>
      <c r="BI1363" s="312"/>
      <c r="BJ1363" s="305" t="s">
        <v>109</v>
      </c>
      <c r="BK1363" s="305"/>
      <c r="BL1363" s="305">
        <v>1</v>
      </c>
      <c r="BM1363" s="307">
        <v>1</v>
      </c>
      <c r="BN1363" s="307" t="s">
        <v>79</v>
      </c>
      <c r="BO1363" s="305" t="s">
        <v>1211</v>
      </c>
      <c r="BP1363" s="308">
        <v>283.17</v>
      </c>
      <c r="BQ1363" s="308">
        <v>816.28</v>
      </c>
      <c r="BR1363" s="308">
        <v>12</v>
      </c>
      <c r="BS1363" s="308">
        <v>12</v>
      </c>
      <c r="BT1363" s="305" t="s">
        <v>4479</v>
      </c>
      <c r="BU1363" s="307">
        <v>0.1</v>
      </c>
      <c r="BV1363" s="309">
        <v>0</v>
      </c>
      <c r="BW1363" s="310" t="s">
        <v>1253</v>
      </c>
      <c r="BX1363" s="305"/>
      <c r="BY1363" s="308">
        <v>283.17</v>
      </c>
      <c r="BZ1363" s="308">
        <v>816.28</v>
      </c>
      <c r="CA1363" s="308">
        <v>20.399999999999999</v>
      </c>
      <c r="CB1363" s="308">
        <v>20.399999999999999</v>
      </c>
      <c r="CC1363" s="307">
        <v>0.55000000000000004</v>
      </c>
      <c r="CD1363" s="305" t="s">
        <v>1213</v>
      </c>
      <c r="CE1363" s="310" t="s">
        <v>1253</v>
      </c>
      <c r="CF1363" s="305"/>
      <c r="CG1363" s="308">
        <v>283.17</v>
      </c>
      <c r="CH1363" s="308">
        <v>816.28</v>
      </c>
      <c r="CI1363" s="308">
        <v>12</v>
      </c>
      <c r="CJ1363" s="308">
        <v>12</v>
      </c>
      <c r="CK1363" s="307"/>
      <c r="CL1363" s="307"/>
      <c r="CM1363" s="307">
        <v>1</v>
      </c>
      <c r="CN1363" s="311" t="s">
        <v>1213</v>
      </c>
      <c r="CO1363" s="305" t="s">
        <v>1253</v>
      </c>
      <c r="CP1363" s="305"/>
      <c r="CQ1363" s="308">
        <v>283.17</v>
      </c>
      <c r="CR1363" s="308">
        <v>816.28</v>
      </c>
      <c r="CS1363" s="308">
        <v>12</v>
      </c>
      <c r="CT1363" s="308">
        <v>12</v>
      </c>
      <c r="CW1363" s="312"/>
      <c r="CX1363" s="312"/>
    </row>
    <row r="1364" spans="1:102" s="299" customFormat="1" ht="16" customHeight="1">
      <c r="A1364" s="297" t="s">
        <v>4480</v>
      </c>
      <c r="B1364" s="297" t="s">
        <v>4481</v>
      </c>
      <c r="C1364" s="119" t="s">
        <v>1215</v>
      </c>
      <c r="D1364" s="119"/>
      <c r="E1364" s="119"/>
      <c r="F1364" s="298">
        <v>1364</v>
      </c>
      <c r="G1364" s="119"/>
      <c r="H1364" s="119"/>
      <c r="I1364" s="119" t="s">
        <v>4482</v>
      </c>
      <c r="J1364" s="119" t="s">
        <v>4483</v>
      </c>
      <c r="K1364" s="119" t="s">
        <v>378</v>
      </c>
      <c r="L1364" s="119"/>
      <c r="M1364" s="119" t="s">
        <v>147</v>
      </c>
      <c r="N1364" s="119"/>
      <c r="O1364" s="119"/>
      <c r="P1364" s="119"/>
      <c r="Q1364" s="119"/>
      <c r="R1364" s="119">
        <v>1</v>
      </c>
      <c r="S1364" s="119" t="s">
        <v>120</v>
      </c>
      <c r="T1364" s="119"/>
      <c r="U1364" s="119"/>
      <c r="V1364" s="119"/>
      <c r="W1364" s="119"/>
      <c r="X1364" s="119" t="s">
        <v>4484</v>
      </c>
      <c r="Y1364" s="119" t="s">
        <v>4485</v>
      </c>
      <c r="Z1364" s="119" t="s">
        <v>4486</v>
      </c>
      <c r="AA1364" s="119" t="s">
        <v>4487</v>
      </c>
      <c r="AB1364" s="119" t="s">
        <v>1210</v>
      </c>
      <c r="AD1364" s="300"/>
      <c r="AE1364" s="304"/>
      <c r="AF1364" s="297" t="s">
        <v>799</v>
      </c>
      <c r="AG1364" s="302">
        <v>0</v>
      </c>
      <c r="AH1364" s="297" t="s">
        <v>4480</v>
      </c>
      <c r="AI1364" s="297" t="s">
        <v>4481</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4435</v>
      </c>
      <c r="BI1364" s="312"/>
      <c r="BJ1364" s="305" t="s">
        <v>109</v>
      </c>
      <c r="BK1364" s="305"/>
      <c r="BL1364" s="305">
        <v>1</v>
      </c>
      <c r="BM1364" s="307">
        <v>1</v>
      </c>
      <c r="BN1364" s="307" t="s">
        <v>79</v>
      </c>
      <c r="BO1364" s="305" t="s">
        <v>1211</v>
      </c>
      <c r="BP1364" s="308">
        <v>387.56</v>
      </c>
      <c r="BQ1364" s="308">
        <v>814.22</v>
      </c>
      <c r="BR1364" s="308">
        <v>35</v>
      </c>
      <c r="BS1364" s="308">
        <v>35</v>
      </c>
      <c r="BT1364" s="305" t="s">
        <v>4488</v>
      </c>
      <c r="BU1364" s="307">
        <v>0.1</v>
      </c>
      <c r="BV1364" s="309">
        <v>0</v>
      </c>
      <c r="BW1364" s="310" t="s">
        <v>1243</v>
      </c>
      <c r="BX1364" s="305"/>
      <c r="BY1364" s="308">
        <v>387.56</v>
      </c>
      <c r="BZ1364" s="308">
        <v>814.22</v>
      </c>
      <c r="CA1364" s="308">
        <v>59.5</v>
      </c>
      <c r="CB1364" s="308">
        <v>59.5</v>
      </c>
      <c r="CC1364" s="307">
        <v>0.55000000000000004</v>
      </c>
      <c r="CD1364" s="305" t="s">
        <v>1213</v>
      </c>
      <c r="CE1364" s="310" t="s">
        <v>1243</v>
      </c>
      <c r="CF1364" s="305"/>
      <c r="CG1364" s="308">
        <v>387.56</v>
      </c>
      <c r="CH1364" s="308">
        <v>814.22</v>
      </c>
      <c r="CI1364" s="308">
        <v>35</v>
      </c>
      <c r="CJ1364" s="308">
        <v>35</v>
      </c>
      <c r="CK1364" s="307"/>
      <c r="CL1364" s="307"/>
      <c r="CM1364" s="307">
        <v>1</v>
      </c>
      <c r="CN1364" s="311" t="s">
        <v>1213</v>
      </c>
      <c r="CO1364" s="305" t="s">
        <v>1243</v>
      </c>
      <c r="CP1364" s="305"/>
      <c r="CQ1364" s="308">
        <v>387.56</v>
      </c>
      <c r="CR1364" s="308">
        <v>814.22</v>
      </c>
      <c r="CS1364" s="308">
        <v>35</v>
      </c>
      <c r="CT1364" s="308">
        <v>35</v>
      </c>
      <c r="CW1364" s="312"/>
      <c r="CX1364" s="312"/>
    </row>
    <row r="1365" spans="1:102" s="299" customFormat="1" ht="16" customHeight="1">
      <c r="A1365" s="297" t="s">
        <v>4489</v>
      </c>
      <c r="B1365" s="297" t="s">
        <v>4490</v>
      </c>
      <c r="C1365" s="119" t="s">
        <v>1215</v>
      </c>
      <c r="D1365" s="119"/>
      <c r="E1365" s="119"/>
      <c r="F1365" s="298">
        <v>1365</v>
      </c>
      <c r="G1365" s="119"/>
      <c r="H1365" s="119"/>
      <c r="I1365" s="119" t="s">
        <v>4491</v>
      </c>
      <c r="J1365" s="119" t="s">
        <v>4492</v>
      </c>
      <c r="K1365" s="119" t="s">
        <v>378</v>
      </c>
      <c r="L1365" s="119"/>
      <c r="M1365" s="119" t="s">
        <v>147</v>
      </c>
      <c r="N1365" s="119"/>
      <c r="O1365" s="119"/>
      <c r="P1365" s="119"/>
      <c r="Q1365" s="119"/>
      <c r="R1365" s="119">
        <v>1</v>
      </c>
      <c r="S1365" s="119" t="s">
        <v>120</v>
      </c>
      <c r="T1365" s="119"/>
      <c r="U1365" s="119"/>
      <c r="V1365" s="119"/>
      <c r="W1365" s="119"/>
      <c r="X1365" s="119" t="s">
        <v>4493</v>
      </c>
      <c r="Y1365" s="119" t="s">
        <v>4494</v>
      </c>
      <c r="Z1365" s="119" t="s">
        <v>4495</v>
      </c>
      <c r="AA1365" s="119" t="s">
        <v>4496</v>
      </c>
      <c r="AB1365" s="119" t="s">
        <v>1210</v>
      </c>
      <c r="AD1365" s="300"/>
      <c r="AE1365" s="304"/>
      <c r="AF1365" s="297" t="s">
        <v>800</v>
      </c>
      <c r="AG1365" s="302">
        <v>0</v>
      </c>
      <c r="AH1365" s="297" t="s">
        <v>4489</v>
      </c>
      <c r="AI1365" s="297" t="s">
        <v>4490</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4480</v>
      </c>
      <c r="BI1365" s="312"/>
      <c r="BJ1365" s="305" t="s">
        <v>109</v>
      </c>
      <c r="BK1365" s="305"/>
      <c r="BL1365" s="305">
        <v>1</v>
      </c>
      <c r="BM1365" s="307">
        <v>1</v>
      </c>
      <c r="BN1365" s="307" t="s">
        <v>79</v>
      </c>
      <c r="BO1365" s="305" t="s">
        <v>1211</v>
      </c>
      <c r="BP1365" s="308">
        <v>287.35000000000002</v>
      </c>
      <c r="BQ1365" s="308">
        <v>800.69</v>
      </c>
      <c r="BR1365" s="308">
        <v>12</v>
      </c>
      <c r="BS1365" s="308">
        <v>12</v>
      </c>
      <c r="BT1365" s="305" t="s">
        <v>4497</v>
      </c>
      <c r="BU1365" s="307">
        <v>0.1</v>
      </c>
      <c r="BV1365" s="309">
        <v>0</v>
      </c>
      <c r="BW1365" s="310" t="s">
        <v>1253</v>
      </c>
      <c r="BX1365" s="305"/>
      <c r="BY1365" s="308">
        <v>287.35000000000002</v>
      </c>
      <c r="BZ1365" s="308">
        <v>800.69</v>
      </c>
      <c r="CA1365" s="308">
        <v>20.399999999999999</v>
      </c>
      <c r="CB1365" s="308">
        <v>20.399999999999999</v>
      </c>
      <c r="CC1365" s="307">
        <v>0.55000000000000004</v>
      </c>
      <c r="CD1365" s="305" t="s">
        <v>1213</v>
      </c>
      <c r="CE1365" s="310" t="s">
        <v>1253</v>
      </c>
      <c r="CF1365" s="305"/>
      <c r="CG1365" s="308">
        <v>287.35000000000002</v>
      </c>
      <c r="CH1365" s="308">
        <v>800.69</v>
      </c>
      <c r="CI1365" s="308">
        <v>12</v>
      </c>
      <c r="CJ1365" s="308">
        <v>12</v>
      </c>
      <c r="CK1365" s="307"/>
      <c r="CL1365" s="307"/>
      <c r="CM1365" s="307">
        <v>1</v>
      </c>
      <c r="CN1365" s="311" t="s">
        <v>1213</v>
      </c>
      <c r="CO1365" s="305" t="s">
        <v>1253</v>
      </c>
      <c r="CP1365" s="305"/>
      <c r="CQ1365" s="308">
        <v>287.35000000000002</v>
      </c>
      <c r="CR1365" s="308">
        <v>800.69</v>
      </c>
      <c r="CS1365" s="308">
        <v>12</v>
      </c>
      <c r="CT1365" s="308">
        <v>12</v>
      </c>
      <c r="CW1365" s="312"/>
      <c r="CX1365" s="312"/>
    </row>
    <row r="1366" spans="1:102" s="299" customFormat="1" ht="16" customHeight="1">
      <c r="A1366" s="297" t="s">
        <v>4498</v>
      </c>
      <c r="B1366" s="297" t="s">
        <v>4499</v>
      </c>
      <c r="C1366" s="119" t="s">
        <v>1256</v>
      </c>
      <c r="D1366" s="119"/>
      <c r="E1366" s="119"/>
      <c r="F1366" s="298">
        <v>1366</v>
      </c>
      <c r="G1366" s="119"/>
      <c r="H1366" s="119"/>
      <c r="I1366" s="119" t="s">
        <v>4500</v>
      </c>
      <c r="J1366" s="119" t="s">
        <v>4501</v>
      </c>
      <c r="K1366" s="119" t="s">
        <v>378</v>
      </c>
      <c r="L1366" s="119"/>
      <c r="M1366" s="119" t="s">
        <v>147</v>
      </c>
      <c r="N1366" s="119"/>
      <c r="O1366" s="119"/>
      <c r="P1366" s="119"/>
      <c r="Q1366" s="119"/>
      <c r="R1366" s="119">
        <v>1</v>
      </c>
      <c r="S1366" s="119" t="s">
        <v>120</v>
      </c>
      <c r="T1366" s="119"/>
      <c r="U1366" s="119"/>
      <c r="V1366" s="119"/>
      <c r="W1366" s="119"/>
      <c r="X1366" s="119" t="s">
        <v>4502</v>
      </c>
      <c r="Y1366" s="119" t="s">
        <v>4503</v>
      </c>
      <c r="Z1366" s="119" t="s">
        <v>4504</v>
      </c>
      <c r="AA1366" s="119" t="s">
        <v>4505</v>
      </c>
      <c r="AB1366" s="119" t="s">
        <v>1210</v>
      </c>
      <c r="AD1366" s="300"/>
      <c r="AE1366" s="304"/>
      <c r="AF1366" s="297" t="s">
        <v>801</v>
      </c>
      <c r="AG1366" s="302">
        <v>0</v>
      </c>
      <c r="AH1366" s="297" t="s">
        <v>4498</v>
      </c>
      <c r="AI1366" s="297" t="s">
        <v>4499</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4480</v>
      </c>
      <c r="BI1366" s="312"/>
      <c r="BJ1366" s="305" t="s">
        <v>109</v>
      </c>
      <c r="BK1366" s="305"/>
      <c r="BL1366" s="305">
        <v>1</v>
      </c>
      <c r="BM1366" s="307">
        <v>1</v>
      </c>
      <c r="BN1366" s="307" t="s">
        <v>79</v>
      </c>
      <c r="BO1366" s="305" t="s">
        <v>1211</v>
      </c>
      <c r="BP1366" s="308">
        <v>291.86</v>
      </c>
      <c r="BQ1366" s="308">
        <v>785.19</v>
      </c>
      <c r="BR1366" s="308">
        <v>12</v>
      </c>
      <c r="BS1366" s="308">
        <v>12</v>
      </c>
      <c r="BT1366" s="305" t="s">
        <v>4506</v>
      </c>
      <c r="BU1366" s="307">
        <v>0.1</v>
      </c>
      <c r="BV1366" s="309">
        <v>0</v>
      </c>
      <c r="BW1366" s="310" t="s">
        <v>1253</v>
      </c>
      <c r="BX1366" s="305"/>
      <c r="BY1366" s="308">
        <v>291.86</v>
      </c>
      <c r="BZ1366" s="308">
        <v>785.19</v>
      </c>
      <c r="CA1366" s="308">
        <v>20.399999999999999</v>
      </c>
      <c r="CB1366" s="308">
        <v>20.399999999999999</v>
      </c>
      <c r="CC1366" s="307">
        <v>0.55000000000000004</v>
      </c>
      <c r="CD1366" s="305" t="s">
        <v>1213</v>
      </c>
      <c r="CE1366" s="310" t="s">
        <v>1253</v>
      </c>
      <c r="CF1366" s="305"/>
      <c r="CG1366" s="308">
        <v>291.86</v>
      </c>
      <c r="CH1366" s="308">
        <v>785.19</v>
      </c>
      <c r="CI1366" s="308">
        <v>12</v>
      </c>
      <c r="CJ1366" s="308">
        <v>12</v>
      </c>
      <c r="CK1366" s="307"/>
      <c r="CL1366" s="307"/>
      <c r="CM1366" s="307">
        <v>1</v>
      </c>
      <c r="CN1366" s="311" t="s">
        <v>1213</v>
      </c>
      <c r="CO1366" s="305" t="s">
        <v>1253</v>
      </c>
      <c r="CP1366" s="305"/>
      <c r="CQ1366" s="308">
        <v>291.86</v>
      </c>
      <c r="CR1366" s="308">
        <v>785.19</v>
      </c>
      <c r="CS1366" s="308">
        <v>12</v>
      </c>
      <c r="CT1366" s="308">
        <v>12</v>
      </c>
      <c r="CW1366" s="312"/>
      <c r="CX1366" s="312"/>
    </row>
    <row r="1367" spans="1:102" s="299" customFormat="1" ht="16" customHeight="1">
      <c r="A1367" s="297" t="s">
        <v>4507</v>
      </c>
      <c r="B1367" s="297" t="s">
        <v>4508</v>
      </c>
      <c r="C1367" s="119" t="s">
        <v>1215</v>
      </c>
      <c r="D1367" s="119"/>
      <c r="E1367" s="119"/>
      <c r="F1367" s="298">
        <v>1367</v>
      </c>
      <c r="G1367" s="119"/>
      <c r="H1367" s="119"/>
      <c r="I1367" s="119" t="s">
        <v>4509</v>
      </c>
      <c r="J1367" s="119" t="s">
        <v>4510</v>
      </c>
      <c r="K1367" s="119" t="s">
        <v>378</v>
      </c>
      <c r="L1367" s="119"/>
      <c r="M1367" s="119" t="s">
        <v>147</v>
      </c>
      <c r="N1367" s="119"/>
      <c r="O1367" s="119"/>
      <c r="P1367" s="119"/>
      <c r="Q1367" s="119"/>
      <c r="R1367" s="119">
        <v>1</v>
      </c>
      <c r="S1367" s="119" t="s">
        <v>120</v>
      </c>
      <c r="T1367" s="119"/>
      <c r="U1367" s="119"/>
      <c r="V1367" s="119"/>
      <c r="W1367" s="119"/>
      <c r="X1367" s="119" t="s">
        <v>4511</v>
      </c>
      <c r="Y1367" s="119" t="s">
        <v>4512</v>
      </c>
      <c r="Z1367" s="119" t="s">
        <v>4513</v>
      </c>
      <c r="AA1367" s="119" t="s">
        <v>4514</v>
      </c>
      <c r="AB1367" s="119" t="s">
        <v>1210</v>
      </c>
      <c r="AD1367" s="300"/>
      <c r="AE1367" s="304"/>
      <c r="AF1367" s="297" t="s">
        <v>802</v>
      </c>
      <c r="AG1367" s="302">
        <v>0</v>
      </c>
      <c r="AH1367" s="297" t="s">
        <v>4507</v>
      </c>
      <c r="AI1367" s="297" t="s">
        <v>4508</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4480</v>
      </c>
      <c r="BI1367" s="312"/>
      <c r="BJ1367" s="305" t="s">
        <v>109</v>
      </c>
      <c r="BK1367" s="305"/>
      <c r="BL1367" s="305">
        <v>1</v>
      </c>
      <c r="BM1367" s="307">
        <v>1</v>
      </c>
      <c r="BN1367" s="307" t="s">
        <v>79</v>
      </c>
      <c r="BO1367" s="305" t="s">
        <v>1211</v>
      </c>
      <c r="BP1367" s="308">
        <v>296.72000000000003</v>
      </c>
      <c r="BQ1367" s="308">
        <v>769.79</v>
      </c>
      <c r="BR1367" s="308">
        <v>12</v>
      </c>
      <c r="BS1367" s="308">
        <v>12</v>
      </c>
      <c r="BT1367" s="305" t="s">
        <v>4515</v>
      </c>
      <c r="BU1367" s="307">
        <v>0.1</v>
      </c>
      <c r="BV1367" s="309">
        <v>0</v>
      </c>
      <c r="BW1367" s="310" t="s">
        <v>1253</v>
      </c>
      <c r="BX1367" s="305"/>
      <c r="BY1367" s="308">
        <v>296.72000000000003</v>
      </c>
      <c r="BZ1367" s="308">
        <v>769.79</v>
      </c>
      <c r="CA1367" s="308">
        <v>20.399999999999999</v>
      </c>
      <c r="CB1367" s="308">
        <v>20.399999999999999</v>
      </c>
      <c r="CC1367" s="307">
        <v>0.55000000000000004</v>
      </c>
      <c r="CD1367" s="305" t="s">
        <v>1213</v>
      </c>
      <c r="CE1367" s="310" t="s">
        <v>1253</v>
      </c>
      <c r="CF1367" s="305"/>
      <c r="CG1367" s="308">
        <v>296.72000000000003</v>
      </c>
      <c r="CH1367" s="308">
        <v>769.79</v>
      </c>
      <c r="CI1367" s="308">
        <v>12</v>
      </c>
      <c r="CJ1367" s="308">
        <v>12</v>
      </c>
      <c r="CK1367" s="307"/>
      <c r="CL1367" s="307"/>
      <c r="CM1367" s="307">
        <v>1</v>
      </c>
      <c r="CN1367" s="311" t="s">
        <v>1213</v>
      </c>
      <c r="CO1367" s="305" t="s">
        <v>1253</v>
      </c>
      <c r="CP1367" s="305"/>
      <c r="CQ1367" s="308">
        <v>296.72000000000003</v>
      </c>
      <c r="CR1367" s="308">
        <v>769.79</v>
      </c>
      <c r="CS1367" s="308">
        <v>12</v>
      </c>
      <c r="CT1367" s="308">
        <v>12</v>
      </c>
      <c r="CW1367" s="312"/>
      <c r="CX1367" s="312"/>
    </row>
    <row r="1368" spans="1:102" s="299" customFormat="1" ht="16" customHeight="1">
      <c r="A1368" s="297" t="s">
        <v>4516</v>
      </c>
      <c r="B1368" s="297" t="s">
        <v>4517</v>
      </c>
      <c r="C1368" s="119" t="s">
        <v>1256</v>
      </c>
      <c r="D1368" s="119"/>
      <c r="E1368" s="119"/>
      <c r="F1368" s="298">
        <v>1368</v>
      </c>
      <c r="G1368" s="119"/>
      <c r="H1368" s="119"/>
      <c r="I1368" s="119" t="s">
        <v>4518</v>
      </c>
      <c r="J1368" s="119" t="s">
        <v>4519</v>
      </c>
      <c r="K1368" s="119" t="s">
        <v>378</v>
      </c>
      <c r="L1368" s="119"/>
      <c r="M1368" s="119" t="s">
        <v>147</v>
      </c>
      <c r="N1368" s="119"/>
      <c r="O1368" s="119"/>
      <c r="P1368" s="119"/>
      <c r="Q1368" s="119"/>
      <c r="R1368" s="119">
        <v>1</v>
      </c>
      <c r="S1368" s="119" t="s">
        <v>120</v>
      </c>
      <c r="T1368" s="119"/>
      <c r="U1368" s="119"/>
      <c r="V1368" s="119"/>
      <c r="W1368" s="119"/>
      <c r="X1368" s="119" t="s">
        <v>4520</v>
      </c>
      <c r="Y1368" s="119" t="s">
        <v>4521</v>
      </c>
      <c r="Z1368" s="119" t="s">
        <v>4522</v>
      </c>
      <c r="AA1368" s="119" t="s">
        <v>4523</v>
      </c>
      <c r="AB1368" s="119" t="s">
        <v>1210</v>
      </c>
      <c r="AD1368" s="300"/>
      <c r="AE1368" s="304"/>
      <c r="AF1368" s="297" t="s">
        <v>803</v>
      </c>
      <c r="AG1368" s="302">
        <v>0</v>
      </c>
      <c r="AH1368" s="297" t="s">
        <v>4516</v>
      </c>
      <c r="AI1368" s="297" t="s">
        <v>4517</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4435</v>
      </c>
      <c r="BI1368" s="312"/>
      <c r="BJ1368" s="305" t="s">
        <v>109</v>
      </c>
      <c r="BK1368" s="305"/>
      <c r="BL1368" s="305">
        <v>1</v>
      </c>
      <c r="BM1368" s="307">
        <v>1</v>
      </c>
      <c r="BN1368" s="307" t="s">
        <v>79</v>
      </c>
      <c r="BO1368" s="305" t="s">
        <v>1211</v>
      </c>
      <c r="BP1368" s="308">
        <v>401.02</v>
      </c>
      <c r="BQ1368" s="308">
        <v>774.56</v>
      </c>
      <c r="BR1368" s="308">
        <v>35</v>
      </c>
      <c r="BS1368" s="308">
        <v>35</v>
      </c>
      <c r="BT1368" s="305" t="s">
        <v>4524</v>
      </c>
      <c r="BU1368" s="307">
        <v>0.1</v>
      </c>
      <c r="BV1368" s="309">
        <v>0</v>
      </c>
      <c r="BW1368" s="310" t="s">
        <v>1243</v>
      </c>
      <c r="BX1368" s="305"/>
      <c r="BY1368" s="308">
        <v>401.02</v>
      </c>
      <c r="BZ1368" s="308">
        <v>774.56</v>
      </c>
      <c r="CA1368" s="308">
        <v>59.5</v>
      </c>
      <c r="CB1368" s="308">
        <v>59.5</v>
      </c>
      <c r="CC1368" s="307">
        <v>0.55000000000000004</v>
      </c>
      <c r="CD1368" s="305" t="s">
        <v>1213</v>
      </c>
      <c r="CE1368" s="310" t="s">
        <v>1243</v>
      </c>
      <c r="CF1368" s="305"/>
      <c r="CG1368" s="308">
        <v>401.02</v>
      </c>
      <c r="CH1368" s="308">
        <v>774.56</v>
      </c>
      <c r="CI1368" s="308">
        <v>35</v>
      </c>
      <c r="CJ1368" s="308">
        <v>35</v>
      </c>
      <c r="CK1368" s="307"/>
      <c r="CL1368" s="307"/>
      <c r="CM1368" s="307">
        <v>1</v>
      </c>
      <c r="CN1368" s="311" t="s">
        <v>1213</v>
      </c>
      <c r="CO1368" s="305" t="s">
        <v>1243</v>
      </c>
      <c r="CP1368" s="305"/>
      <c r="CQ1368" s="308">
        <v>401.02</v>
      </c>
      <c r="CR1368" s="308">
        <v>774.56</v>
      </c>
      <c r="CS1368" s="308">
        <v>35</v>
      </c>
      <c r="CT1368" s="308">
        <v>35</v>
      </c>
      <c r="CW1368" s="312"/>
      <c r="CX1368" s="312"/>
    </row>
    <row r="1369" spans="1:102" s="299" customFormat="1" ht="16" customHeight="1">
      <c r="A1369" s="297" t="s">
        <v>4525</v>
      </c>
      <c r="B1369" s="297" t="s">
        <v>4526</v>
      </c>
      <c r="C1369" s="119" t="s">
        <v>1256</v>
      </c>
      <c r="D1369" s="119"/>
      <c r="E1369" s="119"/>
      <c r="F1369" s="298">
        <v>1369</v>
      </c>
      <c r="G1369" s="119"/>
      <c r="H1369" s="119"/>
      <c r="I1369" s="119" t="s">
        <v>4527</v>
      </c>
      <c r="J1369" s="119" t="s">
        <v>4528</v>
      </c>
      <c r="K1369" s="119" t="s">
        <v>378</v>
      </c>
      <c r="L1369" s="119"/>
      <c r="M1369" s="119" t="s">
        <v>147</v>
      </c>
      <c r="N1369" s="119"/>
      <c r="O1369" s="119"/>
      <c r="P1369" s="119"/>
      <c r="Q1369" s="119"/>
      <c r="R1369" s="119">
        <v>1</v>
      </c>
      <c r="S1369" s="119" t="s">
        <v>120</v>
      </c>
      <c r="T1369" s="119"/>
      <c r="U1369" s="119"/>
      <c r="V1369" s="119"/>
      <c r="W1369" s="119"/>
      <c r="X1369" s="119" t="s">
        <v>4529</v>
      </c>
      <c r="Y1369" s="119" t="s">
        <v>4530</v>
      </c>
      <c r="Z1369" s="119" t="s">
        <v>4531</v>
      </c>
      <c r="AA1369" s="119" t="s">
        <v>4532</v>
      </c>
      <c r="AB1369" s="119" t="s">
        <v>1210</v>
      </c>
      <c r="AD1369" s="300"/>
      <c r="AE1369" s="304"/>
      <c r="AF1369" s="297" t="s">
        <v>804</v>
      </c>
      <c r="AG1369" s="302">
        <v>0</v>
      </c>
      <c r="AH1369" s="297" t="s">
        <v>4525</v>
      </c>
      <c r="AI1369" s="297" t="s">
        <v>4526</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4516</v>
      </c>
      <c r="BI1369" s="312"/>
      <c r="BJ1369" s="305" t="s">
        <v>109</v>
      </c>
      <c r="BK1369" s="305"/>
      <c r="BL1369" s="305">
        <v>1</v>
      </c>
      <c r="BM1369" s="307">
        <v>1</v>
      </c>
      <c r="BN1369" s="307" t="s">
        <v>79</v>
      </c>
      <c r="BO1369" s="305" t="s">
        <v>1211</v>
      </c>
      <c r="BP1369" s="308">
        <v>301.91000000000003</v>
      </c>
      <c r="BQ1369" s="308">
        <v>754.51</v>
      </c>
      <c r="BR1369" s="308">
        <v>12</v>
      </c>
      <c r="BS1369" s="308">
        <v>12</v>
      </c>
      <c r="BT1369" s="305" t="s">
        <v>4533</v>
      </c>
      <c r="BU1369" s="307">
        <v>0.1</v>
      </c>
      <c r="BV1369" s="309">
        <v>0</v>
      </c>
      <c r="BW1369" s="310" t="s">
        <v>1253</v>
      </c>
      <c r="BX1369" s="305"/>
      <c r="BY1369" s="308">
        <v>301.91000000000003</v>
      </c>
      <c r="BZ1369" s="308">
        <v>754.51</v>
      </c>
      <c r="CA1369" s="308">
        <v>20.399999999999999</v>
      </c>
      <c r="CB1369" s="308">
        <v>20.399999999999999</v>
      </c>
      <c r="CC1369" s="307">
        <v>0.55000000000000004</v>
      </c>
      <c r="CD1369" s="305" t="s">
        <v>1213</v>
      </c>
      <c r="CE1369" s="310" t="s">
        <v>1253</v>
      </c>
      <c r="CF1369" s="305"/>
      <c r="CG1369" s="308">
        <v>301.91000000000003</v>
      </c>
      <c r="CH1369" s="308">
        <v>754.51</v>
      </c>
      <c r="CI1369" s="308">
        <v>12</v>
      </c>
      <c r="CJ1369" s="308">
        <v>12</v>
      </c>
      <c r="CK1369" s="307"/>
      <c r="CL1369" s="307"/>
      <c r="CM1369" s="307">
        <v>1</v>
      </c>
      <c r="CN1369" s="311" t="s">
        <v>1213</v>
      </c>
      <c r="CO1369" s="305" t="s">
        <v>1253</v>
      </c>
      <c r="CP1369" s="305"/>
      <c r="CQ1369" s="308">
        <v>301.91000000000003</v>
      </c>
      <c r="CR1369" s="308">
        <v>754.51</v>
      </c>
      <c r="CS1369" s="308">
        <v>12</v>
      </c>
      <c r="CT1369" s="308">
        <v>12</v>
      </c>
      <c r="CW1369" s="312"/>
      <c r="CX1369" s="312"/>
    </row>
    <row r="1370" spans="1:102" s="299" customFormat="1" ht="16" customHeight="1">
      <c r="A1370" s="297" t="s">
        <v>4534</v>
      </c>
      <c r="B1370" s="297" t="s">
        <v>4535</v>
      </c>
      <c r="C1370" s="119" t="s">
        <v>1215</v>
      </c>
      <c r="D1370" s="119"/>
      <c r="E1370" s="119"/>
      <c r="F1370" s="298">
        <v>1370</v>
      </c>
      <c r="G1370" s="119"/>
      <c r="H1370" s="119"/>
      <c r="I1370" s="119" t="s">
        <v>4536</v>
      </c>
      <c r="J1370" s="119" t="s">
        <v>4537</v>
      </c>
      <c r="K1370" s="119" t="s">
        <v>378</v>
      </c>
      <c r="L1370" s="119"/>
      <c r="M1370" s="119" t="s">
        <v>147</v>
      </c>
      <c r="N1370" s="119"/>
      <c r="O1370" s="119"/>
      <c r="P1370" s="119"/>
      <c r="Q1370" s="119"/>
      <c r="R1370" s="119">
        <v>1</v>
      </c>
      <c r="S1370" s="119" t="s">
        <v>120</v>
      </c>
      <c r="T1370" s="119"/>
      <c r="U1370" s="119"/>
      <c r="V1370" s="119"/>
      <c r="W1370" s="119"/>
      <c r="X1370" s="119" t="s">
        <v>4538</v>
      </c>
      <c r="Y1370" s="119" t="s">
        <v>4539</v>
      </c>
      <c r="Z1370" s="119" t="s">
        <v>4540</v>
      </c>
      <c r="AA1370" s="119" t="s">
        <v>4541</v>
      </c>
      <c r="AB1370" s="119" t="s">
        <v>1210</v>
      </c>
      <c r="AD1370" s="300"/>
      <c r="AE1370" s="304"/>
      <c r="AF1370" s="297" t="s">
        <v>805</v>
      </c>
      <c r="AG1370" s="302">
        <v>0</v>
      </c>
      <c r="AH1370" s="297" t="s">
        <v>4534</v>
      </c>
      <c r="AI1370" s="297" t="s">
        <v>4535</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4516</v>
      </c>
      <c r="BI1370" s="312"/>
      <c r="BJ1370" s="305" t="s">
        <v>109</v>
      </c>
      <c r="BK1370" s="305"/>
      <c r="BL1370" s="305">
        <v>1</v>
      </c>
      <c r="BM1370" s="307">
        <v>1</v>
      </c>
      <c r="BN1370" s="307" t="s">
        <v>79</v>
      </c>
      <c r="BO1370" s="305" t="s">
        <v>1211</v>
      </c>
      <c r="BP1370" s="308">
        <v>307.43</v>
      </c>
      <c r="BQ1370" s="308">
        <v>739.33</v>
      </c>
      <c r="BR1370" s="308">
        <v>12</v>
      </c>
      <c r="BS1370" s="308">
        <v>12</v>
      </c>
      <c r="BT1370" s="305" t="s">
        <v>4542</v>
      </c>
      <c r="BU1370" s="307">
        <v>0.1</v>
      </c>
      <c r="BV1370" s="309">
        <v>0</v>
      </c>
      <c r="BW1370" s="310" t="s">
        <v>1253</v>
      </c>
      <c r="BX1370" s="305"/>
      <c r="BY1370" s="308">
        <v>307.43</v>
      </c>
      <c r="BZ1370" s="308">
        <v>739.33</v>
      </c>
      <c r="CA1370" s="308">
        <v>20.399999999999999</v>
      </c>
      <c r="CB1370" s="308">
        <v>20.399999999999999</v>
      </c>
      <c r="CC1370" s="307">
        <v>0.55000000000000004</v>
      </c>
      <c r="CD1370" s="305" t="s">
        <v>1213</v>
      </c>
      <c r="CE1370" s="310" t="s">
        <v>1253</v>
      </c>
      <c r="CF1370" s="305"/>
      <c r="CG1370" s="308">
        <v>307.43</v>
      </c>
      <c r="CH1370" s="308">
        <v>739.33</v>
      </c>
      <c r="CI1370" s="308">
        <v>12</v>
      </c>
      <c r="CJ1370" s="308">
        <v>12</v>
      </c>
      <c r="CK1370" s="307"/>
      <c r="CL1370" s="307"/>
      <c r="CM1370" s="307">
        <v>1</v>
      </c>
      <c r="CN1370" s="311" t="s">
        <v>1213</v>
      </c>
      <c r="CO1370" s="305" t="s">
        <v>1253</v>
      </c>
      <c r="CP1370" s="305"/>
      <c r="CQ1370" s="308">
        <v>307.43</v>
      </c>
      <c r="CR1370" s="308">
        <v>739.33</v>
      </c>
      <c r="CS1370" s="308">
        <v>12</v>
      </c>
      <c r="CT1370" s="308">
        <v>12</v>
      </c>
      <c r="CW1370" s="312"/>
      <c r="CX1370" s="312"/>
    </row>
    <row r="1371" spans="1:102" s="299" customFormat="1" ht="16" customHeight="1">
      <c r="A1371" s="297" t="s">
        <v>4543</v>
      </c>
      <c r="B1371" s="297" t="s">
        <v>4544</v>
      </c>
      <c r="C1371" s="119" t="s">
        <v>1256</v>
      </c>
      <c r="D1371" s="119"/>
      <c r="E1371" s="119"/>
      <c r="F1371" s="298">
        <v>1371</v>
      </c>
      <c r="G1371" s="119"/>
      <c r="H1371" s="119"/>
      <c r="I1371" s="119" t="s">
        <v>4545</v>
      </c>
      <c r="J1371" s="119" t="s">
        <v>4546</v>
      </c>
      <c r="K1371" s="119" t="s">
        <v>378</v>
      </c>
      <c r="L1371" s="119"/>
      <c r="M1371" s="119" t="s">
        <v>147</v>
      </c>
      <c r="N1371" s="119"/>
      <c r="O1371" s="119"/>
      <c r="P1371" s="119"/>
      <c r="Q1371" s="119"/>
      <c r="R1371" s="119">
        <v>1</v>
      </c>
      <c r="S1371" s="119" t="s">
        <v>120</v>
      </c>
      <c r="T1371" s="119"/>
      <c r="U1371" s="119"/>
      <c r="V1371" s="119"/>
      <c r="W1371" s="119"/>
      <c r="X1371" s="119" t="s">
        <v>4547</v>
      </c>
      <c r="Y1371" s="119" t="s">
        <v>4548</v>
      </c>
      <c r="Z1371" s="119" t="s">
        <v>4549</v>
      </c>
      <c r="AA1371" s="119" t="s">
        <v>4550</v>
      </c>
      <c r="AB1371" s="119" t="s">
        <v>1210</v>
      </c>
      <c r="AD1371" s="300"/>
      <c r="AE1371" s="304"/>
      <c r="AF1371" s="297" t="s">
        <v>806</v>
      </c>
      <c r="AG1371" s="302">
        <v>0</v>
      </c>
      <c r="AH1371" s="297" t="s">
        <v>4543</v>
      </c>
      <c r="AI1371" s="297" t="s">
        <v>4544</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4516</v>
      </c>
      <c r="BI1371" s="312"/>
      <c r="BJ1371" s="305" t="s">
        <v>109</v>
      </c>
      <c r="BK1371" s="305"/>
      <c r="BL1371" s="305">
        <v>1</v>
      </c>
      <c r="BM1371" s="307">
        <v>1</v>
      </c>
      <c r="BN1371" s="307" t="s">
        <v>79</v>
      </c>
      <c r="BO1371" s="305" t="s">
        <v>1211</v>
      </c>
      <c r="BP1371" s="308">
        <v>313.27999999999997</v>
      </c>
      <c r="BQ1371" s="308">
        <v>724.29</v>
      </c>
      <c r="BR1371" s="308">
        <v>12</v>
      </c>
      <c r="BS1371" s="308">
        <v>12</v>
      </c>
      <c r="BT1371" s="305" t="s">
        <v>4551</v>
      </c>
      <c r="BU1371" s="307">
        <v>0.1</v>
      </c>
      <c r="BV1371" s="309">
        <v>0</v>
      </c>
      <c r="BW1371" s="310" t="s">
        <v>1253</v>
      </c>
      <c r="BX1371" s="305"/>
      <c r="BY1371" s="308">
        <v>313.27999999999997</v>
      </c>
      <c r="BZ1371" s="308">
        <v>724.29</v>
      </c>
      <c r="CA1371" s="308">
        <v>20.399999999999999</v>
      </c>
      <c r="CB1371" s="308">
        <v>20.399999999999999</v>
      </c>
      <c r="CC1371" s="307">
        <v>0.55000000000000004</v>
      </c>
      <c r="CD1371" s="305" t="s">
        <v>1213</v>
      </c>
      <c r="CE1371" s="310" t="s">
        <v>1253</v>
      </c>
      <c r="CF1371" s="305"/>
      <c r="CG1371" s="308">
        <v>313.27999999999997</v>
      </c>
      <c r="CH1371" s="308">
        <v>724.29</v>
      </c>
      <c r="CI1371" s="308">
        <v>12</v>
      </c>
      <c r="CJ1371" s="308">
        <v>12</v>
      </c>
      <c r="CK1371" s="307"/>
      <c r="CL1371" s="307"/>
      <c r="CM1371" s="307">
        <v>1</v>
      </c>
      <c r="CN1371" s="311" t="s">
        <v>1213</v>
      </c>
      <c r="CO1371" s="305" t="s">
        <v>1253</v>
      </c>
      <c r="CP1371" s="305"/>
      <c r="CQ1371" s="308">
        <v>313.27999999999997</v>
      </c>
      <c r="CR1371" s="308">
        <v>724.29</v>
      </c>
      <c r="CS1371" s="308">
        <v>12</v>
      </c>
      <c r="CT1371" s="308">
        <v>12</v>
      </c>
      <c r="CW1371" s="312"/>
      <c r="CX1371" s="312"/>
    </row>
    <row r="1372" spans="1:102" s="299" customFormat="1" ht="16" customHeight="1">
      <c r="A1372" s="297" t="s">
        <v>868</v>
      </c>
      <c r="B1372" s="297" t="s">
        <v>4552</v>
      </c>
      <c r="C1372" s="119" t="s">
        <v>1256</v>
      </c>
      <c r="D1372" s="119"/>
      <c r="E1372" s="119"/>
      <c r="F1372" s="298">
        <v>1372</v>
      </c>
      <c r="G1372" s="119"/>
      <c r="H1372" s="119"/>
      <c r="I1372" s="119" t="s">
        <v>4553</v>
      </c>
      <c r="J1372" s="119" t="s">
        <v>4554</v>
      </c>
      <c r="K1372" s="119" t="s">
        <v>378</v>
      </c>
      <c r="L1372" s="119"/>
      <c r="M1372" s="119" t="s">
        <v>147</v>
      </c>
      <c r="N1372" s="119"/>
      <c r="O1372" s="119"/>
      <c r="P1372" s="119"/>
      <c r="Q1372" s="119"/>
      <c r="R1372" s="119">
        <v>1</v>
      </c>
      <c r="S1372" s="119" t="s">
        <v>120</v>
      </c>
      <c r="T1372" s="119"/>
      <c r="U1372" s="119"/>
      <c r="V1372" s="119"/>
      <c r="W1372" s="119"/>
      <c r="X1372" s="119" t="s">
        <v>4555</v>
      </c>
      <c r="Y1372" s="119" t="s">
        <v>4556</v>
      </c>
      <c r="Z1372" s="119" t="s">
        <v>4557</v>
      </c>
      <c r="AA1372" s="119" t="s">
        <v>4558</v>
      </c>
      <c r="AB1372" s="119" t="s">
        <v>1210</v>
      </c>
      <c r="AD1372" s="300"/>
      <c r="AE1372" s="304"/>
      <c r="AF1372" s="297">
        <v>8</v>
      </c>
      <c r="AG1372" s="302">
        <v>0</v>
      </c>
      <c r="AH1372" s="297" t="s">
        <v>868</v>
      </c>
      <c r="AI1372" s="297" t="s">
        <v>4552</v>
      </c>
      <c r="AJ1372" s="302">
        <v>1</v>
      </c>
      <c r="AK1372" s="299">
        <v>8</v>
      </c>
      <c r="AR1372" s="299">
        <v>8</v>
      </c>
      <c r="AX1372" s="303">
        <v>157.5</v>
      </c>
      <c r="AY1372" s="299">
        <v>260</v>
      </c>
      <c r="AZ1372" s="303">
        <v>700</v>
      </c>
      <c r="BA1372" s="299">
        <v>0</v>
      </c>
      <c r="BB1372" s="304">
        <v>816.15</v>
      </c>
      <c r="BC1372" s="304">
        <v>816.15</v>
      </c>
      <c r="BD1372" s="303">
        <v>1700</v>
      </c>
      <c r="BE1372" s="303">
        <v>1000</v>
      </c>
      <c r="BH1372" s="297" t="s">
        <v>1203</v>
      </c>
      <c r="BI1372" s="312"/>
      <c r="BJ1372" s="305" t="s">
        <v>109</v>
      </c>
      <c r="BK1372" s="305"/>
      <c r="BL1372" s="305">
        <v>1</v>
      </c>
      <c r="BM1372" s="307">
        <v>1</v>
      </c>
      <c r="BN1372" s="307" t="s">
        <v>79</v>
      </c>
      <c r="BO1372" s="305" t="s">
        <v>1211</v>
      </c>
      <c r="BP1372" s="308">
        <v>816.15</v>
      </c>
      <c r="BQ1372" s="308">
        <v>816.15</v>
      </c>
      <c r="BR1372" s="308">
        <v>95</v>
      </c>
      <c r="BS1372" s="308">
        <v>95</v>
      </c>
      <c r="BT1372" s="305" t="s">
        <v>4559</v>
      </c>
      <c r="BU1372" s="307">
        <v>0.1</v>
      </c>
      <c r="BV1372" s="309">
        <v>0</v>
      </c>
      <c r="BW1372" s="310" t="s">
        <v>873</v>
      </c>
      <c r="BX1372" s="305"/>
      <c r="BY1372" s="308">
        <v>816.15</v>
      </c>
      <c r="BZ1372" s="308">
        <v>816.15</v>
      </c>
      <c r="CA1372" s="308">
        <v>161.5</v>
      </c>
      <c r="CB1372" s="308">
        <v>161.5</v>
      </c>
      <c r="CC1372" s="307">
        <v>0.55000000000000004</v>
      </c>
      <c r="CD1372" s="305" t="s">
        <v>1213</v>
      </c>
      <c r="CE1372" s="310" t="s">
        <v>873</v>
      </c>
      <c r="CF1372" s="305"/>
      <c r="CG1372" s="308">
        <v>816.15</v>
      </c>
      <c r="CH1372" s="308">
        <v>816.15</v>
      </c>
      <c r="CI1372" s="308">
        <v>95</v>
      </c>
      <c r="CJ1372" s="308">
        <v>95</v>
      </c>
      <c r="CK1372" s="307"/>
      <c r="CL1372" s="307"/>
      <c r="CM1372" s="307">
        <v>1</v>
      </c>
      <c r="CN1372" s="311" t="s">
        <v>1213</v>
      </c>
      <c r="CO1372" s="305" t="s">
        <v>873</v>
      </c>
      <c r="CP1372" s="305"/>
      <c r="CQ1372" s="308">
        <v>816.15</v>
      </c>
      <c r="CR1372" s="308">
        <v>816.15</v>
      </c>
      <c r="CS1372" s="308">
        <v>95</v>
      </c>
      <c r="CT1372" s="308">
        <v>95</v>
      </c>
      <c r="CW1372" s="312"/>
      <c r="CX1372" s="312"/>
    </row>
    <row r="1373" spans="1:102" s="299" customFormat="1" ht="16" customHeight="1">
      <c r="A1373" s="297" t="s">
        <v>4560</v>
      </c>
      <c r="B1373" s="297" t="s">
        <v>4561</v>
      </c>
      <c r="C1373" s="119" t="s">
        <v>1215</v>
      </c>
      <c r="D1373" s="119"/>
      <c r="E1373" s="119"/>
      <c r="F1373" s="298">
        <v>1373</v>
      </c>
      <c r="G1373" s="119"/>
      <c r="H1373" s="119"/>
      <c r="I1373" s="119" t="s">
        <v>4562</v>
      </c>
      <c r="J1373" s="119" t="s">
        <v>4563</v>
      </c>
      <c r="K1373" s="119" t="s">
        <v>378</v>
      </c>
      <c r="L1373" s="119"/>
      <c r="M1373" s="119" t="s">
        <v>147</v>
      </c>
      <c r="N1373" s="119"/>
      <c r="O1373" s="119"/>
      <c r="P1373" s="119"/>
      <c r="Q1373" s="119"/>
      <c r="R1373" s="119">
        <v>1</v>
      </c>
      <c r="S1373" s="119" t="s">
        <v>120</v>
      </c>
      <c r="T1373" s="119"/>
      <c r="U1373" s="119"/>
      <c r="V1373" s="119"/>
      <c r="W1373" s="119"/>
      <c r="X1373" s="119" t="s">
        <v>4564</v>
      </c>
      <c r="Y1373" s="119" t="s">
        <v>4565</v>
      </c>
      <c r="Z1373" s="119" t="s">
        <v>4566</v>
      </c>
      <c r="AA1373" s="119" t="s">
        <v>4567</v>
      </c>
      <c r="AB1373" s="119" t="s">
        <v>1210</v>
      </c>
      <c r="AD1373" s="300"/>
      <c r="AE1373" s="304"/>
      <c r="AF1373" s="297" t="s">
        <v>807</v>
      </c>
      <c r="AG1373" s="302">
        <v>0</v>
      </c>
      <c r="AH1373" s="297" t="s">
        <v>4560</v>
      </c>
      <c r="AI1373" s="297" t="s">
        <v>4561</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4543</v>
      </c>
      <c r="BI1373" s="312"/>
      <c r="BJ1373" s="305" t="s">
        <v>109</v>
      </c>
      <c r="BK1373" s="305"/>
      <c r="BL1373" s="305">
        <v>1</v>
      </c>
      <c r="BM1373" s="307">
        <v>1</v>
      </c>
      <c r="BN1373" s="307" t="s">
        <v>79</v>
      </c>
      <c r="BO1373" s="305" t="s">
        <v>1211</v>
      </c>
      <c r="BP1373" s="308">
        <v>559.04</v>
      </c>
      <c r="BQ1373" s="308">
        <v>764.3</v>
      </c>
      <c r="BR1373" s="308">
        <v>60</v>
      </c>
      <c r="BS1373" s="308">
        <v>60</v>
      </c>
      <c r="BT1373" s="305" t="s">
        <v>4568</v>
      </c>
      <c r="BU1373" s="307">
        <v>0.1</v>
      </c>
      <c r="BV1373" s="309">
        <v>0</v>
      </c>
      <c r="BW1373" s="310" t="s">
        <v>1233</v>
      </c>
      <c r="BX1373" s="305"/>
      <c r="BY1373" s="308">
        <v>559.04</v>
      </c>
      <c r="BZ1373" s="308">
        <v>764.3</v>
      </c>
      <c r="CA1373" s="308">
        <v>102</v>
      </c>
      <c r="CB1373" s="308">
        <v>102</v>
      </c>
      <c r="CC1373" s="307">
        <v>0.55000000000000004</v>
      </c>
      <c r="CD1373" s="305" t="s">
        <v>1213</v>
      </c>
      <c r="CE1373" s="310" t="s">
        <v>1233</v>
      </c>
      <c r="CF1373" s="305"/>
      <c r="CG1373" s="308">
        <v>559.04</v>
      </c>
      <c r="CH1373" s="308">
        <v>764.3</v>
      </c>
      <c r="CI1373" s="308">
        <v>60</v>
      </c>
      <c r="CJ1373" s="308">
        <v>60</v>
      </c>
      <c r="CK1373" s="307"/>
      <c r="CL1373" s="307"/>
      <c r="CM1373" s="307">
        <v>1</v>
      </c>
      <c r="CN1373" s="311" t="s">
        <v>1213</v>
      </c>
      <c r="CO1373" s="305" t="s">
        <v>1233</v>
      </c>
      <c r="CP1373" s="305"/>
      <c r="CQ1373" s="308">
        <v>559.04</v>
      </c>
      <c r="CR1373" s="308">
        <v>764.3</v>
      </c>
      <c r="CS1373" s="308">
        <v>60</v>
      </c>
      <c r="CT1373" s="308">
        <v>60</v>
      </c>
      <c r="CW1373" s="312"/>
      <c r="CX1373" s="312"/>
    </row>
    <row r="1374" spans="1:102" s="299" customFormat="1" ht="16" customHeight="1">
      <c r="A1374" s="297" t="s">
        <v>4569</v>
      </c>
      <c r="B1374" s="297" t="s">
        <v>4570</v>
      </c>
      <c r="C1374" s="119" t="s">
        <v>1215</v>
      </c>
      <c r="D1374" s="119"/>
      <c r="E1374" s="119"/>
      <c r="F1374" s="298">
        <v>1374</v>
      </c>
      <c r="G1374" s="119"/>
      <c r="H1374" s="119"/>
      <c r="I1374" s="119" t="s">
        <v>4571</v>
      </c>
      <c r="J1374" s="119" t="s">
        <v>4572</v>
      </c>
      <c r="K1374" s="119" t="s">
        <v>378</v>
      </c>
      <c r="L1374" s="119"/>
      <c r="M1374" s="119" t="s">
        <v>147</v>
      </c>
      <c r="N1374" s="119"/>
      <c r="O1374" s="119"/>
      <c r="P1374" s="119"/>
      <c r="Q1374" s="119"/>
      <c r="R1374" s="119">
        <v>1</v>
      </c>
      <c r="S1374" s="119" t="s">
        <v>120</v>
      </c>
      <c r="T1374" s="119"/>
      <c r="U1374" s="119"/>
      <c r="V1374" s="119"/>
      <c r="W1374" s="119"/>
      <c r="X1374" s="119" t="s">
        <v>4573</v>
      </c>
      <c r="Y1374" s="119" t="s">
        <v>4574</v>
      </c>
      <c r="Z1374" s="119" t="s">
        <v>4575</v>
      </c>
      <c r="AA1374" s="119" t="s">
        <v>4576</v>
      </c>
      <c r="AB1374" s="119" t="s">
        <v>1210</v>
      </c>
      <c r="AD1374" s="300"/>
      <c r="AE1374" s="304"/>
      <c r="AF1374" s="297" t="s">
        <v>808</v>
      </c>
      <c r="AG1374" s="302">
        <v>0</v>
      </c>
      <c r="AH1374" s="297" t="s">
        <v>4569</v>
      </c>
      <c r="AI1374" s="297" t="s">
        <v>4570</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4560</v>
      </c>
      <c r="BI1374" s="312"/>
      <c r="BJ1374" s="305" t="s">
        <v>109</v>
      </c>
      <c r="BK1374" s="305"/>
      <c r="BL1374" s="305">
        <v>1</v>
      </c>
      <c r="BM1374" s="307">
        <v>1</v>
      </c>
      <c r="BN1374" s="307" t="s">
        <v>79</v>
      </c>
      <c r="BO1374" s="305" t="s">
        <v>1211</v>
      </c>
      <c r="BP1374" s="308">
        <v>417.05</v>
      </c>
      <c r="BQ1374" s="308">
        <v>735.87</v>
      </c>
      <c r="BR1374" s="308">
        <v>35</v>
      </c>
      <c r="BS1374" s="308">
        <v>35</v>
      </c>
      <c r="BT1374" s="305" t="s">
        <v>4577</v>
      </c>
      <c r="BU1374" s="307">
        <v>0.1</v>
      </c>
      <c r="BV1374" s="309">
        <v>0</v>
      </c>
      <c r="BW1374" s="310" t="s">
        <v>1243</v>
      </c>
      <c r="BX1374" s="305"/>
      <c r="BY1374" s="308">
        <v>417.05</v>
      </c>
      <c r="BZ1374" s="308">
        <v>735.87</v>
      </c>
      <c r="CA1374" s="308">
        <v>59.5</v>
      </c>
      <c r="CB1374" s="308">
        <v>59.5</v>
      </c>
      <c r="CC1374" s="307">
        <v>0.55000000000000004</v>
      </c>
      <c r="CD1374" s="305" t="s">
        <v>1213</v>
      </c>
      <c r="CE1374" s="310" t="s">
        <v>1243</v>
      </c>
      <c r="CF1374" s="305"/>
      <c r="CG1374" s="308">
        <v>417.05</v>
      </c>
      <c r="CH1374" s="308">
        <v>735.87</v>
      </c>
      <c r="CI1374" s="308">
        <v>35</v>
      </c>
      <c r="CJ1374" s="308">
        <v>35</v>
      </c>
      <c r="CK1374" s="307"/>
      <c r="CL1374" s="307"/>
      <c r="CM1374" s="307">
        <v>1</v>
      </c>
      <c r="CN1374" s="311" t="s">
        <v>1213</v>
      </c>
      <c r="CO1374" s="305" t="s">
        <v>1243</v>
      </c>
      <c r="CP1374" s="305"/>
      <c r="CQ1374" s="308">
        <v>417.05</v>
      </c>
      <c r="CR1374" s="308">
        <v>735.87</v>
      </c>
      <c r="CS1374" s="308">
        <v>35</v>
      </c>
      <c r="CT1374" s="308">
        <v>35</v>
      </c>
      <c r="CW1374" s="312"/>
      <c r="CX1374" s="312"/>
    </row>
    <row r="1375" spans="1:102" s="299" customFormat="1" ht="16" customHeight="1">
      <c r="A1375" s="297" t="s">
        <v>4578</v>
      </c>
      <c r="B1375" s="297" t="s">
        <v>4579</v>
      </c>
      <c r="C1375" s="119" t="s">
        <v>1215</v>
      </c>
      <c r="D1375" s="119"/>
      <c r="E1375" s="119"/>
      <c r="F1375" s="298">
        <v>1375</v>
      </c>
      <c r="G1375" s="119"/>
      <c r="H1375" s="119"/>
      <c r="I1375" s="119" t="s">
        <v>4580</v>
      </c>
      <c r="J1375" s="119" t="s">
        <v>4581</v>
      </c>
      <c r="K1375" s="119" t="s">
        <v>378</v>
      </c>
      <c r="L1375" s="119"/>
      <c r="M1375" s="119" t="s">
        <v>147</v>
      </c>
      <c r="N1375" s="119"/>
      <c r="O1375" s="119"/>
      <c r="P1375" s="119"/>
      <c r="Q1375" s="119"/>
      <c r="R1375" s="119">
        <v>1</v>
      </c>
      <c r="S1375" s="119" t="s">
        <v>120</v>
      </c>
      <c r="T1375" s="119"/>
      <c r="U1375" s="119"/>
      <c r="V1375" s="119"/>
      <c r="W1375" s="119"/>
      <c r="X1375" s="119" t="s">
        <v>4582</v>
      </c>
      <c r="Y1375" s="119" t="s">
        <v>4583</v>
      </c>
      <c r="Z1375" s="119" t="s">
        <v>4584</v>
      </c>
      <c r="AA1375" s="119" t="s">
        <v>4585</v>
      </c>
      <c r="AB1375" s="119" t="s">
        <v>1210</v>
      </c>
      <c r="AD1375" s="300"/>
      <c r="AE1375" s="304"/>
      <c r="AF1375" s="297" t="s">
        <v>809</v>
      </c>
      <c r="AG1375" s="302">
        <v>0</v>
      </c>
      <c r="AH1375" s="297" t="s">
        <v>4578</v>
      </c>
      <c r="AI1375" s="297" t="s">
        <v>4579</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4569</v>
      </c>
      <c r="BI1375" s="312"/>
      <c r="BJ1375" s="305" t="s">
        <v>109</v>
      </c>
      <c r="BK1375" s="305"/>
      <c r="BL1375" s="305">
        <v>1</v>
      </c>
      <c r="BM1375" s="307">
        <v>1</v>
      </c>
      <c r="BN1375" s="307" t="s">
        <v>79</v>
      </c>
      <c r="BO1375" s="305" t="s">
        <v>1211</v>
      </c>
      <c r="BP1375" s="308">
        <v>319.45999999999998</v>
      </c>
      <c r="BQ1375" s="308">
        <v>709.37</v>
      </c>
      <c r="BR1375" s="308">
        <v>12</v>
      </c>
      <c r="BS1375" s="308">
        <v>12</v>
      </c>
      <c r="BT1375" s="305" t="s">
        <v>4586</v>
      </c>
      <c r="BU1375" s="307">
        <v>0.1</v>
      </c>
      <c r="BV1375" s="309">
        <v>0</v>
      </c>
      <c r="BW1375" s="310" t="s">
        <v>1253</v>
      </c>
      <c r="BX1375" s="305"/>
      <c r="BY1375" s="308">
        <v>319.45999999999998</v>
      </c>
      <c r="BZ1375" s="308">
        <v>709.37</v>
      </c>
      <c r="CA1375" s="308">
        <v>20.399999999999999</v>
      </c>
      <c r="CB1375" s="308">
        <v>20.399999999999999</v>
      </c>
      <c r="CC1375" s="307">
        <v>0.55000000000000004</v>
      </c>
      <c r="CD1375" s="305" t="s">
        <v>1213</v>
      </c>
      <c r="CE1375" s="310" t="s">
        <v>1253</v>
      </c>
      <c r="CF1375" s="305"/>
      <c r="CG1375" s="308">
        <v>319.45999999999998</v>
      </c>
      <c r="CH1375" s="308">
        <v>709.37</v>
      </c>
      <c r="CI1375" s="308">
        <v>12</v>
      </c>
      <c r="CJ1375" s="308">
        <v>12</v>
      </c>
      <c r="CK1375" s="307"/>
      <c r="CL1375" s="307"/>
      <c r="CM1375" s="307">
        <v>1</v>
      </c>
      <c r="CN1375" s="311" t="s">
        <v>1213</v>
      </c>
      <c r="CO1375" s="305" t="s">
        <v>1253</v>
      </c>
      <c r="CP1375" s="305"/>
      <c r="CQ1375" s="308">
        <v>319.45999999999998</v>
      </c>
      <c r="CR1375" s="308">
        <v>709.37</v>
      </c>
      <c r="CS1375" s="308">
        <v>12</v>
      </c>
      <c r="CT1375" s="308">
        <v>12</v>
      </c>
      <c r="CW1375" s="312"/>
      <c r="CX1375" s="312"/>
    </row>
    <row r="1376" spans="1:102" s="299" customFormat="1" ht="16" customHeight="1">
      <c r="A1376" s="297" t="s">
        <v>4587</v>
      </c>
      <c r="B1376" s="297" t="s">
        <v>4588</v>
      </c>
      <c r="C1376" s="119" t="s">
        <v>1256</v>
      </c>
      <c r="D1376" s="119"/>
      <c r="E1376" s="119"/>
      <c r="F1376" s="298">
        <v>1376</v>
      </c>
      <c r="G1376" s="119"/>
      <c r="H1376" s="119"/>
      <c r="I1376" s="119" t="s">
        <v>4589</v>
      </c>
      <c r="J1376" s="119" t="s">
        <v>4590</v>
      </c>
      <c r="K1376" s="119" t="s">
        <v>378</v>
      </c>
      <c r="L1376" s="119"/>
      <c r="M1376" s="119" t="s">
        <v>147</v>
      </c>
      <c r="N1376" s="119"/>
      <c r="O1376" s="119"/>
      <c r="P1376" s="119"/>
      <c r="Q1376" s="119"/>
      <c r="R1376" s="119">
        <v>1</v>
      </c>
      <c r="S1376" s="119" t="s">
        <v>120</v>
      </c>
      <c r="T1376" s="119"/>
      <c r="U1376" s="119"/>
      <c r="V1376" s="119"/>
      <c r="W1376" s="119"/>
      <c r="X1376" s="119" t="s">
        <v>4591</v>
      </c>
      <c r="Y1376" s="119" t="s">
        <v>4592</v>
      </c>
      <c r="Z1376" s="119" t="s">
        <v>4593</v>
      </c>
      <c r="AA1376" s="119" t="s">
        <v>4594</v>
      </c>
      <c r="AB1376" s="119" t="s">
        <v>1210</v>
      </c>
      <c r="AD1376" s="300"/>
      <c r="AE1376" s="304"/>
      <c r="AF1376" s="297" t="s">
        <v>810</v>
      </c>
      <c r="AG1376" s="302">
        <v>0</v>
      </c>
      <c r="AH1376" s="297" t="s">
        <v>4587</v>
      </c>
      <c r="AI1376" s="297" t="s">
        <v>4588</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4569</v>
      </c>
      <c r="BI1376" s="312"/>
      <c r="BJ1376" s="305" t="s">
        <v>109</v>
      </c>
      <c r="BK1376" s="305"/>
      <c r="BL1376" s="305">
        <v>1</v>
      </c>
      <c r="BM1376" s="307">
        <v>1</v>
      </c>
      <c r="BN1376" s="307" t="s">
        <v>79</v>
      </c>
      <c r="BO1376" s="305" t="s">
        <v>1211</v>
      </c>
      <c r="BP1376" s="308">
        <v>325.95999999999998</v>
      </c>
      <c r="BQ1376" s="308">
        <v>694.6</v>
      </c>
      <c r="BR1376" s="308">
        <v>12</v>
      </c>
      <c r="BS1376" s="308">
        <v>12</v>
      </c>
      <c r="BT1376" s="305" t="s">
        <v>4595</v>
      </c>
      <c r="BU1376" s="307">
        <v>0.1</v>
      </c>
      <c r="BV1376" s="309">
        <v>0</v>
      </c>
      <c r="BW1376" s="310" t="s">
        <v>1253</v>
      </c>
      <c r="BX1376" s="305"/>
      <c r="BY1376" s="308">
        <v>325.95999999999998</v>
      </c>
      <c r="BZ1376" s="308">
        <v>694.6</v>
      </c>
      <c r="CA1376" s="308">
        <v>20.399999999999999</v>
      </c>
      <c r="CB1376" s="308">
        <v>20.399999999999999</v>
      </c>
      <c r="CC1376" s="307">
        <v>0.55000000000000004</v>
      </c>
      <c r="CD1376" s="305" t="s">
        <v>1213</v>
      </c>
      <c r="CE1376" s="310" t="s">
        <v>1253</v>
      </c>
      <c r="CF1376" s="305"/>
      <c r="CG1376" s="308">
        <v>325.95999999999998</v>
      </c>
      <c r="CH1376" s="308">
        <v>694.6</v>
      </c>
      <c r="CI1376" s="308">
        <v>12</v>
      </c>
      <c r="CJ1376" s="308">
        <v>12</v>
      </c>
      <c r="CK1376" s="307"/>
      <c r="CL1376" s="307"/>
      <c r="CM1376" s="307">
        <v>1</v>
      </c>
      <c r="CN1376" s="311" t="s">
        <v>1213</v>
      </c>
      <c r="CO1376" s="305" t="s">
        <v>1253</v>
      </c>
      <c r="CP1376" s="305"/>
      <c r="CQ1376" s="308">
        <v>325.95999999999998</v>
      </c>
      <c r="CR1376" s="308">
        <v>694.6</v>
      </c>
      <c r="CS1376" s="308">
        <v>12</v>
      </c>
      <c r="CT1376" s="308">
        <v>12</v>
      </c>
      <c r="CW1376" s="312"/>
      <c r="CX1376" s="312"/>
    </row>
    <row r="1377" spans="1:110" s="299" customFormat="1" ht="16" customHeight="1">
      <c r="A1377" s="297" t="s">
        <v>4596</v>
      </c>
      <c r="B1377" s="297" t="s">
        <v>4597</v>
      </c>
      <c r="C1377" s="119" t="s">
        <v>1215</v>
      </c>
      <c r="D1377" s="119"/>
      <c r="E1377" s="119"/>
      <c r="F1377" s="298">
        <v>1377</v>
      </c>
      <c r="G1377" s="119"/>
      <c r="H1377" s="119"/>
      <c r="I1377" s="119" t="s">
        <v>4598</v>
      </c>
      <c r="J1377" s="119" t="s">
        <v>4599</v>
      </c>
      <c r="K1377" s="119" t="s">
        <v>378</v>
      </c>
      <c r="L1377" s="119"/>
      <c r="M1377" s="119" t="s">
        <v>147</v>
      </c>
      <c r="N1377" s="119"/>
      <c r="O1377" s="119"/>
      <c r="P1377" s="119"/>
      <c r="Q1377" s="119"/>
      <c r="R1377" s="119">
        <v>1</v>
      </c>
      <c r="S1377" s="119" t="s">
        <v>120</v>
      </c>
      <c r="T1377" s="119"/>
      <c r="U1377" s="119"/>
      <c r="V1377" s="119"/>
      <c r="W1377" s="119"/>
      <c r="X1377" s="119" t="s">
        <v>4600</v>
      </c>
      <c r="Y1377" s="119" t="s">
        <v>4601</v>
      </c>
      <c r="Z1377" s="119" t="s">
        <v>4602</v>
      </c>
      <c r="AA1377" s="119" t="s">
        <v>4603</v>
      </c>
      <c r="AB1377" s="119" t="s">
        <v>1210</v>
      </c>
      <c r="AD1377" s="300"/>
      <c r="AE1377" s="304"/>
      <c r="AF1377" s="297" t="s">
        <v>811</v>
      </c>
      <c r="AG1377" s="302">
        <v>0</v>
      </c>
      <c r="AH1377" s="297" t="s">
        <v>4596</v>
      </c>
      <c r="AI1377" s="297" t="s">
        <v>4597</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4569</v>
      </c>
      <c r="BI1377" s="312"/>
      <c r="BJ1377" s="305" t="s">
        <v>109</v>
      </c>
      <c r="BK1377" s="305"/>
      <c r="BL1377" s="305">
        <v>1</v>
      </c>
      <c r="BM1377" s="307">
        <v>1</v>
      </c>
      <c r="BN1377" s="307" t="s">
        <v>79</v>
      </c>
      <c r="BO1377" s="305" t="s">
        <v>1211</v>
      </c>
      <c r="BP1377" s="308">
        <v>332.78</v>
      </c>
      <c r="BQ1377" s="308">
        <v>679.97</v>
      </c>
      <c r="BR1377" s="308">
        <v>12</v>
      </c>
      <c r="BS1377" s="308">
        <v>12</v>
      </c>
      <c r="BT1377" s="305" t="s">
        <v>4604</v>
      </c>
      <c r="BU1377" s="307">
        <v>0.1</v>
      </c>
      <c r="BV1377" s="309">
        <v>0</v>
      </c>
      <c r="BW1377" s="310" t="s">
        <v>1253</v>
      </c>
      <c r="BX1377" s="305"/>
      <c r="BY1377" s="308">
        <v>332.78</v>
      </c>
      <c r="BZ1377" s="308">
        <v>679.97</v>
      </c>
      <c r="CA1377" s="308">
        <v>20.399999999999999</v>
      </c>
      <c r="CB1377" s="308">
        <v>20.399999999999999</v>
      </c>
      <c r="CC1377" s="307">
        <v>0.55000000000000004</v>
      </c>
      <c r="CD1377" s="305" t="s">
        <v>1213</v>
      </c>
      <c r="CE1377" s="310" t="s">
        <v>1253</v>
      </c>
      <c r="CF1377" s="305"/>
      <c r="CG1377" s="308">
        <v>332.78</v>
      </c>
      <c r="CH1377" s="308">
        <v>679.97</v>
      </c>
      <c r="CI1377" s="308">
        <v>12</v>
      </c>
      <c r="CJ1377" s="308">
        <v>12</v>
      </c>
      <c r="CK1377" s="307"/>
      <c r="CL1377" s="307"/>
      <c r="CM1377" s="307">
        <v>1</v>
      </c>
      <c r="CN1377" s="311" t="s">
        <v>1213</v>
      </c>
      <c r="CO1377" s="305" t="s">
        <v>1253</v>
      </c>
      <c r="CP1377" s="305"/>
      <c r="CQ1377" s="308">
        <v>332.78</v>
      </c>
      <c r="CR1377" s="308">
        <v>679.97</v>
      </c>
      <c r="CS1377" s="308">
        <v>12</v>
      </c>
      <c r="CT1377" s="308">
        <v>12</v>
      </c>
      <c r="CW1377" s="312"/>
      <c r="CX1377" s="312"/>
    </row>
    <row r="1378" spans="1:110" s="299" customFormat="1" ht="16" customHeight="1">
      <c r="A1378" s="297" t="s">
        <v>4605</v>
      </c>
      <c r="B1378" s="297" t="s">
        <v>4606</v>
      </c>
      <c r="C1378" s="119" t="s">
        <v>1256</v>
      </c>
      <c r="D1378" s="119"/>
      <c r="E1378" s="119"/>
      <c r="F1378" s="298">
        <v>1378</v>
      </c>
      <c r="G1378" s="119"/>
      <c r="H1378" s="119"/>
      <c r="I1378" s="119" t="s">
        <v>4607</v>
      </c>
      <c r="J1378" s="119" t="s">
        <v>4608</v>
      </c>
      <c r="K1378" s="119" t="s">
        <v>378</v>
      </c>
      <c r="L1378" s="119"/>
      <c r="M1378" s="119" t="s">
        <v>147</v>
      </c>
      <c r="N1378" s="119"/>
      <c r="O1378" s="119"/>
      <c r="P1378" s="119"/>
      <c r="Q1378" s="119"/>
      <c r="R1378" s="119">
        <v>1</v>
      </c>
      <c r="S1378" s="119" t="s">
        <v>120</v>
      </c>
      <c r="T1378" s="119"/>
      <c r="U1378" s="119"/>
      <c r="V1378" s="119"/>
      <c r="W1378" s="119"/>
      <c r="X1378" s="119" t="s">
        <v>4609</v>
      </c>
      <c r="Y1378" s="119" t="s">
        <v>4610</v>
      </c>
      <c r="Z1378" s="119" t="s">
        <v>4611</v>
      </c>
      <c r="AA1378" s="119" t="s">
        <v>4612</v>
      </c>
      <c r="AB1378" s="119" t="s">
        <v>1210</v>
      </c>
      <c r="AD1378" s="300"/>
      <c r="AE1378" s="304"/>
      <c r="AF1378" s="297" t="s">
        <v>812</v>
      </c>
      <c r="AG1378" s="302">
        <v>0</v>
      </c>
      <c r="AH1378" s="297" t="s">
        <v>4605</v>
      </c>
      <c r="AI1378" s="297" t="s">
        <v>4606</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4560</v>
      </c>
      <c r="BI1378" s="312"/>
      <c r="BJ1378" s="305" t="s">
        <v>109</v>
      </c>
      <c r="BK1378" s="305"/>
      <c r="BL1378" s="305">
        <v>1</v>
      </c>
      <c r="BM1378" s="307">
        <v>1</v>
      </c>
      <c r="BN1378" s="307" t="s">
        <v>79</v>
      </c>
      <c r="BO1378" s="305" t="s">
        <v>1211</v>
      </c>
      <c r="BP1378" s="308">
        <v>435.57</v>
      </c>
      <c r="BQ1378" s="308">
        <v>698.31</v>
      </c>
      <c r="BR1378" s="308">
        <v>35</v>
      </c>
      <c r="BS1378" s="308">
        <v>35</v>
      </c>
      <c r="BT1378" s="305" t="s">
        <v>4613</v>
      </c>
      <c r="BU1378" s="307">
        <v>0.1</v>
      </c>
      <c r="BV1378" s="309">
        <v>0</v>
      </c>
      <c r="BW1378" s="310" t="s">
        <v>1243</v>
      </c>
      <c r="BX1378" s="305"/>
      <c r="BY1378" s="308">
        <v>435.57</v>
      </c>
      <c r="BZ1378" s="308">
        <v>698.31</v>
      </c>
      <c r="CA1378" s="308">
        <v>59.5</v>
      </c>
      <c r="CB1378" s="308">
        <v>59.5</v>
      </c>
      <c r="CC1378" s="307">
        <v>0.55000000000000004</v>
      </c>
      <c r="CD1378" s="305" t="s">
        <v>1213</v>
      </c>
      <c r="CE1378" s="310" t="s">
        <v>1243</v>
      </c>
      <c r="CF1378" s="305"/>
      <c r="CG1378" s="308">
        <v>435.57</v>
      </c>
      <c r="CH1378" s="308">
        <v>698.31</v>
      </c>
      <c r="CI1378" s="308">
        <v>35</v>
      </c>
      <c r="CJ1378" s="308">
        <v>35</v>
      </c>
      <c r="CK1378" s="307"/>
      <c r="CL1378" s="307"/>
      <c r="CM1378" s="307">
        <v>1</v>
      </c>
      <c r="CN1378" s="311" t="s">
        <v>1213</v>
      </c>
      <c r="CO1378" s="305" t="s">
        <v>1243</v>
      </c>
      <c r="CP1378" s="305"/>
      <c r="CQ1378" s="308">
        <v>435.57</v>
      </c>
      <c r="CR1378" s="308">
        <v>698.31</v>
      </c>
      <c r="CS1378" s="308">
        <v>35</v>
      </c>
      <c r="CT1378" s="308">
        <v>35</v>
      </c>
      <c r="CW1378" s="312"/>
      <c r="CX1378" s="312"/>
    </row>
    <row r="1379" spans="1:110" s="299" customFormat="1" ht="16" customHeight="1">
      <c r="A1379" s="297" t="s">
        <v>4614</v>
      </c>
      <c r="B1379" s="297" t="s">
        <v>4615</v>
      </c>
      <c r="C1379" s="119" t="s">
        <v>1256</v>
      </c>
      <c r="D1379" s="119"/>
      <c r="E1379" s="119"/>
      <c r="F1379" s="298">
        <v>1379</v>
      </c>
      <c r="G1379" s="119"/>
      <c r="H1379" s="119"/>
      <c r="I1379" s="119" t="s">
        <v>4616</v>
      </c>
      <c r="J1379" s="119" t="s">
        <v>4617</v>
      </c>
      <c r="K1379" s="119" t="s">
        <v>378</v>
      </c>
      <c r="L1379" s="119"/>
      <c r="M1379" s="119" t="s">
        <v>147</v>
      </c>
      <c r="N1379" s="119"/>
      <c r="O1379" s="119"/>
      <c r="P1379" s="119"/>
      <c r="Q1379" s="119"/>
      <c r="R1379" s="119">
        <v>1</v>
      </c>
      <c r="S1379" s="119" t="s">
        <v>120</v>
      </c>
      <c r="T1379" s="119"/>
      <c r="U1379" s="119"/>
      <c r="V1379" s="119"/>
      <c r="W1379" s="119"/>
      <c r="X1379" s="119" t="s">
        <v>4618</v>
      </c>
      <c r="Y1379" s="119" t="s">
        <v>4619</v>
      </c>
      <c r="Z1379" s="119" t="s">
        <v>4620</v>
      </c>
      <c r="AA1379" s="119" t="s">
        <v>4621</v>
      </c>
      <c r="AB1379" s="119" t="s">
        <v>1210</v>
      </c>
      <c r="AD1379" s="300"/>
      <c r="AE1379" s="304"/>
      <c r="AF1379" s="297" t="s">
        <v>813</v>
      </c>
      <c r="AG1379" s="302">
        <v>0</v>
      </c>
      <c r="AH1379" s="297" t="s">
        <v>4614</v>
      </c>
      <c r="AI1379" s="297" t="s">
        <v>4615</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4605</v>
      </c>
      <c r="BI1379" s="312"/>
      <c r="BJ1379" s="305" t="s">
        <v>109</v>
      </c>
      <c r="BK1379" s="305"/>
      <c r="BL1379" s="305">
        <v>1</v>
      </c>
      <c r="BM1379" s="307">
        <v>1</v>
      </c>
      <c r="BN1379" s="307" t="s">
        <v>79</v>
      </c>
      <c r="BO1379" s="305" t="s">
        <v>1211</v>
      </c>
      <c r="BP1379" s="308">
        <v>339.92</v>
      </c>
      <c r="BQ1379" s="308">
        <v>665.49</v>
      </c>
      <c r="BR1379" s="308">
        <v>12</v>
      </c>
      <c r="BS1379" s="308">
        <v>12</v>
      </c>
      <c r="BT1379" s="305" t="s">
        <v>4622</v>
      </c>
      <c r="BU1379" s="307">
        <v>0.1</v>
      </c>
      <c r="BV1379" s="309">
        <v>0</v>
      </c>
      <c r="BW1379" s="310" t="s">
        <v>1253</v>
      </c>
      <c r="BX1379" s="305"/>
      <c r="BY1379" s="308">
        <v>339.92</v>
      </c>
      <c r="BZ1379" s="308">
        <v>665.49</v>
      </c>
      <c r="CA1379" s="308">
        <v>20.399999999999999</v>
      </c>
      <c r="CB1379" s="308">
        <v>20.399999999999999</v>
      </c>
      <c r="CC1379" s="307">
        <v>0.55000000000000004</v>
      </c>
      <c r="CD1379" s="305" t="s">
        <v>1213</v>
      </c>
      <c r="CE1379" s="310" t="s">
        <v>1253</v>
      </c>
      <c r="CF1379" s="305"/>
      <c r="CG1379" s="308">
        <v>339.92</v>
      </c>
      <c r="CH1379" s="308">
        <v>665.49</v>
      </c>
      <c r="CI1379" s="308">
        <v>12</v>
      </c>
      <c r="CJ1379" s="308">
        <v>12</v>
      </c>
      <c r="CK1379" s="307"/>
      <c r="CL1379" s="307"/>
      <c r="CM1379" s="307">
        <v>1</v>
      </c>
      <c r="CN1379" s="311" t="s">
        <v>1213</v>
      </c>
      <c r="CO1379" s="305" t="s">
        <v>1253</v>
      </c>
      <c r="CP1379" s="305"/>
      <c r="CQ1379" s="308">
        <v>339.92</v>
      </c>
      <c r="CR1379" s="308">
        <v>665.49</v>
      </c>
      <c r="CS1379" s="308">
        <v>12</v>
      </c>
      <c r="CT1379" s="308">
        <v>12</v>
      </c>
      <c r="CW1379" s="312"/>
      <c r="CX1379" s="312"/>
    </row>
    <row r="1380" spans="1:110" s="299" customFormat="1" ht="16" customHeight="1">
      <c r="A1380" s="297" t="s">
        <v>4623</v>
      </c>
      <c r="B1380" s="297" t="s">
        <v>4624</v>
      </c>
      <c r="C1380" s="119" t="s">
        <v>1215</v>
      </c>
      <c r="D1380" s="119"/>
      <c r="E1380" s="119"/>
      <c r="F1380" s="298">
        <v>1380</v>
      </c>
      <c r="G1380" s="119"/>
      <c r="H1380" s="119"/>
      <c r="I1380" s="119" t="s">
        <v>4625</v>
      </c>
      <c r="J1380" s="119" t="s">
        <v>4626</v>
      </c>
      <c r="K1380" s="119" t="s">
        <v>378</v>
      </c>
      <c r="L1380" s="119"/>
      <c r="M1380" s="119" t="s">
        <v>147</v>
      </c>
      <c r="N1380" s="119"/>
      <c r="O1380" s="119"/>
      <c r="P1380" s="119"/>
      <c r="Q1380" s="119"/>
      <c r="R1380" s="119">
        <v>1</v>
      </c>
      <c r="S1380" s="119" t="s">
        <v>120</v>
      </c>
      <c r="T1380" s="119"/>
      <c r="U1380" s="119"/>
      <c r="V1380" s="119"/>
      <c r="W1380" s="119"/>
      <c r="X1380" s="119" t="s">
        <v>4627</v>
      </c>
      <c r="Y1380" s="119" t="s">
        <v>4628</v>
      </c>
      <c r="Z1380" s="119" t="s">
        <v>4629</v>
      </c>
      <c r="AA1380" s="119" t="s">
        <v>4630</v>
      </c>
      <c r="AB1380" s="119" t="s">
        <v>1210</v>
      </c>
      <c r="AD1380" s="300"/>
      <c r="AE1380" s="304"/>
      <c r="AF1380" s="297" t="s">
        <v>814</v>
      </c>
      <c r="AG1380" s="302">
        <v>0</v>
      </c>
      <c r="AH1380" s="297" t="s">
        <v>4623</v>
      </c>
      <c r="AI1380" s="297" t="s">
        <v>4624</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4605</v>
      </c>
      <c r="BI1380" s="312"/>
      <c r="BJ1380" s="305" t="s">
        <v>109</v>
      </c>
      <c r="BK1380" s="305"/>
      <c r="BL1380" s="305">
        <v>1</v>
      </c>
      <c r="BM1380" s="307">
        <v>1</v>
      </c>
      <c r="BN1380" s="307" t="s">
        <v>79</v>
      </c>
      <c r="BO1380" s="305" t="s">
        <v>1211</v>
      </c>
      <c r="BP1380" s="308">
        <v>347.38</v>
      </c>
      <c r="BQ1380" s="308">
        <v>651.16999999999996</v>
      </c>
      <c r="BR1380" s="308">
        <v>12</v>
      </c>
      <c r="BS1380" s="308">
        <v>12</v>
      </c>
      <c r="BT1380" s="305" t="s">
        <v>4631</v>
      </c>
      <c r="BU1380" s="307">
        <v>0.1</v>
      </c>
      <c r="BV1380" s="309">
        <v>0</v>
      </c>
      <c r="BW1380" s="310" t="s">
        <v>1253</v>
      </c>
      <c r="BX1380" s="305"/>
      <c r="BY1380" s="308">
        <v>347.38</v>
      </c>
      <c r="BZ1380" s="308">
        <v>651.16999999999996</v>
      </c>
      <c r="CA1380" s="308">
        <v>20.399999999999999</v>
      </c>
      <c r="CB1380" s="308">
        <v>20.399999999999999</v>
      </c>
      <c r="CC1380" s="307">
        <v>0.55000000000000004</v>
      </c>
      <c r="CD1380" s="305" t="s">
        <v>1213</v>
      </c>
      <c r="CE1380" s="310" t="s">
        <v>1253</v>
      </c>
      <c r="CF1380" s="305"/>
      <c r="CG1380" s="308">
        <v>347.38</v>
      </c>
      <c r="CH1380" s="308">
        <v>651.16999999999996</v>
      </c>
      <c r="CI1380" s="308">
        <v>12</v>
      </c>
      <c r="CJ1380" s="308">
        <v>12</v>
      </c>
      <c r="CK1380" s="307"/>
      <c r="CL1380" s="307"/>
      <c r="CM1380" s="307">
        <v>1</v>
      </c>
      <c r="CN1380" s="311" t="s">
        <v>1213</v>
      </c>
      <c r="CO1380" s="305" t="s">
        <v>1253</v>
      </c>
      <c r="CP1380" s="305"/>
      <c r="CQ1380" s="308">
        <v>347.38</v>
      </c>
      <c r="CR1380" s="308">
        <v>651.16999999999996</v>
      </c>
      <c r="CS1380" s="308">
        <v>12</v>
      </c>
      <c r="CT1380" s="308">
        <v>12</v>
      </c>
      <c r="CW1380" s="312"/>
      <c r="CX1380" s="312"/>
    </row>
    <row r="1381" spans="1:110" s="299" customFormat="1" ht="16" customHeight="1">
      <c r="A1381" s="297" t="s">
        <v>4632</v>
      </c>
      <c r="B1381" s="297" t="s">
        <v>4633</v>
      </c>
      <c r="C1381" s="119" t="s">
        <v>1256</v>
      </c>
      <c r="D1381" s="119"/>
      <c r="E1381" s="119"/>
      <c r="F1381" s="298">
        <v>1381</v>
      </c>
      <c r="G1381" s="119"/>
      <c r="H1381" s="119"/>
      <c r="I1381" s="119" t="s">
        <v>4634</v>
      </c>
      <c r="J1381" s="119" t="s">
        <v>4635</v>
      </c>
      <c r="K1381" s="119" t="s">
        <v>378</v>
      </c>
      <c r="L1381" s="119"/>
      <c r="M1381" s="119" t="s">
        <v>147</v>
      </c>
      <c r="N1381" s="119"/>
      <c r="O1381" s="119"/>
      <c r="P1381" s="119"/>
      <c r="Q1381" s="119"/>
      <c r="R1381" s="119">
        <v>1</v>
      </c>
      <c r="S1381" s="119" t="s">
        <v>120</v>
      </c>
      <c r="T1381" s="119"/>
      <c r="U1381" s="119"/>
      <c r="V1381" s="119"/>
      <c r="W1381" s="119"/>
      <c r="X1381" s="119" t="s">
        <v>4636</v>
      </c>
      <c r="Y1381" s="119" t="s">
        <v>4637</v>
      </c>
      <c r="Z1381" s="119" t="s">
        <v>4638</v>
      </c>
      <c r="AA1381" s="119" t="s">
        <v>4639</v>
      </c>
      <c r="AB1381" s="119" t="s">
        <v>1210</v>
      </c>
      <c r="AD1381" s="300"/>
      <c r="AE1381" s="304"/>
      <c r="AF1381" s="297" t="s">
        <v>815</v>
      </c>
      <c r="AG1381" s="302">
        <v>0</v>
      </c>
      <c r="AH1381" s="297" t="s">
        <v>4632</v>
      </c>
      <c r="AI1381" s="297" t="s">
        <v>4633</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4605</v>
      </c>
      <c r="BI1381" s="312"/>
      <c r="BJ1381" s="305" t="s">
        <v>109</v>
      </c>
      <c r="BK1381" s="305"/>
      <c r="BL1381" s="305">
        <v>1</v>
      </c>
      <c r="BM1381" s="307">
        <v>1</v>
      </c>
      <c r="BN1381" s="307" t="s">
        <v>79</v>
      </c>
      <c r="BO1381" s="305" t="s">
        <v>1211</v>
      </c>
      <c r="BP1381" s="308">
        <v>355.14</v>
      </c>
      <c r="BQ1381" s="308">
        <v>637.01</v>
      </c>
      <c r="BR1381" s="308">
        <v>12</v>
      </c>
      <c r="BS1381" s="308">
        <v>12</v>
      </c>
      <c r="BT1381" s="305" t="s">
        <v>4640</v>
      </c>
      <c r="BU1381" s="307">
        <v>0.1</v>
      </c>
      <c r="BV1381" s="309">
        <v>0</v>
      </c>
      <c r="BW1381" s="310" t="s">
        <v>1253</v>
      </c>
      <c r="BX1381" s="305"/>
      <c r="BY1381" s="308">
        <v>355.14</v>
      </c>
      <c r="BZ1381" s="308">
        <v>637.01</v>
      </c>
      <c r="CA1381" s="308">
        <v>20.399999999999999</v>
      </c>
      <c r="CB1381" s="308">
        <v>20.399999999999999</v>
      </c>
      <c r="CC1381" s="307">
        <v>0.55000000000000004</v>
      </c>
      <c r="CD1381" s="305" t="s">
        <v>1213</v>
      </c>
      <c r="CE1381" s="310" t="s">
        <v>1253</v>
      </c>
      <c r="CF1381" s="305"/>
      <c r="CG1381" s="308">
        <v>355.14</v>
      </c>
      <c r="CH1381" s="308">
        <v>637.01</v>
      </c>
      <c r="CI1381" s="308">
        <v>12</v>
      </c>
      <c r="CJ1381" s="308">
        <v>12</v>
      </c>
      <c r="CK1381" s="307"/>
      <c r="CL1381" s="307"/>
      <c r="CM1381" s="307">
        <v>1</v>
      </c>
      <c r="CN1381" s="311" t="s">
        <v>1213</v>
      </c>
      <c r="CO1381" s="305" t="s">
        <v>1253</v>
      </c>
      <c r="CP1381" s="305"/>
      <c r="CQ1381" s="308">
        <v>355.14</v>
      </c>
      <c r="CR1381" s="308">
        <v>637.01</v>
      </c>
      <c r="CS1381" s="308">
        <v>12</v>
      </c>
      <c r="CT1381" s="308">
        <v>12</v>
      </c>
      <c r="CW1381" s="312"/>
      <c r="CX1381" s="312"/>
    </row>
    <row r="1382" spans="1:110" s="299" customFormat="1" ht="16" customHeight="1">
      <c r="A1382" s="297" t="s">
        <v>4641</v>
      </c>
      <c r="B1382" s="297" t="s">
        <v>4642</v>
      </c>
      <c r="C1382" s="119" t="s">
        <v>1215</v>
      </c>
      <c r="D1382" s="119"/>
      <c r="E1382" s="119"/>
      <c r="F1382" s="298">
        <v>1382</v>
      </c>
      <c r="G1382" s="119"/>
      <c r="H1382" s="119"/>
      <c r="I1382" s="119" t="s">
        <v>4643</v>
      </c>
      <c r="J1382" s="119" t="s">
        <v>4644</v>
      </c>
      <c r="K1382" s="119" t="s">
        <v>378</v>
      </c>
      <c r="L1382" s="119"/>
      <c r="M1382" s="119" t="s">
        <v>147</v>
      </c>
      <c r="N1382" s="119"/>
      <c r="O1382" s="119"/>
      <c r="P1382" s="119"/>
      <c r="Q1382" s="119"/>
      <c r="R1382" s="119">
        <v>1</v>
      </c>
      <c r="S1382" s="119" t="s">
        <v>120</v>
      </c>
      <c r="T1382" s="119"/>
      <c r="U1382" s="119"/>
      <c r="V1382" s="119"/>
      <c r="W1382" s="119"/>
      <c r="X1382" s="119" t="s">
        <v>4645</v>
      </c>
      <c r="Y1382" s="119" t="s">
        <v>4646</v>
      </c>
      <c r="Z1382" s="119" t="s">
        <v>4647</v>
      </c>
      <c r="AA1382" s="119" t="s">
        <v>4648</v>
      </c>
      <c r="AB1382" s="119" t="s">
        <v>1210</v>
      </c>
      <c r="AD1382" s="300"/>
      <c r="AE1382" s="304"/>
      <c r="AF1382" s="297" t="s">
        <v>816</v>
      </c>
      <c r="AG1382" s="302">
        <v>0</v>
      </c>
      <c r="AH1382" s="297" t="s">
        <v>4641</v>
      </c>
      <c r="AI1382" s="297" t="s">
        <v>4642</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4560</v>
      </c>
      <c r="BI1382" s="312"/>
      <c r="BJ1382" s="305" t="s">
        <v>109</v>
      </c>
      <c r="BK1382" s="305"/>
      <c r="BL1382" s="305">
        <v>1</v>
      </c>
      <c r="BM1382" s="307">
        <v>1</v>
      </c>
      <c r="BN1382" s="307" t="s">
        <v>79</v>
      </c>
      <c r="BO1382" s="305" t="s">
        <v>1211</v>
      </c>
      <c r="BP1382" s="308">
        <v>456.51</v>
      </c>
      <c r="BQ1382" s="308">
        <v>662.04</v>
      </c>
      <c r="BR1382" s="308">
        <v>35</v>
      </c>
      <c r="BS1382" s="308">
        <v>35</v>
      </c>
      <c r="BT1382" s="305" t="s">
        <v>4649</v>
      </c>
      <c r="BU1382" s="307">
        <v>0.1</v>
      </c>
      <c r="BV1382" s="309">
        <v>0</v>
      </c>
      <c r="BW1382" s="310" t="s">
        <v>1243</v>
      </c>
      <c r="BX1382" s="305"/>
      <c r="BY1382" s="308">
        <v>456.51</v>
      </c>
      <c r="BZ1382" s="308">
        <v>662.04</v>
      </c>
      <c r="CA1382" s="308">
        <v>59.5</v>
      </c>
      <c r="CB1382" s="308">
        <v>59.5</v>
      </c>
      <c r="CC1382" s="307">
        <v>0.55000000000000004</v>
      </c>
      <c r="CD1382" s="305" t="s">
        <v>1213</v>
      </c>
      <c r="CE1382" s="310" t="s">
        <v>1243</v>
      </c>
      <c r="CF1382" s="305"/>
      <c r="CG1382" s="308">
        <v>456.51</v>
      </c>
      <c r="CH1382" s="308">
        <v>662.04</v>
      </c>
      <c r="CI1382" s="308">
        <v>35</v>
      </c>
      <c r="CJ1382" s="308">
        <v>35</v>
      </c>
      <c r="CK1382" s="307"/>
      <c r="CL1382" s="307"/>
      <c r="CM1382" s="307">
        <v>1</v>
      </c>
      <c r="CN1382" s="311" t="s">
        <v>1213</v>
      </c>
      <c r="CO1382" s="305" t="s">
        <v>1243</v>
      </c>
      <c r="CP1382" s="305"/>
      <c r="CQ1382" s="308">
        <v>456.51</v>
      </c>
      <c r="CR1382" s="308">
        <v>662.04</v>
      </c>
      <c r="CS1382" s="308">
        <v>35</v>
      </c>
      <c r="CT1382" s="308">
        <v>35</v>
      </c>
      <c r="CW1382" s="312"/>
      <c r="CX1382" s="312"/>
    </row>
    <row r="1383" spans="1:110" s="299" customFormat="1" ht="16" customHeight="1">
      <c r="A1383" s="297" t="s">
        <v>4650</v>
      </c>
      <c r="B1383" s="297" t="s">
        <v>4651</v>
      </c>
      <c r="C1383" s="119" t="s">
        <v>1215</v>
      </c>
      <c r="D1383" s="119"/>
      <c r="E1383" s="119"/>
      <c r="F1383" s="298">
        <v>1383</v>
      </c>
      <c r="G1383" s="119"/>
      <c r="H1383" s="119"/>
      <c r="I1383" s="119" t="s">
        <v>4652</v>
      </c>
      <c r="J1383" s="119" t="s">
        <v>4653</v>
      </c>
      <c r="K1383" s="119" t="s">
        <v>378</v>
      </c>
      <c r="L1383" s="119"/>
      <c r="M1383" s="119" t="s">
        <v>147</v>
      </c>
      <c r="N1383" s="119"/>
      <c r="O1383" s="119"/>
      <c r="P1383" s="119"/>
      <c r="Q1383" s="119"/>
      <c r="R1383" s="119">
        <v>1</v>
      </c>
      <c r="S1383" s="119" t="s">
        <v>120</v>
      </c>
      <c r="T1383" s="119"/>
      <c r="U1383" s="119"/>
      <c r="V1383" s="119"/>
      <c r="W1383" s="119"/>
      <c r="X1383" s="119" t="s">
        <v>4654</v>
      </c>
      <c r="Y1383" s="119" t="s">
        <v>4655</v>
      </c>
      <c r="Z1383" s="119" t="s">
        <v>4656</v>
      </c>
      <c r="AA1383" s="119" t="s">
        <v>4657</v>
      </c>
      <c r="AB1383" s="119" t="s">
        <v>1210</v>
      </c>
      <c r="AD1383" s="300"/>
      <c r="AE1383" s="304"/>
      <c r="AF1383" s="297" t="s">
        <v>817</v>
      </c>
      <c r="AG1383" s="302">
        <v>0</v>
      </c>
      <c r="AH1383" s="297" t="s">
        <v>4650</v>
      </c>
      <c r="AI1383" s="297" t="s">
        <v>4651</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4641</v>
      </c>
      <c r="BI1383" s="312"/>
      <c r="BJ1383" s="305" t="s">
        <v>109</v>
      </c>
      <c r="BK1383" s="305"/>
      <c r="BL1383" s="305">
        <v>1</v>
      </c>
      <c r="BM1383" s="307">
        <v>1</v>
      </c>
      <c r="BN1383" s="307" t="s">
        <v>79</v>
      </c>
      <c r="BO1383" s="305" t="s">
        <v>1211</v>
      </c>
      <c r="BP1383" s="308">
        <v>363.22</v>
      </c>
      <c r="BQ1383" s="308">
        <v>623.03</v>
      </c>
      <c r="BR1383" s="308">
        <v>12</v>
      </c>
      <c r="BS1383" s="308">
        <v>12</v>
      </c>
      <c r="BT1383" s="305" t="s">
        <v>4658</v>
      </c>
      <c r="BU1383" s="307">
        <v>0.1</v>
      </c>
      <c r="BV1383" s="309">
        <v>0</v>
      </c>
      <c r="BW1383" s="310" t="s">
        <v>1253</v>
      </c>
      <c r="BX1383" s="305"/>
      <c r="BY1383" s="308">
        <v>363.22</v>
      </c>
      <c r="BZ1383" s="308">
        <v>623.03</v>
      </c>
      <c r="CA1383" s="308">
        <v>20.399999999999999</v>
      </c>
      <c r="CB1383" s="308">
        <v>20.399999999999999</v>
      </c>
      <c r="CC1383" s="307">
        <v>0.55000000000000004</v>
      </c>
      <c r="CD1383" s="305" t="s">
        <v>1213</v>
      </c>
      <c r="CE1383" s="310" t="s">
        <v>1253</v>
      </c>
      <c r="CF1383" s="305"/>
      <c r="CG1383" s="308">
        <v>363.22</v>
      </c>
      <c r="CH1383" s="308">
        <v>623.03</v>
      </c>
      <c r="CI1383" s="308">
        <v>12</v>
      </c>
      <c r="CJ1383" s="308">
        <v>12</v>
      </c>
      <c r="CK1383" s="307"/>
      <c r="CL1383" s="307"/>
      <c r="CM1383" s="307">
        <v>1</v>
      </c>
      <c r="CN1383" s="311" t="s">
        <v>1213</v>
      </c>
      <c r="CO1383" s="305" t="s">
        <v>1253</v>
      </c>
      <c r="CP1383" s="305"/>
      <c r="CQ1383" s="308">
        <v>363.22</v>
      </c>
      <c r="CR1383" s="308">
        <v>623.03</v>
      </c>
      <c r="CS1383" s="308">
        <v>12</v>
      </c>
      <c r="CT1383" s="308">
        <v>12</v>
      </c>
      <c r="CW1383" s="312"/>
      <c r="CX1383" s="312"/>
    </row>
    <row r="1384" spans="1:110" s="299" customFormat="1" ht="16" customHeight="1">
      <c r="A1384" s="297" t="s">
        <v>4659</v>
      </c>
      <c r="B1384" s="297" t="s">
        <v>4660</v>
      </c>
      <c r="C1384" s="119" t="s">
        <v>1256</v>
      </c>
      <c r="D1384" s="119"/>
      <c r="E1384" s="119"/>
      <c r="F1384" s="298">
        <v>1384</v>
      </c>
      <c r="G1384" s="119"/>
      <c r="H1384" s="119"/>
      <c r="I1384" s="119" t="s">
        <v>4661</v>
      </c>
      <c r="J1384" s="119" t="s">
        <v>4662</v>
      </c>
      <c r="K1384" s="119" t="s">
        <v>378</v>
      </c>
      <c r="L1384" s="119"/>
      <c r="M1384" s="119" t="s">
        <v>147</v>
      </c>
      <c r="N1384" s="119"/>
      <c r="O1384" s="119"/>
      <c r="P1384" s="119"/>
      <c r="Q1384" s="119"/>
      <c r="R1384" s="119">
        <v>1</v>
      </c>
      <c r="S1384" s="119" t="s">
        <v>120</v>
      </c>
      <c r="T1384" s="119"/>
      <c r="U1384" s="119"/>
      <c r="V1384" s="119"/>
      <c r="W1384" s="119"/>
      <c r="X1384" s="119" t="s">
        <v>4663</v>
      </c>
      <c r="Y1384" s="119" t="s">
        <v>4664</v>
      </c>
      <c r="Z1384" s="119" t="s">
        <v>4665</v>
      </c>
      <c r="AA1384" s="119" t="s">
        <v>4666</v>
      </c>
      <c r="AB1384" s="119" t="s">
        <v>1210</v>
      </c>
      <c r="AD1384" s="300"/>
      <c r="AE1384" s="304"/>
      <c r="AF1384" s="297" t="s">
        <v>818</v>
      </c>
      <c r="AG1384" s="302">
        <v>0</v>
      </c>
      <c r="AH1384" s="297" t="s">
        <v>4659</v>
      </c>
      <c r="AI1384" s="297" t="s">
        <v>4660</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4641</v>
      </c>
      <c r="BI1384" s="312"/>
      <c r="BJ1384" s="305" t="s">
        <v>109</v>
      </c>
      <c r="BK1384" s="305"/>
      <c r="BL1384" s="305">
        <v>1</v>
      </c>
      <c r="BM1384" s="307">
        <v>1</v>
      </c>
      <c r="BN1384" s="307" t="s">
        <v>79</v>
      </c>
      <c r="BO1384" s="305" t="s">
        <v>1211</v>
      </c>
      <c r="BP1384" s="308">
        <v>371.59</v>
      </c>
      <c r="BQ1384" s="308">
        <v>609.23</v>
      </c>
      <c r="BR1384" s="308">
        <v>12</v>
      </c>
      <c r="BS1384" s="308">
        <v>12</v>
      </c>
      <c r="BT1384" s="305" t="s">
        <v>4667</v>
      </c>
      <c r="BU1384" s="307">
        <v>0.1</v>
      </c>
      <c r="BV1384" s="309">
        <v>0</v>
      </c>
      <c r="BW1384" s="310" t="s">
        <v>1253</v>
      </c>
      <c r="BX1384" s="305"/>
      <c r="BY1384" s="308">
        <v>371.59</v>
      </c>
      <c r="BZ1384" s="308">
        <v>609.23</v>
      </c>
      <c r="CA1384" s="308">
        <v>20.399999999999999</v>
      </c>
      <c r="CB1384" s="308">
        <v>20.399999999999999</v>
      </c>
      <c r="CC1384" s="307">
        <v>0.55000000000000004</v>
      </c>
      <c r="CD1384" s="305" t="s">
        <v>1213</v>
      </c>
      <c r="CE1384" s="310" t="s">
        <v>1253</v>
      </c>
      <c r="CF1384" s="305"/>
      <c r="CG1384" s="308">
        <v>371.59</v>
      </c>
      <c r="CH1384" s="308">
        <v>609.23</v>
      </c>
      <c r="CI1384" s="308">
        <v>12</v>
      </c>
      <c r="CJ1384" s="308">
        <v>12</v>
      </c>
      <c r="CK1384" s="307"/>
      <c r="CL1384" s="307"/>
      <c r="CM1384" s="307">
        <v>1</v>
      </c>
      <c r="CN1384" s="311" t="s">
        <v>1213</v>
      </c>
      <c r="CO1384" s="305" t="s">
        <v>1253</v>
      </c>
      <c r="CP1384" s="305"/>
      <c r="CQ1384" s="308">
        <v>371.59</v>
      </c>
      <c r="CR1384" s="308">
        <v>609.23</v>
      </c>
      <c r="CS1384" s="308">
        <v>12</v>
      </c>
      <c r="CT1384" s="308">
        <v>12</v>
      </c>
      <c r="CW1384" s="312"/>
      <c r="CX1384" s="312"/>
    </row>
    <row r="1385" spans="1:110" s="299" customFormat="1" ht="16" customHeight="1">
      <c r="A1385" s="297" t="s">
        <v>4668</v>
      </c>
      <c r="B1385" s="297" t="s">
        <v>4669</v>
      </c>
      <c r="C1385" s="119" t="s">
        <v>1215</v>
      </c>
      <c r="D1385" s="119"/>
      <c r="E1385" s="119"/>
      <c r="F1385" s="298">
        <v>1385</v>
      </c>
      <c r="G1385" s="119"/>
      <c r="H1385" s="119"/>
      <c r="I1385" s="119" t="s">
        <v>4670</v>
      </c>
      <c r="J1385" s="119" t="s">
        <v>4671</v>
      </c>
      <c r="K1385" s="119" t="s">
        <v>378</v>
      </c>
      <c r="L1385" s="119"/>
      <c r="M1385" s="119" t="s">
        <v>147</v>
      </c>
      <c r="N1385" s="119"/>
      <c r="O1385" s="119"/>
      <c r="P1385" s="119"/>
      <c r="Q1385" s="119"/>
      <c r="R1385" s="119">
        <v>1</v>
      </c>
      <c r="S1385" s="119" t="s">
        <v>120</v>
      </c>
      <c r="T1385" s="119"/>
      <c r="U1385" s="119"/>
      <c r="V1385" s="119"/>
      <c r="W1385" s="119"/>
      <c r="X1385" s="119" t="s">
        <v>4672</v>
      </c>
      <c r="Y1385" s="119" t="s">
        <v>4673</v>
      </c>
      <c r="Z1385" s="119" t="s">
        <v>4674</v>
      </c>
      <c r="AA1385" s="119" t="s">
        <v>4675</v>
      </c>
      <c r="AB1385" s="119" t="s">
        <v>1210</v>
      </c>
      <c r="AD1385" s="300"/>
      <c r="AE1385" s="304"/>
      <c r="AF1385" s="297" t="s">
        <v>819</v>
      </c>
      <c r="AG1385" s="302">
        <v>0</v>
      </c>
      <c r="AH1385" s="297" t="s">
        <v>4668</v>
      </c>
      <c r="AI1385" s="297" t="s">
        <v>4669</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4641</v>
      </c>
      <c r="BI1385" s="312"/>
      <c r="BJ1385" s="305" t="s">
        <v>109</v>
      </c>
      <c r="BK1385" s="305"/>
      <c r="BL1385" s="305">
        <v>1</v>
      </c>
      <c r="BM1385" s="307">
        <v>1</v>
      </c>
      <c r="BN1385" s="307" t="s">
        <v>79</v>
      </c>
      <c r="BO1385" s="305" t="s">
        <v>1211</v>
      </c>
      <c r="BP1385" s="308">
        <v>380.26</v>
      </c>
      <c r="BQ1385" s="308">
        <v>595.61</v>
      </c>
      <c r="BR1385" s="308">
        <v>12</v>
      </c>
      <c r="BS1385" s="308">
        <v>12</v>
      </c>
      <c r="BT1385" s="305" t="s">
        <v>4676</v>
      </c>
      <c r="BU1385" s="307">
        <v>0.1</v>
      </c>
      <c r="BV1385" s="309">
        <v>0</v>
      </c>
      <c r="BW1385" s="310" t="s">
        <v>1253</v>
      </c>
      <c r="BX1385" s="305"/>
      <c r="BY1385" s="308">
        <v>380.26</v>
      </c>
      <c r="BZ1385" s="308">
        <v>595.61</v>
      </c>
      <c r="CA1385" s="308">
        <v>20.399999999999999</v>
      </c>
      <c r="CB1385" s="308">
        <v>20.399999999999999</v>
      </c>
      <c r="CC1385" s="307">
        <v>0.55000000000000004</v>
      </c>
      <c r="CD1385" s="305" t="s">
        <v>1213</v>
      </c>
      <c r="CE1385" s="310" t="s">
        <v>1253</v>
      </c>
      <c r="CF1385" s="305"/>
      <c r="CG1385" s="308">
        <v>380.26</v>
      </c>
      <c r="CH1385" s="308">
        <v>595.61</v>
      </c>
      <c r="CI1385" s="308">
        <v>12</v>
      </c>
      <c r="CJ1385" s="308">
        <v>12</v>
      </c>
      <c r="CK1385" s="307"/>
      <c r="CL1385" s="307"/>
      <c r="CM1385" s="307">
        <v>1</v>
      </c>
      <c r="CN1385" s="311" t="s">
        <v>1213</v>
      </c>
      <c r="CO1385" s="305" t="s">
        <v>1253</v>
      </c>
      <c r="CP1385" s="305"/>
      <c r="CQ1385" s="308">
        <v>380.26</v>
      </c>
      <c r="CR1385" s="308">
        <v>595.61</v>
      </c>
      <c r="CS1385" s="308">
        <v>12</v>
      </c>
      <c r="CT1385" s="308">
        <v>12</v>
      </c>
      <c r="CW1385" s="312"/>
      <c r="CX1385" s="312"/>
    </row>
    <row r="1386" spans="1:110" s="299" customFormat="1" ht="16" customHeight="1">
      <c r="A1386" s="297" t="s">
        <v>4677</v>
      </c>
      <c r="B1386" s="297" t="s">
        <v>4678</v>
      </c>
      <c r="C1386" s="119" t="s">
        <v>1256</v>
      </c>
      <c r="D1386" s="119"/>
      <c r="E1386" s="119"/>
      <c r="F1386" s="298">
        <v>1386</v>
      </c>
      <c r="G1386" s="119"/>
      <c r="H1386" s="119"/>
      <c r="I1386" s="119" t="s">
        <v>4679</v>
      </c>
      <c r="J1386" s="119" t="s">
        <v>4680</v>
      </c>
      <c r="K1386" s="119" t="s">
        <v>378</v>
      </c>
      <c r="L1386" s="119"/>
      <c r="M1386" s="119" t="s">
        <v>147</v>
      </c>
      <c r="N1386" s="119"/>
      <c r="O1386" s="119"/>
      <c r="P1386" s="119"/>
      <c r="Q1386" s="119"/>
      <c r="R1386" s="119">
        <v>1</v>
      </c>
      <c r="S1386" s="119" t="s">
        <v>120</v>
      </c>
      <c r="T1386" s="119"/>
      <c r="U1386" s="119"/>
      <c r="V1386" s="119"/>
      <c r="W1386" s="119"/>
      <c r="X1386" s="119" t="s">
        <v>4681</v>
      </c>
      <c r="Y1386" s="119" t="s">
        <v>4682</v>
      </c>
      <c r="Z1386" s="119" t="s">
        <v>4683</v>
      </c>
      <c r="AA1386" s="119" t="s">
        <v>4684</v>
      </c>
      <c r="AB1386" s="119" t="s">
        <v>1210</v>
      </c>
      <c r="AD1386" s="300"/>
      <c r="AE1386" s="304"/>
      <c r="AF1386" s="297" t="s">
        <v>820</v>
      </c>
      <c r="AG1386" s="302">
        <v>0</v>
      </c>
      <c r="AH1386" s="297" t="s">
        <v>4677</v>
      </c>
      <c r="AI1386" s="297" t="s">
        <v>4678</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4543</v>
      </c>
      <c r="BI1386" s="312"/>
      <c r="BJ1386" s="305" t="s">
        <v>109</v>
      </c>
      <c r="BK1386" s="305"/>
      <c r="BL1386" s="305">
        <v>1</v>
      </c>
      <c r="BM1386" s="307">
        <v>1</v>
      </c>
      <c r="BN1386" s="307" t="s">
        <v>79</v>
      </c>
      <c r="BO1386" s="305" t="s">
        <v>1211</v>
      </c>
      <c r="BP1386" s="308">
        <v>613.49</v>
      </c>
      <c r="BQ1386" s="308">
        <v>682.8</v>
      </c>
      <c r="BR1386" s="308">
        <v>60</v>
      </c>
      <c r="BS1386" s="308">
        <v>60</v>
      </c>
      <c r="BT1386" s="305" t="s">
        <v>4685</v>
      </c>
      <c r="BU1386" s="307">
        <v>0.1</v>
      </c>
      <c r="BV1386" s="309">
        <v>0</v>
      </c>
      <c r="BW1386" s="310" t="s">
        <v>1233</v>
      </c>
      <c r="BX1386" s="305"/>
      <c r="BY1386" s="308">
        <v>613.49</v>
      </c>
      <c r="BZ1386" s="308">
        <v>682.8</v>
      </c>
      <c r="CA1386" s="308">
        <v>102</v>
      </c>
      <c r="CB1386" s="308">
        <v>102</v>
      </c>
      <c r="CC1386" s="307">
        <v>0.55000000000000004</v>
      </c>
      <c r="CD1386" s="305" t="s">
        <v>1213</v>
      </c>
      <c r="CE1386" s="310" t="s">
        <v>1233</v>
      </c>
      <c r="CF1386" s="305"/>
      <c r="CG1386" s="308">
        <v>613.49</v>
      </c>
      <c r="CH1386" s="308">
        <v>682.8</v>
      </c>
      <c r="CI1386" s="308">
        <v>60</v>
      </c>
      <c r="CJ1386" s="308">
        <v>60</v>
      </c>
      <c r="CK1386" s="307"/>
      <c r="CL1386" s="307"/>
      <c r="CM1386" s="307">
        <v>1</v>
      </c>
      <c r="CN1386" s="311" t="s">
        <v>1213</v>
      </c>
      <c r="CO1386" s="305" t="s">
        <v>1233</v>
      </c>
      <c r="CP1386" s="305"/>
      <c r="CQ1386" s="308">
        <v>613.49</v>
      </c>
      <c r="CR1386" s="308">
        <v>682.8</v>
      </c>
      <c r="CS1386" s="308">
        <v>60</v>
      </c>
      <c r="CT1386" s="308">
        <v>60</v>
      </c>
      <c r="CW1386" s="312"/>
      <c r="CX1386" s="312"/>
    </row>
    <row r="1387" spans="1:110" s="299" customFormat="1" ht="16" customHeight="1">
      <c r="A1387" s="297" t="s">
        <v>4686</v>
      </c>
      <c r="B1387" s="297" t="s">
        <v>4687</v>
      </c>
      <c r="C1387" s="119" t="s">
        <v>1256</v>
      </c>
      <c r="D1387" s="119"/>
      <c r="E1387" s="119"/>
      <c r="F1387" s="298">
        <v>1387</v>
      </c>
      <c r="G1387" s="119"/>
      <c r="H1387" s="119"/>
      <c r="I1387" s="119" t="s">
        <v>4688</v>
      </c>
      <c r="J1387" s="119" t="s">
        <v>4689</v>
      </c>
      <c r="K1387" s="119" t="s">
        <v>378</v>
      </c>
      <c r="L1387" s="119"/>
      <c r="M1387" s="119" t="s">
        <v>147</v>
      </c>
      <c r="N1387" s="119"/>
      <c r="O1387" s="119"/>
      <c r="P1387" s="119"/>
      <c r="Q1387" s="119"/>
      <c r="R1387" s="119">
        <v>1</v>
      </c>
      <c r="S1387" s="119" t="s">
        <v>120</v>
      </c>
      <c r="T1387" s="119"/>
      <c r="U1387" s="119"/>
      <c r="V1387" s="119"/>
      <c r="W1387" s="119"/>
      <c r="X1387" s="119" t="s">
        <v>4690</v>
      </c>
      <c r="Y1387" s="119" t="s">
        <v>4691</v>
      </c>
      <c r="Z1387" s="119" t="s">
        <v>4692</v>
      </c>
      <c r="AA1387" s="119" t="s">
        <v>4693</v>
      </c>
      <c r="AB1387" s="119" t="s">
        <v>1210</v>
      </c>
      <c r="AD1387" s="300"/>
      <c r="AE1387" s="304"/>
      <c r="AF1387" s="297" t="s">
        <v>821</v>
      </c>
      <c r="AG1387" s="302">
        <v>0</v>
      </c>
      <c r="AH1387" s="297" t="s">
        <v>4686</v>
      </c>
      <c r="AI1387" s="297" t="s">
        <v>4687</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4677</v>
      </c>
      <c r="BI1387" s="312"/>
      <c r="BJ1387" s="305" t="s">
        <v>109</v>
      </c>
      <c r="BK1387" s="305"/>
      <c r="BL1387" s="305">
        <v>1</v>
      </c>
      <c r="BM1387" s="307">
        <v>1</v>
      </c>
      <c r="BN1387" s="307" t="s">
        <v>79</v>
      </c>
      <c r="BO1387" s="305" t="s">
        <v>1211</v>
      </c>
      <c r="BP1387" s="308">
        <v>479.78</v>
      </c>
      <c r="BQ1387" s="308">
        <v>627.21</v>
      </c>
      <c r="BR1387" s="308">
        <v>35</v>
      </c>
      <c r="BS1387" s="308">
        <v>35</v>
      </c>
      <c r="BT1387" s="305" t="s">
        <v>4694</v>
      </c>
      <c r="BU1387" s="307">
        <v>0.1</v>
      </c>
      <c r="BV1387" s="309">
        <v>0</v>
      </c>
      <c r="BW1387" s="310" t="s">
        <v>1243</v>
      </c>
      <c r="BX1387" s="305"/>
      <c r="BY1387" s="308">
        <v>479.78</v>
      </c>
      <c r="BZ1387" s="308">
        <v>627.21</v>
      </c>
      <c r="CA1387" s="308">
        <v>59.5</v>
      </c>
      <c r="CB1387" s="308">
        <v>59.5</v>
      </c>
      <c r="CC1387" s="307">
        <v>0.55000000000000004</v>
      </c>
      <c r="CD1387" s="305" t="s">
        <v>1213</v>
      </c>
      <c r="CE1387" s="310" t="s">
        <v>1243</v>
      </c>
      <c r="CF1387" s="305"/>
      <c r="CG1387" s="308">
        <v>479.78</v>
      </c>
      <c r="CH1387" s="308">
        <v>627.21</v>
      </c>
      <c r="CI1387" s="308">
        <v>35</v>
      </c>
      <c r="CJ1387" s="308">
        <v>35</v>
      </c>
      <c r="CK1387" s="307"/>
      <c r="CL1387" s="307"/>
      <c r="CM1387" s="307">
        <v>1</v>
      </c>
      <c r="CN1387" s="311" t="s">
        <v>1213</v>
      </c>
      <c r="CO1387" s="305" t="s">
        <v>1243</v>
      </c>
      <c r="CP1387" s="305"/>
      <c r="CQ1387" s="308">
        <v>479.78</v>
      </c>
      <c r="CR1387" s="308">
        <v>627.21</v>
      </c>
      <c r="CS1387" s="308">
        <v>35</v>
      </c>
      <c r="CT1387" s="308">
        <v>35</v>
      </c>
      <c r="CW1387" s="312"/>
      <c r="CX1387" s="312"/>
    </row>
    <row r="1388" spans="1:110" s="313" customFormat="1" ht="16" customHeight="1">
      <c r="A1388" s="297" t="s">
        <v>4695</v>
      </c>
      <c r="B1388" s="297" t="s">
        <v>4696</v>
      </c>
      <c r="C1388" s="119" t="s">
        <v>1256</v>
      </c>
      <c r="D1388" s="119"/>
      <c r="E1388" s="119"/>
      <c r="F1388" s="298">
        <v>1388</v>
      </c>
      <c r="G1388" s="119"/>
      <c r="H1388" s="119"/>
      <c r="I1388" s="119" t="s">
        <v>4697</v>
      </c>
      <c r="J1388" s="119" t="s">
        <v>4698</v>
      </c>
      <c r="K1388" s="119" t="s">
        <v>378</v>
      </c>
      <c r="L1388" s="119"/>
      <c r="M1388" s="119" t="s">
        <v>147</v>
      </c>
      <c r="N1388" s="119"/>
      <c r="O1388" s="119"/>
      <c r="P1388" s="119"/>
      <c r="Q1388" s="119"/>
      <c r="R1388" s="119">
        <v>1</v>
      </c>
      <c r="S1388" s="119" t="s">
        <v>120</v>
      </c>
      <c r="T1388" s="119"/>
      <c r="U1388" s="119"/>
      <c r="V1388" s="119"/>
      <c r="W1388" s="119"/>
      <c r="X1388" s="119" t="s">
        <v>4699</v>
      </c>
      <c r="Y1388" s="119" t="s">
        <v>4700</v>
      </c>
      <c r="Z1388" s="119" t="s">
        <v>4701</v>
      </c>
      <c r="AA1388" s="119" t="s">
        <v>4702</v>
      </c>
      <c r="AB1388" s="119" t="s">
        <v>1210</v>
      </c>
      <c r="AD1388" s="314"/>
      <c r="AE1388" s="315"/>
      <c r="AF1388" s="297" t="s">
        <v>822</v>
      </c>
      <c r="AG1388" s="302">
        <v>0</v>
      </c>
      <c r="AH1388" s="297" t="s">
        <v>4695</v>
      </c>
      <c r="AI1388" s="297" t="s">
        <v>4696</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4686</v>
      </c>
      <c r="BI1388" s="312"/>
      <c r="BJ1388" s="305" t="s">
        <v>109</v>
      </c>
      <c r="BK1388" s="305"/>
      <c r="BL1388" s="305">
        <v>1</v>
      </c>
      <c r="BM1388" s="307">
        <v>1</v>
      </c>
      <c r="BN1388" s="307" t="s">
        <v>79</v>
      </c>
      <c r="BO1388" s="305" t="s">
        <v>1211</v>
      </c>
      <c r="BP1388" s="308">
        <v>389.23</v>
      </c>
      <c r="BQ1388" s="308">
        <v>582.19000000000005</v>
      </c>
      <c r="BR1388" s="308">
        <v>12</v>
      </c>
      <c r="BS1388" s="308">
        <v>12</v>
      </c>
      <c r="BT1388" s="305" t="s">
        <v>4703</v>
      </c>
      <c r="BU1388" s="307">
        <v>0.1</v>
      </c>
      <c r="BV1388" s="309">
        <v>0</v>
      </c>
      <c r="BW1388" s="310" t="s">
        <v>1253</v>
      </c>
      <c r="BX1388" s="305"/>
      <c r="BY1388" s="308">
        <v>389.23</v>
      </c>
      <c r="BZ1388" s="308">
        <v>582.19000000000005</v>
      </c>
      <c r="CA1388" s="308">
        <v>20.399999999999999</v>
      </c>
      <c r="CB1388" s="308">
        <v>20.399999999999999</v>
      </c>
      <c r="CC1388" s="307">
        <v>0.55000000000000004</v>
      </c>
      <c r="CD1388" s="305" t="s">
        <v>1213</v>
      </c>
      <c r="CE1388" s="310" t="s">
        <v>1253</v>
      </c>
      <c r="CF1388" s="305"/>
      <c r="CG1388" s="308">
        <v>389.23</v>
      </c>
      <c r="CH1388" s="308">
        <v>582.19000000000005</v>
      </c>
      <c r="CI1388" s="308">
        <v>12</v>
      </c>
      <c r="CJ1388" s="308">
        <v>12</v>
      </c>
      <c r="CK1388" s="307"/>
      <c r="CL1388" s="307"/>
      <c r="CM1388" s="307">
        <v>1</v>
      </c>
      <c r="CN1388" s="311" t="s">
        <v>1213</v>
      </c>
      <c r="CO1388" s="305" t="s">
        <v>1253</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4704</v>
      </c>
      <c r="B1389" s="297" t="s">
        <v>4705</v>
      </c>
      <c r="C1389" s="119" t="s">
        <v>1215</v>
      </c>
      <c r="D1389" s="119"/>
      <c r="E1389" s="119"/>
      <c r="F1389" s="298">
        <v>1389</v>
      </c>
      <c r="G1389" s="119"/>
      <c r="H1389" s="119"/>
      <c r="I1389" s="119" t="s">
        <v>4706</v>
      </c>
      <c r="J1389" s="119" t="s">
        <v>4707</v>
      </c>
      <c r="K1389" s="119" t="s">
        <v>378</v>
      </c>
      <c r="L1389" s="119"/>
      <c r="M1389" s="119" t="s">
        <v>147</v>
      </c>
      <c r="N1389" s="119"/>
      <c r="O1389" s="119"/>
      <c r="P1389" s="119"/>
      <c r="Q1389" s="119"/>
      <c r="R1389" s="119">
        <v>1</v>
      </c>
      <c r="S1389" s="119" t="s">
        <v>120</v>
      </c>
      <c r="T1389" s="119"/>
      <c r="U1389" s="119"/>
      <c r="V1389" s="119"/>
      <c r="W1389" s="119"/>
      <c r="X1389" s="119" t="s">
        <v>4708</v>
      </c>
      <c r="Y1389" s="119" t="s">
        <v>4709</v>
      </c>
      <c r="Z1389" s="119" t="s">
        <v>4710</v>
      </c>
      <c r="AA1389" s="119" t="s">
        <v>4711</v>
      </c>
      <c r="AB1389" s="119" t="s">
        <v>1210</v>
      </c>
      <c r="AD1389" s="314"/>
      <c r="AE1389" s="315"/>
      <c r="AF1389" s="297" t="s">
        <v>823</v>
      </c>
      <c r="AG1389" s="302">
        <v>0</v>
      </c>
      <c r="AH1389" s="297" t="s">
        <v>4704</v>
      </c>
      <c r="AI1389" s="297" t="s">
        <v>4705</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4686</v>
      </c>
      <c r="BI1389" s="312"/>
      <c r="BJ1389" s="305" t="s">
        <v>109</v>
      </c>
      <c r="BK1389" s="305"/>
      <c r="BL1389" s="305">
        <v>1</v>
      </c>
      <c r="BM1389" s="307">
        <v>1</v>
      </c>
      <c r="BN1389" s="307" t="s">
        <v>79</v>
      </c>
      <c r="BO1389" s="305" t="s">
        <v>1211</v>
      </c>
      <c r="BP1389" s="308">
        <v>398.49</v>
      </c>
      <c r="BQ1389" s="308">
        <v>568.97</v>
      </c>
      <c r="BR1389" s="308">
        <v>12</v>
      </c>
      <c r="BS1389" s="308">
        <v>12</v>
      </c>
      <c r="BT1389" s="305" t="s">
        <v>4712</v>
      </c>
      <c r="BU1389" s="307">
        <v>0.1</v>
      </c>
      <c r="BV1389" s="309">
        <v>0</v>
      </c>
      <c r="BW1389" s="310" t="s">
        <v>1253</v>
      </c>
      <c r="BX1389" s="305"/>
      <c r="BY1389" s="308">
        <v>398.49</v>
      </c>
      <c r="BZ1389" s="308">
        <v>568.97</v>
      </c>
      <c r="CA1389" s="308">
        <v>20.399999999999999</v>
      </c>
      <c r="CB1389" s="308">
        <v>20.399999999999999</v>
      </c>
      <c r="CC1389" s="307">
        <v>0.55000000000000004</v>
      </c>
      <c r="CD1389" s="305" t="s">
        <v>1213</v>
      </c>
      <c r="CE1389" s="310" t="s">
        <v>1253</v>
      </c>
      <c r="CF1389" s="305"/>
      <c r="CG1389" s="308">
        <v>398.49</v>
      </c>
      <c r="CH1389" s="308">
        <v>568.97</v>
      </c>
      <c r="CI1389" s="308">
        <v>12</v>
      </c>
      <c r="CJ1389" s="308">
        <v>12</v>
      </c>
      <c r="CK1389" s="307"/>
      <c r="CL1389" s="307"/>
      <c r="CM1389" s="307">
        <v>1</v>
      </c>
      <c r="CN1389" s="311" t="s">
        <v>1213</v>
      </c>
      <c r="CO1389" s="305" t="s">
        <v>1253</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4713</v>
      </c>
      <c r="B1390" s="297" t="s">
        <v>4714</v>
      </c>
      <c r="C1390" s="119" t="s">
        <v>1256</v>
      </c>
      <c r="D1390" s="119"/>
      <c r="E1390" s="119"/>
      <c r="F1390" s="298">
        <v>1390</v>
      </c>
      <c r="G1390" s="119"/>
      <c r="H1390" s="119"/>
      <c r="I1390" s="119" t="s">
        <v>4715</v>
      </c>
      <c r="J1390" s="119" t="s">
        <v>4716</v>
      </c>
      <c r="K1390" s="119" t="s">
        <v>378</v>
      </c>
      <c r="L1390" s="119"/>
      <c r="M1390" s="119" t="s">
        <v>147</v>
      </c>
      <c r="N1390" s="119"/>
      <c r="O1390" s="119"/>
      <c r="P1390" s="119"/>
      <c r="Q1390" s="119"/>
      <c r="R1390" s="119">
        <v>1</v>
      </c>
      <c r="S1390" s="119" t="s">
        <v>120</v>
      </c>
      <c r="T1390" s="119"/>
      <c r="U1390" s="119"/>
      <c r="V1390" s="119"/>
      <c r="W1390" s="119"/>
      <c r="X1390" s="119" t="s">
        <v>4717</v>
      </c>
      <c r="Y1390" s="119" t="s">
        <v>4718</v>
      </c>
      <c r="Z1390" s="119" t="s">
        <v>4719</v>
      </c>
      <c r="AA1390" s="119" t="s">
        <v>4720</v>
      </c>
      <c r="AB1390" s="119" t="s">
        <v>1210</v>
      </c>
      <c r="AD1390" s="314"/>
      <c r="AE1390" s="315"/>
      <c r="AF1390" s="297" t="s">
        <v>824</v>
      </c>
      <c r="AG1390" s="302">
        <v>0</v>
      </c>
      <c r="AH1390" s="297" t="s">
        <v>4713</v>
      </c>
      <c r="AI1390" s="297" t="s">
        <v>4714</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4686</v>
      </c>
      <c r="BI1390" s="312"/>
      <c r="BJ1390" s="305" t="s">
        <v>109</v>
      </c>
      <c r="BK1390" s="305"/>
      <c r="BL1390" s="305">
        <v>1</v>
      </c>
      <c r="BM1390" s="307">
        <v>1</v>
      </c>
      <c r="BN1390" s="307" t="s">
        <v>79</v>
      </c>
      <c r="BO1390" s="305" t="s">
        <v>1211</v>
      </c>
      <c r="BP1390" s="308">
        <v>408.04</v>
      </c>
      <c r="BQ1390" s="308">
        <v>555.95000000000005</v>
      </c>
      <c r="BR1390" s="308">
        <v>12</v>
      </c>
      <c r="BS1390" s="308">
        <v>12</v>
      </c>
      <c r="BT1390" s="305" t="s">
        <v>4721</v>
      </c>
      <c r="BU1390" s="307">
        <v>0.1</v>
      </c>
      <c r="BV1390" s="309">
        <v>0</v>
      </c>
      <c r="BW1390" s="310" t="s">
        <v>1253</v>
      </c>
      <c r="BX1390" s="305"/>
      <c r="BY1390" s="308">
        <v>408.04</v>
      </c>
      <c r="BZ1390" s="308">
        <v>555.95000000000005</v>
      </c>
      <c r="CA1390" s="308">
        <v>20.399999999999999</v>
      </c>
      <c r="CB1390" s="308">
        <v>20.399999999999999</v>
      </c>
      <c r="CC1390" s="307">
        <v>0.55000000000000004</v>
      </c>
      <c r="CD1390" s="305" t="s">
        <v>1213</v>
      </c>
      <c r="CE1390" s="310" t="s">
        <v>1253</v>
      </c>
      <c r="CF1390" s="305"/>
      <c r="CG1390" s="308">
        <v>408.04</v>
      </c>
      <c r="CH1390" s="308">
        <v>555.95000000000005</v>
      </c>
      <c r="CI1390" s="308">
        <v>12</v>
      </c>
      <c r="CJ1390" s="308">
        <v>12</v>
      </c>
      <c r="CK1390" s="307"/>
      <c r="CL1390" s="307"/>
      <c r="CM1390" s="307">
        <v>1</v>
      </c>
      <c r="CN1390" s="311" t="s">
        <v>1213</v>
      </c>
      <c r="CO1390" s="305" t="s">
        <v>1253</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4722</v>
      </c>
      <c r="B1391" s="297" t="s">
        <v>4723</v>
      </c>
      <c r="C1391" s="119" t="s">
        <v>1215</v>
      </c>
      <c r="D1391" s="119"/>
      <c r="E1391" s="119"/>
      <c r="F1391" s="298">
        <v>1391</v>
      </c>
      <c r="G1391" s="119"/>
      <c r="H1391" s="119"/>
      <c r="I1391" s="119" t="s">
        <v>4724</v>
      </c>
      <c r="J1391" s="119" t="s">
        <v>4725</v>
      </c>
      <c r="K1391" s="119" t="s">
        <v>378</v>
      </c>
      <c r="L1391" s="119"/>
      <c r="M1391" s="119" t="s">
        <v>147</v>
      </c>
      <c r="N1391" s="119"/>
      <c r="O1391" s="119"/>
      <c r="P1391" s="119"/>
      <c r="Q1391" s="119"/>
      <c r="R1391" s="119">
        <v>1</v>
      </c>
      <c r="S1391" s="119" t="s">
        <v>120</v>
      </c>
      <c r="T1391" s="119"/>
      <c r="U1391" s="119"/>
      <c r="V1391" s="119"/>
      <c r="W1391" s="119"/>
      <c r="X1391" s="119" t="s">
        <v>4726</v>
      </c>
      <c r="Y1391" s="119" t="s">
        <v>4727</v>
      </c>
      <c r="Z1391" s="119" t="s">
        <v>4728</v>
      </c>
      <c r="AA1391" s="119" t="s">
        <v>4729</v>
      </c>
      <c r="AB1391" s="119" t="s">
        <v>1210</v>
      </c>
      <c r="AD1391" s="314"/>
      <c r="AE1391" s="315"/>
      <c r="AF1391" s="297" t="s">
        <v>825</v>
      </c>
      <c r="AG1391" s="302">
        <v>0</v>
      </c>
      <c r="AH1391" s="297" t="s">
        <v>4722</v>
      </c>
      <c r="AI1391" s="297" t="s">
        <v>4723</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4677</v>
      </c>
      <c r="BI1391" s="312"/>
      <c r="BJ1391" s="305" t="s">
        <v>109</v>
      </c>
      <c r="BK1391" s="305"/>
      <c r="BL1391" s="305">
        <v>1</v>
      </c>
      <c r="BM1391" s="307">
        <v>1</v>
      </c>
      <c r="BN1391" s="307" t="s">
        <v>79</v>
      </c>
      <c r="BO1391" s="305" t="s">
        <v>1211</v>
      </c>
      <c r="BP1391" s="308">
        <v>505.27</v>
      </c>
      <c r="BQ1391" s="308">
        <v>593.99</v>
      </c>
      <c r="BR1391" s="308">
        <v>35</v>
      </c>
      <c r="BS1391" s="308">
        <v>35</v>
      </c>
      <c r="BT1391" s="305" t="s">
        <v>4730</v>
      </c>
      <c r="BU1391" s="307">
        <v>0.1</v>
      </c>
      <c r="BV1391" s="309">
        <v>0</v>
      </c>
      <c r="BW1391" s="310" t="s">
        <v>1243</v>
      </c>
      <c r="BX1391" s="305"/>
      <c r="BY1391" s="308">
        <v>505.27</v>
      </c>
      <c r="BZ1391" s="308">
        <v>593.99</v>
      </c>
      <c r="CA1391" s="308">
        <v>59.5</v>
      </c>
      <c r="CB1391" s="308">
        <v>59.5</v>
      </c>
      <c r="CC1391" s="307">
        <v>0.55000000000000004</v>
      </c>
      <c r="CD1391" s="305" t="s">
        <v>1213</v>
      </c>
      <c r="CE1391" s="310" t="s">
        <v>1243</v>
      </c>
      <c r="CF1391" s="305"/>
      <c r="CG1391" s="308">
        <v>505.27</v>
      </c>
      <c r="CH1391" s="308">
        <v>593.99</v>
      </c>
      <c r="CI1391" s="308">
        <v>35</v>
      </c>
      <c r="CJ1391" s="308">
        <v>35</v>
      </c>
      <c r="CK1391" s="307"/>
      <c r="CL1391" s="307"/>
      <c r="CM1391" s="307">
        <v>1</v>
      </c>
      <c r="CN1391" s="311" t="s">
        <v>1213</v>
      </c>
      <c r="CO1391" s="305" t="s">
        <v>1243</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4731</v>
      </c>
      <c r="B1392" s="297" t="s">
        <v>4732</v>
      </c>
      <c r="C1392" s="119" t="s">
        <v>1215</v>
      </c>
      <c r="D1392" s="119"/>
      <c r="E1392" s="119"/>
      <c r="F1392" s="298">
        <v>1392</v>
      </c>
      <c r="G1392" s="119"/>
      <c r="H1392" s="119"/>
      <c r="I1392" s="119" t="s">
        <v>4733</v>
      </c>
      <c r="J1392" s="119" t="s">
        <v>4734</v>
      </c>
      <c r="K1392" s="119" t="s">
        <v>378</v>
      </c>
      <c r="L1392" s="119"/>
      <c r="M1392" s="119" t="s">
        <v>147</v>
      </c>
      <c r="N1392" s="119"/>
      <c r="O1392" s="119"/>
      <c r="P1392" s="119"/>
      <c r="Q1392" s="119"/>
      <c r="R1392" s="119">
        <v>1</v>
      </c>
      <c r="S1392" s="119" t="s">
        <v>120</v>
      </c>
      <c r="T1392" s="119"/>
      <c r="U1392" s="119"/>
      <c r="V1392" s="119"/>
      <c r="W1392" s="119"/>
      <c r="X1392" s="119" t="s">
        <v>4735</v>
      </c>
      <c r="Y1392" s="119" t="s">
        <v>4736</v>
      </c>
      <c r="Z1392" s="119" t="s">
        <v>4737</v>
      </c>
      <c r="AA1392" s="119" t="s">
        <v>4738</v>
      </c>
      <c r="AB1392" s="119" t="s">
        <v>1210</v>
      </c>
      <c r="AD1392" s="314"/>
      <c r="AE1392" s="315"/>
      <c r="AF1392" s="297" t="s">
        <v>826</v>
      </c>
      <c r="AG1392" s="302">
        <v>0</v>
      </c>
      <c r="AH1392" s="297" t="s">
        <v>4731</v>
      </c>
      <c r="AI1392" s="297" t="s">
        <v>4732</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4722</v>
      </c>
      <c r="BI1392" s="312"/>
      <c r="BJ1392" s="305" t="s">
        <v>109</v>
      </c>
      <c r="BK1392" s="305"/>
      <c r="BL1392" s="305">
        <v>1</v>
      </c>
      <c r="BM1392" s="307">
        <v>1</v>
      </c>
      <c r="BN1392" s="307" t="s">
        <v>79</v>
      </c>
      <c r="BO1392" s="305" t="s">
        <v>1211</v>
      </c>
      <c r="BP1392" s="308">
        <v>417.87</v>
      </c>
      <c r="BQ1392" s="308">
        <v>543.14</v>
      </c>
      <c r="BR1392" s="308">
        <v>12</v>
      </c>
      <c r="BS1392" s="308">
        <v>12</v>
      </c>
      <c r="BT1392" s="305" t="s">
        <v>4739</v>
      </c>
      <c r="BU1392" s="307">
        <v>0.1</v>
      </c>
      <c r="BV1392" s="309">
        <v>0</v>
      </c>
      <c r="BW1392" s="310" t="s">
        <v>1253</v>
      </c>
      <c r="BX1392" s="305"/>
      <c r="BY1392" s="308">
        <v>417.87</v>
      </c>
      <c r="BZ1392" s="308">
        <v>543.14</v>
      </c>
      <c r="CA1392" s="308">
        <v>20.399999999999999</v>
      </c>
      <c r="CB1392" s="308">
        <v>20.399999999999999</v>
      </c>
      <c r="CC1392" s="307">
        <v>0.55000000000000004</v>
      </c>
      <c r="CD1392" s="305" t="s">
        <v>1213</v>
      </c>
      <c r="CE1392" s="310" t="s">
        <v>1253</v>
      </c>
      <c r="CF1392" s="305"/>
      <c r="CG1392" s="308">
        <v>417.87</v>
      </c>
      <c r="CH1392" s="308">
        <v>543.14</v>
      </c>
      <c r="CI1392" s="308">
        <v>12</v>
      </c>
      <c r="CJ1392" s="308">
        <v>12</v>
      </c>
      <c r="CK1392" s="307"/>
      <c r="CL1392" s="307"/>
      <c r="CM1392" s="307">
        <v>1</v>
      </c>
      <c r="CN1392" s="311" t="s">
        <v>1213</v>
      </c>
      <c r="CO1392" s="305" t="s">
        <v>1253</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4740</v>
      </c>
      <c r="B1393" s="297" t="s">
        <v>4741</v>
      </c>
      <c r="C1393" s="119" t="s">
        <v>1256</v>
      </c>
      <c r="D1393" s="119"/>
      <c r="E1393" s="119"/>
      <c r="F1393" s="298">
        <v>1393</v>
      </c>
      <c r="G1393" s="119"/>
      <c r="H1393" s="119"/>
      <c r="I1393" s="119" t="s">
        <v>4742</v>
      </c>
      <c r="J1393" s="119" t="s">
        <v>4743</v>
      </c>
      <c r="K1393" s="119" t="s">
        <v>378</v>
      </c>
      <c r="L1393" s="119"/>
      <c r="M1393" s="119" t="s">
        <v>147</v>
      </c>
      <c r="N1393" s="119"/>
      <c r="O1393" s="119"/>
      <c r="P1393" s="119"/>
      <c r="Q1393" s="119"/>
      <c r="R1393" s="119">
        <v>1</v>
      </c>
      <c r="S1393" s="119" t="s">
        <v>120</v>
      </c>
      <c r="T1393" s="119"/>
      <c r="U1393" s="119"/>
      <c r="V1393" s="119"/>
      <c r="W1393" s="119"/>
      <c r="X1393" s="119" t="s">
        <v>4744</v>
      </c>
      <c r="Y1393" s="119" t="s">
        <v>4745</v>
      </c>
      <c r="Z1393" s="119" t="s">
        <v>4746</v>
      </c>
      <c r="AA1393" s="119" t="s">
        <v>4747</v>
      </c>
      <c r="AB1393" s="119" t="s">
        <v>1210</v>
      </c>
      <c r="AD1393" s="314"/>
      <c r="AE1393" s="315"/>
      <c r="AF1393" s="297" t="s">
        <v>827</v>
      </c>
      <c r="AG1393" s="302">
        <v>0</v>
      </c>
      <c r="AH1393" s="297" t="s">
        <v>4740</v>
      </c>
      <c r="AI1393" s="297" t="s">
        <v>4741</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4722</v>
      </c>
      <c r="BI1393" s="312"/>
      <c r="BJ1393" s="305" t="s">
        <v>109</v>
      </c>
      <c r="BK1393" s="305"/>
      <c r="BL1393" s="305">
        <v>1</v>
      </c>
      <c r="BM1393" s="307">
        <v>1</v>
      </c>
      <c r="BN1393" s="307" t="s">
        <v>79</v>
      </c>
      <c r="BO1393" s="305" t="s">
        <v>1211</v>
      </c>
      <c r="BP1393" s="308">
        <v>427.97</v>
      </c>
      <c r="BQ1393" s="308">
        <v>530.54999999999995</v>
      </c>
      <c r="BR1393" s="308">
        <v>12</v>
      </c>
      <c r="BS1393" s="308">
        <v>12</v>
      </c>
      <c r="BT1393" s="305" t="s">
        <v>4748</v>
      </c>
      <c r="BU1393" s="307">
        <v>0.1</v>
      </c>
      <c r="BV1393" s="309">
        <v>0</v>
      </c>
      <c r="BW1393" s="310" t="s">
        <v>1253</v>
      </c>
      <c r="BX1393" s="305"/>
      <c r="BY1393" s="308">
        <v>427.97</v>
      </c>
      <c r="BZ1393" s="308">
        <v>530.54999999999995</v>
      </c>
      <c r="CA1393" s="308">
        <v>20.399999999999999</v>
      </c>
      <c r="CB1393" s="308">
        <v>20.399999999999999</v>
      </c>
      <c r="CC1393" s="307">
        <v>0.55000000000000004</v>
      </c>
      <c r="CD1393" s="305" t="s">
        <v>1213</v>
      </c>
      <c r="CE1393" s="310" t="s">
        <v>1253</v>
      </c>
      <c r="CF1393" s="305"/>
      <c r="CG1393" s="308">
        <v>427.97</v>
      </c>
      <c r="CH1393" s="308">
        <v>530.54999999999995</v>
      </c>
      <c r="CI1393" s="308">
        <v>12</v>
      </c>
      <c r="CJ1393" s="308">
        <v>12</v>
      </c>
      <c r="CK1393" s="307"/>
      <c r="CL1393" s="307"/>
      <c r="CM1393" s="307">
        <v>1</v>
      </c>
      <c r="CN1393" s="311" t="s">
        <v>1213</v>
      </c>
      <c r="CO1393" s="305" t="s">
        <v>1253</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4749</v>
      </c>
      <c r="B1394" s="297" t="s">
        <v>4750</v>
      </c>
      <c r="C1394" s="119" t="s">
        <v>1215</v>
      </c>
      <c r="D1394" s="119"/>
      <c r="E1394" s="119"/>
      <c r="F1394" s="298">
        <v>1394</v>
      </c>
      <c r="G1394" s="119"/>
      <c r="H1394" s="119"/>
      <c r="I1394" s="119" t="s">
        <v>4751</v>
      </c>
      <c r="J1394" s="119" t="s">
        <v>4752</v>
      </c>
      <c r="K1394" s="119" t="s">
        <v>378</v>
      </c>
      <c r="L1394" s="119"/>
      <c r="M1394" s="119" t="s">
        <v>147</v>
      </c>
      <c r="N1394" s="119"/>
      <c r="O1394" s="119"/>
      <c r="P1394" s="119"/>
      <c r="Q1394" s="119"/>
      <c r="R1394" s="119">
        <v>1</v>
      </c>
      <c r="S1394" s="119" t="s">
        <v>120</v>
      </c>
      <c r="T1394" s="119"/>
      <c r="U1394" s="119"/>
      <c r="V1394" s="119"/>
      <c r="W1394" s="119"/>
      <c r="X1394" s="119" t="s">
        <v>4753</v>
      </c>
      <c r="Y1394" s="119" t="s">
        <v>4754</v>
      </c>
      <c r="Z1394" s="119" t="s">
        <v>4755</v>
      </c>
      <c r="AA1394" s="119" t="s">
        <v>4756</v>
      </c>
      <c r="AB1394" s="119" t="s">
        <v>1210</v>
      </c>
      <c r="AD1394" s="314"/>
      <c r="AE1394" s="315"/>
      <c r="AF1394" s="297" t="s">
        <v>828</v>
      </c>
      <c r="AG1394" s="302">
        <v>0</v>
      </c>
      <c r="AH1394" s="297" t="s">
        <v>4749</v>
      </c>
      <c r="AI1394" s="297" t="s">
        <v>4750</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4722</v>
      </c>
      <c r="BI1394" s="312"/>
      <c r="BJ1394" s="305" t="s">
        <v>109</v>
      </c>
      <c r="BK1394" s="305"/>
      <c r="BL1394" s="305">
        <v>1</v>
      </c>
      <c r="BM1394" s="307">
        <v>1</v>
      </c>
      <c r="BN1394" s="307" t="s">
        <v>79</v>
      </c>
      <c r="BO1394" s="305" t="s">
        <v>1211</v>
      </c>
      <c r="BP1394" s="308">
        <v>438.35</v>
      </c>
      <c r="BQ1394" s="308">
        <v>518.17999999999995</v>
      </c>
      <c r="BR1394" s="308">
        <v>12</v>
      </c>
      <c r="BS1394" s="308">
        <v>12</v>
      </c>
      <c r="BT1394" s="305" t="s">
        <v>4757</v>
      </c>
      <c r="BU1394" s="307">
        <v>0.1</v>
      </c>
      <c r="BV1394" s="309">
        <v>0</v>
      </c>
      <c r="BW1394" s="310" t="s">
        <v>1253</v>
      </c>
      <c r="BX1394" s="305"/>
      <c r="BY1394" s="308">
        <v>438.35</v>
      </c>
      <c r="BZ1394" s="308">
        <v>518.17999999999995</v>
      </c>
      <c r="CA1394" s="308">
        <v>20.399999999999999</v>
      </c>
      <c r="CB1394" s="308">
        <v>20.399999999999999</v>
      </c>
      <c r="CC1394" s="307">
        <v>0.55000000000000004</v>
      </c>
      <c r="CD1394" s="305" t="s">
        <v>1213</v>
      </c>
      <c r="CE1394" s="310" t="s">
        <v>1253</v>
      </c>
      <c r="CF1394" s="305"/>
      <c r="CG1394" s="308">
        <v>438.35</v>
      </c>
      <c r="CH1394" s="308">
        <v>518.17999999999995</v>
      </c>
      <c r="CI1394" s="308">
        <v>12</v>
      </c>
      <c r="CJ1394" s="308">
        <v>12</v>
      </c>
      <c r="CK1394" s="307"/>
      <c r="CL1394" s="307"/>
      <c r="CM1394" s="307">
        <v>1</v>
      </c>
      <c r="CN1394" s="311" t="s">
        <v>1213</v>
      </c>
      <c r="CO1394" s="305" t="s">
        <v>1253</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4758</v>
      </c>
      <c r="B1395" s="297" t="s">
        <v>4759</v>
      </c>
      <c r="C1395" s="119" t="s">
        <v>1256</v>
      </c>
      <c r="D1395" s="119"/>
      <c r="E1395" s="119"/>
      <c r="F1395" s="298">
        <v>1395</v>
      </c>
      <c r="G1395" s="119"/>
      <c r="H1395" s="119"/>
      <c r="I1395" s="119" t="s">
        <v>4760</v>
      </c>
      <c r="J1395" s="119" t="s">
        <v>4761</v>
      </c>
      <c r="K1395" s="119" t="s">
        <v>378</v>
      </c>
      <c r="L1395" s="119"/>
      <c r="M1395" s="119" t="s">
        <v>147</v>
      </c>
      <c r="N1395" s="119"/>
      <c r="O1395" s="119"/>
      <c r="P1395" s="119"/>
      <c r="Q1395" s="119"/>
      <c r="R1395" s="119">
        <v>1</v>
      </c>
      <c r="S1395" s="119" t="s">
        <v>120</v>
      </c>
      <c r="T1395" s="119"/>
      <c r="U1395" s="119"/>
      <c r="V1395" s="119"/>
      <c r="W1395" s="119"/>
      <c r="X1395" s="119" t="s">
        <v>4762</v>
      </c>
      <c r="Y1395" s="119" t="s">
        <v>4763</v>
      </c>
      <c r="Z1395" s="119" t="s">
        <v>4764</v>
      </c>
      <c r="AA1395" s="119" t="s">
        <v>4765</v>
      </c>
      <c r="AB1395" s="119" t="s">
        <v>1210</v>
      </c>
      <c r="AD1395" s="314"/>
      <c r="AE1395" s="315"/>
      <c r="AF1395" s="297" t="s">
        <v>829</v>
      </c>
      <c r="AG1395" s="302">
        <v>0</v>
      </c>
      <c r="AH1395" s="297" t="s">
        <v>4758</v>
      </c>
      <c r="AI1395" s="297" t="s">
        <v>4759</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4677</v>
      </c>
      <c r="BI1395" s="312"/>
      <c r="BJ1395" s="305" t="s">
        <v>109</v>
      </c>
      <c r="BK1395" s="305"/>
      <c r="BL1395" s="305">
        <v>1</v>
      </c>
      <c r="BM1395" s="307">
        <v>1</v>
      </c>
      <c r="BN1395" s="307" t="s">
        <v>79</v>
      </c>
      <c r="BO1395" s="305" t="s">
        <v>1211</v>
      </c>
      <c r="BP1395" s="308">
        <v>532.89</v>
      </c>
      <c r="BQ1395" s="308">
        <v>562.5</v>
      </c>
      <c r="BR1395" s="308">
        <v>35</v>
      </c>
      <c r="BS1395" s="308">
        <v>35</v>
      </c>
      <c r="BT1395" s="305" t="s">
        <v>4766</v>
      </c>
      <c r="BU1395" s="307">
        <v>0.1</v>
      </c>
      <c r="BV1395" s="309">
        <v>0</v>
      </c>
      <c r="BW1395" s="310" t="s">
        <v>1243</v>
      </c>
      <c r="BX1395" s="305"/>
      <c r="BY1395" s="308">
        <v>532.89</v>
      </c>
      <c r="BZ1395" s="308">
        <v>562.5</v>
      </c>
      <c r="CA1395" s="308">
        <v>59.5</v>
      </c>
      <c r="CB1395" s="308">
        <v>59.5</v>
      </c>
      <c r="CC1395" s="307">
        <v>0.55000000000000004</v>
      </c>
      <c r="CD1395" s="305" t="s">
        <v>1213</v>
      </c>
      <c r="CE1395" s="310" t="s">
        <v>1243</v>
      </c>
      <c r="CF1395" s="305"/>
      <c r="CG1395" s="308">
        <v>532.89</v>
      </c>
      <c r="CH1395" s="308">
        <v>562.5</v>
      </c>
      <c r="CI1395" s="308">
        <v>35</v>
      </c>
      <c r="CJ1395" s="308">
        <v>35</v>
      </c>
      <c r="CK1395" s="307"/>
      <c r="CL1395" s="307"/>
      <c r="CM1395" s="307">
        <v>1</v>
      </c>
      <c r="CN1395" s="311" t="s">
        <v>1213</v>
      </c>
      <c r="CO1395" s="305" t="s">
        <v>1243</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4767</v>
      </c>
      <c r="B1396" s="297" t="s">
        <v>4768</v>
      </c>
      <c r="C1396" s="119" t="s">
        <v>1256</v>
      </c>
      <c r="D1396" s="119"/>
      <c r="E1396" s="119"/>
      <c r="F1396" s="298">
        <v>1396</v>
      </c>
      <c r="G1396" s="119"/>
      <c r="H1396" s="119"/>
      <c r="I1396" s="119" t="s">
        <v>4769</v>
      </c>
      <c r="J1396" s="119" t="s">
        <v>4770</v>
      </c>
      <c r="K1396" s="119" t="s">
        <v>378</v>
      </c>
      <c r="L1396" s="119"/>
      <c r="M1396" s="119" t="s">
        <v>147</v>
      </c>
      <c r="N1396" s="119"/>
      <c r="O1396" s="119"/>
      <c r="P1396" s="119"/>
      <c r="Q1396" s="119"/>
      <c r="R1396" s="119">
        <v>1</v>
      </c>
      <c r="S1396" s="119" t="s">
        <v>120</v>
      </c>
      <c r="T1396" s="119"/>
      <c r="U1396" s="119"/>
      <c r="V1396" s="119"/>
      <c r="W1396" s="119"/>
      <c r="X1396" s="119" t="s">
        <v>4771</v>
      </c>
      <c r="Y1396" s="119" t="s">
        <v>4772</v>
      </c>
      <c r="Z1396" s="119" t="s">
        <v>4773</v>
      </c>
      <c r="AA1396" s="119" t="s">
        <v>4774</v>
      </c>
      <c r="AB1396" s="119" t="s">
        <v>1210</v>
      </c>
      <c r="AD1396" s="314"/>
      <c r="AE1396" s="315"/>
      <c r="AF1396" s="297" t="s">
        <v>830</v>
      </c>
      <c r="AG1396" s="302">
        <v>0</v>
      </c>
      <c r="AH1396" s="297" t="s">
        <v>4767</v>
      </c>
      <c r="AI1396" s="297" t="s">
        <v>4768</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4758</v>
      </c>
      <c r="BI1396" s="312"/>
      <c r="BJ1396" s="305" t="s">
        <v>109</v>
      </c>
      <c r="BK1396" s="305"/>
      <c r="BL1396" s="305">
        <v>1</v>
      </c>
      <c r="BM1396" s="307">
        <v>1</v>
      </c>
      <c r="BN1396" s="307" t="s">
        <v>79</v>
      </c>
      <c r="BO1396" s="305" t="s">
        <v>1211</v>
      </c>
      <c r="BP1396" s="308">
        <v>448.99</v>
      </c>
      <c r="BQ1396" s="308">
        <v>506.04</v>
      </c>
      <c r="BR1396" s="308">
        <v>12</v>
      </c>
      <c r="BS1396" s="308">
        <v>12</v>
      </c>
      <c r="BT1396" s="305" t="s">
        <v>4775</v>
      </c>
      <c r="BU1396" s="307">
        <v>0.1</v>
      </c>
      <c r="BV1396" s="309">
        <v>0</v>
      </c>
      <c r="BW1396" s="310" t="s">
        <v>1253</v>
      </c>
      <c r="BX1396" s="305"/>
      <c r="BY1396" s="308">
        <v>448.99</v>
      </c>
      <c r="BZ1396" s="308">
        <v>506.04</v>
      </c>
      <c r="CA1396" s="308">
        <v>20.399999999999999</v>
      </c>
      <c r="CB1396" s="308">
        <v>20.399999999999999</v>
      </c>
      <c r="CC1396" s="307">
        <v>0.55000000000000004</v>
      </c>
      <c r="CD1396" s="305" t="s">
        <v>1213</v>
      </c>
      <c r="CE1396" s="310" t="s">
        <v>1253</v>
      </c>
      <c r="CF1396" s="305"/>
      <c r="CG1396" s="308">
        <v>448.99</v>
      </c>
      <c r="CH1396" s="308">
        <v>506.04</v>
      </c>
      <c r="CI1396" s="308">
        <v>12</v>
      </c>
      <c r="CJ1396" s="308">
        <v>12</v>
      </c>
      <c r="CK1396" s="307"/>
      <c r="CL1396" s="307"/>
      <c r="CM1396" s="307">
        <v>1</v>
      </c>
      <c r="CN1396" s="311" t="s">
        <v>1213</v>
      </c>
      <c r="CO1396" s="305" t="s">
        <v>1253</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4776</v>
      </c>
      <c r="B1397" s="297" t="s">
        <v>4777</v>
      </c>
      <c r="C1397" s="119" t="s">
        <v>1215</v>
      </c>
      <c r="D1397" s="119"/>
      <c r="E1397" s="119"/>
      <c r="F1397" s="298">
        <v>1397</v>
      </c>
      <c r="G1397" s="119"/>
      <c r="H1397" s="119"/>
      <c r="I1397" s="119" t="s">
        <v>4778</v>
      </c>
      <c r="J1397" s="119" t="s">
        <v>4779</v>
      </c>
      <c r="K1397" s="119" t="s">
        <v>378</v>
      </c>
      <c r="L1397" s="119"/>
      <c r="M1397" s="119" t="s">
        <v>147</v>
      </c>
      <c r="N1397" s="119"/>
      <c r="O1397" s="119"/>
      <c r="P1397" s="119"/>
      <c r="Q1397" s="119"/>
      <c r="R1397" s="119">
        <v>1</v>
      </c>
      <c r="S1397" s="119" t="s">
        <v>120</v>
      </c>
      <c r="T1397" s="119"/>
      <c r="U1397" s="119"/>
      <c r="V1397" s="119"/>
      <c r="W1397" s="119"/>
      <c r="X1397" s="119" t="s">
        <v>4780</v>
      </c>
      <c r="Y1397" s="119" t="s">
        <v>4781</v>
      </c>
      <c r="Z1397" s="119" t="s">
        <v>4782</v>
      </c>
      <c r="AA1397" s="119" t="s">
        <v>4783</v>
      </c>
      <c r="AB1397" s="119" t="s">
        <v>1210</v>
      </c>
      <c r="AD1397" s="314"/>
      <c r="AE1397" s="315"/>
      <c r="AF1397" s="297" t="s">
        <v>831</v>
      </c>
      <c r="AG1397" s="302">
        <v>0</v>
      </c>
      <c r="AH1397" s="297" t="s">
        <v>4776</v>
      </c>
      <c r="AI1397" s="297" t="s">
        <v>4777</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4758</v>
      </c>
      <c r="BI1397" s="312"/>
      <c r="BJ1397" s="305" t="s">
        <v>109</v>
      </c>
      <c r="BK1397" s="305"/>
      <c r="BL1397" s="305">
        <v>1</v>
      </c>
      <c r="BM1397" s="307">
        <v>1</v>
      </c>
      <c r="BN1397" s="307" t="s">
        <v>79</v>
      </c>
      <c r="BO1397" s="305" t="s">
        <v>1211</v>
      </c>
      <c r="BP1397" s="308">
        <v>459.9</v>
      </c>
      <c r="BQ1397" s="308">
        <v>494.14</v>
      </c>
      <c r="BR1397" s="308">
        <v>12</v>
      </c>
      <c r="BS1397" s="308">
        <v>12</v>
      </c>
      <c r="BT1397" s="305" t="s">
        <v>4784</v>
      </c>
      <c r="BU1397" s="307">
        <v>0.1</v>
      </c>
      <c r="BV1397" s="309">
        <v>0</v>
      </c>
      <c r="BW1397" s="310" t="s">
        <v>1253</v>
      </c>
      <c r="BX1397" s="305"/>
      <c r="BY1397" s="308">
        <v>459.9</v>
      </c>
      <c r="BZ1397" s="308">
        <v>494.14</v>
      </c>
      <c r="CA1397" s="308">
        <v>20.399999999999999</v>
      </c>
      <c r="CB1397" s="308">
        <v>20.399999999999999</v>
      </c>
      <c r="CC1397" s="307">
        <v>0.55000000000000004</v>
      </c>
      <c r="CD1397" s="305" t="s">
        <v>1213</v>
      </c>
      <c r="CE1397" s="310" t="s">
        <v>1253</v>
      </c>
      <c r="CF1397" s="305"/>
      <c r="CG1397" s="308">
        <v>459.9</v>
      </c>
      <c r="CH1397" s="308">
        <v>494.14</v>
      </c>
      <c r="CI1397" s="308">
        <v>12</v>
      </c>
      <c r="CJ1397" s="308">
        <v>12</v>
      </c>
      <c r="CK1397" s="307"/>
      <c r="CL1397" s="307"/>
      <c r="CM1397" s="307">
        <v>1</v>
      </c>
      <c r="CN1397" s="311" t="s">
        <v>1213</v>
      </c>
      <c r="CO1397" s="305" t="s">
        <v>1253</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4785</v>
      </c>
      <c r="B1398" s="297" t="s">
        <v>4786</v>
      </c>
      <c r="C1398" s="119" t="s">
        <v>1256</v>
      </c>
      <c r="D1398" s="119"/>
      <c r="E1398" s="119"/>
      <c r="F1398" s="298">
        <v>1398</v>
      </c>
      <c r="G1398" s="119"/>
      <c r="H1398" s="119"/>
      <c r="I1398" s="119" t="s">
        <v>4787</v>
      </c>
      <c r="J1398" s="119" t="s">
        <v>4788</v>
      </c>
      <c r="K1398" s="119" t="s">
        <v>378</v>
      </c>
      <c r="L1398" s="119"/>
      <c r="M1398" s="119" t="s">
        <v>147</v>
      </c>
      <c r="N1398" s="119"/>
      <c r="O1398" s="119"/>
      <c r="P1398" s="119"/>
      <c r="Q1398" s="119"/>
      <c r="R1398" s="119">
        <v>1</v>
      </c>
      <c r="S1398" s="119" t="s">
        <v>120</v>
      </c>
      <c r="T1398" s="119"/>
      <c r="U1398" s="119"/>
      <c r="V1398" s="119"/>
      <c r="W1398" s="119"/>
      <c r="X1398" s="119" t="s">
        <v>4789</v>
      </c>
      <c r="Y1398" s="119" t="s">
        <v>4790</v>
      </c>
      <c r="Z1398" s="119" t="s">
        <v>4791</v>
      </c>
      <c r="AA1398" s="119" t="s">
        <v>4792</v>
      </c>
      <c r="AB1398" s="119" t="s">
        <v>1210</v>
      </c>
      <c r="AD1398" s="314"/>
      <c r="AE1398" s="315"/>
      <c r="AF1398" s="297" t="s">
        <v>832</v>
      </c>
      <c r="AG1398" s="302">
        <v>0</v>
      </c>
      <c r="AH1398" s="297" t="s">
        <v>4785</v>
      </c>
      <c r="AI1398" s="297" t="s">
        <v>4786</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4758</v>
      </c>
      <c r="BI1398" s="312"/>
      <c r="BJ1398" s="305" t="s">
        <v>109</v>
      </c>
      <c r="BK1398" s="305"/>
      <c r="BL1398" s="305">
        <v>1</v>
      </c>
      <c r="BM1398" s="307">
        <v>1</v>
      </c>
      <c r="BN1398" s="307" t="s">
        <v>79</v>
      </c>
      <c r="BO1398" s="305" t="s">
        <v>1211</v>
      </c>
      <c r="BP1398" s="308">
        <v>471.06</v>
      </c>
      <c r="BQ1398" s="308">
        <v>482.48</v>
      </c>
      <c r="BR1398" s="308">
        <v>12</v>
      </c>
      <c r="BS1398" s="308">
        <v>12</v>
      </c>
      <c r="BT1398" s="305" t="s">
        <v>4793</v>
      </c>
      <c r="BU1398" s="307">
        <v>0.1</v>
      </c>
      <c r="BV1398" s="309">
        <v>0</v>
      </c>
      <c r="BW1398" s="310" t="s">
        <v>1253</v>
      </c>
      <c r="BX1398" s="305"/>
      <c r="BY1398" s="308">
        <v>471.06</v>
      </c>
      <c r="BZ1398" s="308">
        <v>482.48</v>
      </c>
      <c r="CA1398" s="308">
        <v>20.399999999999999</v>
      </c>
      <c r="CB1398" s="308">
        <v>20.399999999999999</v>
      </c>
      <c r="CC1398" s="307">
        <v>0.55000000000000004</v>
      </c>
      <c r="CD1398" s="305" t="s">
        <v>1213</v>
      </c>
      <c r="CE1398" s="310" t="s">
        <v>1253</v>
      </c>
      <c r="CF1398" s="305"/>
      <c r="CG1398" s="308">
        <v>471.06</v>
      </c>
      <c r="CH1398" s="308">
        <v>482.48</v>
      </c>
      <c r="CI1398" s="308">
        <v>12</v>
      </c>
      <c r="CJ1398" s="308">
        <v>12</v>
      </c>
      <c r="CK1398" s="307"/>
      <c r="CL1398" s="307"/>
      <c r="CM1398" s="307">
        <v>1</v>
      </c>
      <c r="CN1398" s="311" t="s">
        <v>1213</v>
      </c>
      <c r="CO1398" s="305" t="s">
        <v>1253</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4794</v>
      </c>
      <c r="B1399" s="297" t="s">
        <v>4795</v>
      </c>
      <c r="C1399" s="119" t="s">
        <v>1215</v>
      </c>
      <c r="D1399" s="119"/>
      <c r="E1399" s="119"/>
      <c r="F1399" s="298">
        <v>1399</v>
      </c>
      <c r="G1399" s="119"/>
      <c r="H1399" s="119"/>
      <c r="I1399" s="119" t="s">
        <v>4796</v>
      </c>
      <c r="J1399" s="119" t="s">
        <v>4797</v>
      </c>
      <c r="K1399" s="119" t="s">
        <v>378</v>
      </c>
      <c r="L1399" s="119"/>
      <c r="M1399" s="119" t="s">
        <v>147</v>
      </c>
      <c r="N1399" s="119"/>
      <c r="O1399" s="119"/>
      <c r="P1399" s="119"/>
      <c r="Q1399" s="119"/>
      <c r="R1399" s="119">
        <v>1</v>
      </c>
      <c r="S1399" s="119" t="s">
        <v>120</v>
      </c>
      <c r="T1399" s="119"/>
      <c r="U1399" s="119"/>
      <c r="V1399" s="119"/>
      <c r="W1399" s="119"/>
      <c r="X1399" s="119" t="s">
        <v>4798</v>
      </c>
      <c r="Y1399" s="119" t="s">
        <v>4799</v>
      </c>
      <c r="Z1399" s="119" t="s">
        <v>4800</v>
      </c>
      <c r="AA1399" s="119" t="s">
        <v>4801</v>
      </c>
      <c r="AB1399" s="119" t="s">
        <v>1210</v>
      </c>
      <c r="AD1399" s="314"/>
      <c r="AE1399" s="315"/>
      <c r="AF1399" s="297" t="s">
        <v>833</v>
      </c>
      <c r="AG1399" s="302">
        <v>0</v>
      </c>
      <c r="AH1399" s="297" t="s">
        <v>4794</v>
      </c>
      <c r="AI1399" s="297" t="s">
        <v>4795</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4543</v>
      </c>
      <c r="BI1399" s="312"/>
      <c r="BJ1399" s="305" t="s">
        <v>109</v>
      </c>
      <c r="BK1399" s="305"/>
      <c r="BL1399" s="305">
        <v>1</v>
      </c>
      <c r="BM1399" s="307">
        <v>1</v>
      </c>
      <c r="BN1399" s="307" t="s">
        <v>79</v>
      </c>
      <c r="BO1399" s="305" t="s">
        <v>1211</v>
      </c>
      <c r="BP1399" s="308">
        <v>682.8</v>
      </c>
      <c r="BQ1399" s="308">
        <v>613.49</v>
      </c>
      <c r="BR1399" s="308">
        <v>60</v>
      </c>
      <c r="BS1399" s="308">
        <v>60</v>
      </c>
      <c r="BT1399" s="305" t="s">
        <v>4802</v>
      </c>
      <c r="BU1399" s="307">
        <v>0.1</v>
      </c>
      <c r="BV1399" s="309">
        <v>0</v>
      </c>
      <c r="BW1399" s="310" t="s">
        <v>1233</v>
      </c>
      <c r="BX1399" s="305"/>
      <c r="BY1399" s="308">
        <v>682.8</v>
      </c>
      <c r="BZ1399" s="308">
        <v>613.49</v>
      </c>
      <c r="CA1399" s="308">
        <v>102</v>
      </c>
      <c r="CB1399" s="308">
        <v>102</v>
      </c>
      <c r="CC1399" s="307">
        <v>0.55000000000000004</v>
      </c>
      <c r="CD1399" s="305" t="s">
        <v>1213</v>
      </c>
      <c r="CE1399" s="310" t="s">
        <v>1233</v>
      </c>
      <c r="CF1399" s="305"/>
      <c r="CG1399" s="308">
        <v>682.8</v>
      </c>
      <c r="CH1399" s="308">
        <v>613.49</v>
      </c>
      <c r="CI1399" s="308">
        <v>60</v>
      </c>
      <c r="CJ1399" s="308">
        <v>60</v>
      </c>
      <c r="CK1399" s="307"/>
      <c r="CL1399" s="307"/>
      <c r="CM1399" s="307">
        <v>1</v>
      </c>
      <c r="CN1399" s="311" t="s">
        <v>1213</v>
      </c>
      <c r="CO1399" s="305" t="s">
        <v>1233</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4803</v>
      </c>
      <c r="B1400" s="297" t="s">
        <v>4804</v>
      </c>
      <c r="C1400" s="119" t="s">
        <v>1215</v>
      </c>
      <c r="D1400" s="119"/>
      <c r="E1400" s="119"/>
      <c r="F1400" s="298">
        <v>1400</v>
      </c>
      <c r="G1400" s="119"/>
      <c r="H1400" s="119"/>
      <c r="I1400" s="119" t="s">
        <v>4805</v>
      </c>
      <c r="J1400" s="119" t="s">
        <v>4806</v>
      </c>
      <c r="K1400" s="119" t="s">
        <v>378</v>
      </c>
      <c r="L1400" s="119"/>
      <c r="M1400" s="119" t="s">
        <v>147</v>
      </c>
      <c r="N1400" s="119"/>
      <c r="O1400" s="119"/>
      <c r="P1400" s="119"/>
      <c r="Q1400" s="119"/>
      <c r="R1400" s="119">
        <v>1</v>
      </c>
      <c r="S1400" s="119" t="s">
        <v>120</v>
      </c>
      <c r="T1400" s="119"/>
      <c r="U1400" s="119"/>
      <c r="V1400" s="119"/>
      <c r="W1400" s="119"/>
      <c r="X1400" s="119" t="s">
        <v>4807</v>
      </c>
      <c r="Y1400" s="119" t="s">
        <v>4808</v>
      </c>
      <c r="Z1400" s="119" t="s">
        <v>4809</v>
      </c>
      <c r="AA1400" s="119" t="s">
        <v>4810</v>
      </c>
      <c r="AB1400" s="119" t="s">
        <v>1210</v>
      </c>
      <c r="AD1400" s="314"/>
      <c r="AE1400" s="315"/>
      <c r="AF1400" s="297" t="s">
        <v>834</v>
      </c>
      <c r="AG1400" s="302">
        <v>0</v>
      </c>
      <c r="AH1400" s="297" t="s">
        <v>4803</v>
      </c>
      <c r="AI1400" s="297" t="s">
        <v>4804</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4794</v>
      </c>
      <c r="BI1400" s="312"/>
      <c r="BJ1400" s="305" t="s">
        <v>109</v>
      </c>
      <c r="BK1400" s="305"/>
      <c r="BL1400" s="305">
        <v>1</v>
      </c>
      <c r="BM1400" s="307">
        <v>1</v>
      </c>
      <c r="BN1400" s="307" t="s">
        <v>79</v>
      </c>
      <c r="BO1400" s="305" t="s">
        <v>1211</v>
      </c>
      <c r="BP1400" s="308">
        <v>562.5</v>
      </c>
      <c r="BQ1400" s="308">
        <v>532.89</v>
      </c>
      <c r="BR1400" s="308">
        <v>35</v>
      </c>
      <c r="BS1400" s="308">
        <v>35</v>
      </c>
      <c r="BT1400" s="305" t="s">
        <v>4811</v>
      </c>
      <c r="BU1400" s="307">
        <v>0.1</v>
      </c>
      <c r="BV1400" s="309">
        <v>0</v>
      </c>
      <c r="BW1400" s="310" t="s">
        <v>1243</v>
      </c>
      <c r="BX1400" s="305"/>
      <c r="BY1400" s="308">
        <v>562.5</v>
      </c>
      <c r="BZ1400" s="308">
        <v>532.89</v>
      </c>
      <c r="CA1400" s="308">
        <v>59.5</v>
      </c>
      <c r="CB1400" s="308">
        <v>59.5</v>
      </c>
      <c r="CC1400" s="307">
        <v>0.55000000000000004</v>
      </c>
      <c r="CD1400" s="305" t="s">
        <v>1213</v>
      </c>
      <c r="CE1400" s="310" t="s">
        <v>1243</v>
      </c>
      <c r="CF1400" s="305"/>
      <c r="CG1400" s="308">
        <v>562.5</v>
      </c>
      <c r="CH1400" s="308">
        <v>532.89</v>
      </c>
      <c r="CI1400" s="308">
        <v>35</v>
      </c>
      <c r="CJ1400" s="308">
        <v>35</v>
      </c>
      <c r="CK1400" s="307"/>
      <c r="CL1400" s="307"/>
      <c r="CM1400" s="307">
        <v>1</v>
      </c>
      <c r="CN1400" s="311" t="s">
        <v>1213</v>
      </c>
      <c r="CO1400" s="305" t="s">
        <v>1243</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4812</v>
      </c>
      <c r="B1401" s="297" t="s">
        <v>4813</v>
      </c>
      <c r="C1401" s="119" t="s">
        <v>1215</v>
      </c>
      <c r="D1401" s="119"/>
      <c r="E1401" s="119"/>
      <c r="F1401" s="298">
        <v>1401</v>
      </c>
      <c r="G1401" s="119"/>
      <c r="H1401" s="119"/>
      <c r="I1401" s="119" t="s">
        <v>4814</v>
      </c>
      <c r="J1401" s="119" t="s">
        <v>4815</v>
      </c>
      <c r="K1401" s="119" t="s">
        <v>378</v>
      </c>
      <c r="L1401" s="119"/>
      <c r="M1401" s="119" t="s">
        <v>147</v>
      </c>
      <c r="N1401" s="119"/>
      <c r="O1401" s="119"/>
      <c r="P1401" s="119"/>
      <c r="Q1401" s="119"/>
      <c r="R1401" s="119">
        <v>1</v>
      </c>
      <c r="S1401" s="119" t="s">
        <v>120</v>
      </c>
      <c r="T1401" s="119"/>
      <c r="U1401" s="119"/>
      <c r="V1401" s="119"/>
      <c r="W1401" s="119"/>
      <c r="X1401" s="119" t="s">
        <v>4816</v>
      </c>
      <c r="Y1401" s="119" t="s">
        <v>4817</v>
      </c>
      <c r="Z1401" s="119" t="s">
        <v>4818</v>
      </c>
      <c r="AA1401" s="119" t="s">
        <v>4819</v>
      </c>
      <c r="AB1401" s="119" t="s">
        <v>1210</v>
      </c>
      <c r="AD1401" s="314"/>
      <c r="AE1401" s="315"/>
      <c r="AF1401" s="297" t="s">
        <v>835</v>
      </c>
      <c r="AG1401" s="302">
        <v>0</v>
      </c>
      <c r="AH1401" s="297" t="s">
        <v>4812</v>
      </c>
      <c r="AI1401" s="297" t="s">
        <v>4813</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4803</v>
      </c>
      <c r="BI1401" s="312"/>
      <c r="BJ1401" s="305" t="s">
        <v>109</v>
      </c>
      <c r="BK1401" s="305"/>
      <c r="BL1401" s="305">
        <v>1</v>
      </c>
      <c r="BM1401" s="307">
        <v>1</v>
      </c>
      <c r="BN1401" s="307" t="s">
        <v>79</v>
      </c>
      <c r="BO1401" s="305" t="s">
        <v>1211</v>
      </c>
      <c r="BP1401" s="308">
        <v>482.48</v>
      </c>
      <c r="BQ1401" s="308">
        <v>471.06</v>
      </c>
      <c r="BR1401" s="308">
        <v>12</v>
      </c>
      <c r="BS1401" s="308">
        <v>12</v>
      </c>
      <c r="BT1401" s="305" t="s">
        <v>4820</v>
      </c>
      <c r="BU1401" s="307">
        <v>0.1</v>
      </c>
      <c r="BV1401" s="309">
        <v>0</v>
      </c>
      <c r="BW1401" s="310" t="s">
        <v>1253</v>
      </c>
      <c r="BX1401" s="305"/>
      <c r="BY1401" s="308">
        <v>482.48</v>
      </c>
      <c r="BZ1401" s="308">
        <v>471.06</v>
      </c>
      <c r="CA1401" s="308">
        <v>20.399999999999999</v>
      </c>
      <c r="CB1401" s="308">
        <v>20.399999999999999</v>
      </c>
      <c r="CC1401" s="307">
        <v>0.55000000000000004</v>
      </c>
      <c r="CD1401" s="305" t="s">
        <v>1213</v>
      </c>
      <c r="CE1401" s="310" t="s">
        <v>1253</v>
      </c>
      <c r="CF1401" s="305"/>
      <c r="CG1401" s="308">
        <v>482.48</v>
      </c>
      <c r="CH1401" s="308">
        <v>471.06</v>
      </c>
      <c r="CI1401" s="308">
        <v>12</v>
      </c>
      <c r="CJ1401" s="308">
        <v>12</v>
      </c>
      <c r="CK1401" s="307"/>
      <c r="CL1401" s="307"/>
      <c r="CM1401" s="307">
        <v>1</v>
      </c>
      <c r="CN1401" s="311" t="s">
        <v>1213</v>
      </c>
      <c r="CO1401" s="305" t="s">
        <v>1253</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4821</v>
      </c>
      <c r="B1402" s="297" t="s">
        <v>4822</v>
      </c>
      <c r="C1402" s="119" t="s">
        <v>1256</v>
      </c>
      <c r="D1402" s="119"/>
      <c r="E1402" s="119"/>
      <c r="F1402" s="298">
        <v>1402</v>
      </c>
      <c r="G1402" s="119"/>
      <c r="H1402" s="119"/>
      <c r="I1402" s="119" t="s">
        <v>4823</v>
      </c>
      <c r="J1402" s="119" t="s">
        <v>4824</v>
      </c>
      <c r="K1402" s="119" t="s">
        <v>378</v>
      </c>
      <c r="L1402" s="119"/>
      <c r="M1402" s="119" t="s">
        <v>147</v>
      </c>
      <c r="N1402" s="119"/>
      <c r="O1402" s="119"/>
      <c r="P1402" s="119"/>
      <c r="Q1402" s="119"/>
      <c r="R1402" s="119">
        <v>1</v>
      </c>
      <c r="S1402" s="119" t="s">
        <v>120</v>
      </c>
      <c r="T1402" s="119"/>
      <c r="U1402" s="119"/>
      <c r="V1402" s="119"/>
      <c r="W1402" s="119"/>
      <c r="X1402" s="119" t="s">
        <v>4825</v>
      </c>
      <c r="Y1402" s="119" t="s">
        <v>4826</v>
      </c>
      <c r="Z1402" s="119" t="s">
        <v>4827</v>
      </c>
      <c r="AA1402" s="119" t="s">
        <v>4828</v>
      </c>
      <c r="AB1402" s="119" t="s">
        <v>1210</v>
      </c>
      <c r="AD1402" s="314"/>
      <c r="AE1402" s="315"/>
      <c r="AF1402" s="297" t="s">
        <v>836</v>
      </c>
      <c r="AG1402" s="302">
        <v>0</v>
      </c>
      <c r="AH1402" s="297" t="s">
        <v>4821</v>
      </c>
      <c r="AI1402" s="297" t="s">
        <v>4822</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4803</v>
      </c>
      <c r="BI1402" s="312"/>
      <c r="BJ1402" s="305" t="s">
        <v>109</v>
      </c>
      <c r="BK1402" s="305"/>
      <c r="BL1402" s="305">
        <v>1</v>
      </c>
      <c r="BM1402" s="307">
        <v>1</v>
      </c>
      <c r="BN1402" s="307" t="s">
        <v>79</v>
      </c>
      <c r="BO1402" s="305" t="s">
        <v>1211</v>
      </c>
      <c r="BP1402" s="308">
        <v>494.14</v>
      </c>
      <c r="BQ1402" s="308">
        <v>459.9</v>
      </c>
      <c r="BR1402" s="308">
        <v>12</v>
      </c>
      <c r="BS1402" s="308">
        <v>12</v>
      </c>
      <c r="BT1402" s="305" t="s">
        <v>4829</v>
      </c>
      <c r="BU1402" s="307">
        <v>0.1</v>
      </c>
      <c r="BV1402" s="309">
        <v>0</v>
      </c>
      <c r="BW1402" s="310" t="s">
        <v>1253</v>
      </c>
      <c r="BX1402" s="305"/>
      <c r="BY1402" s="308">
        <v>494.14</v>
      </c>
      <c r="BZ1402" s="308">
        <v>459.9</v>
      </c>
      <c r="CA1402" s="308">
        <v>20.399999999999999</v>
      </c>
      <c r="CB1402" s="308">
        <v>20.399999999999999</v>
      </c>
      <c r="CC1402" s="307">
        <v>0.55000000000000004</v>
      </c>
      <c r="CD1402" s="305" t="s">
        <v>1213</v>
      </c>
      <c r="CE1402" s="310" t="s">
        <v>1253</v>
      </c>
      <c r="CF1402" s="305"/>
      <c r="CG1402" s="308">
        <v>494.14</v>
      </c>
      <c r="CH1402" s="308">
        <v>459.9</v>
      </c>
      <c r="CI1402" s="308">
        <v>12</v>
      </c>
      <c r="CJ1402" s="308">
        <v>12</v>
      </c>
      <c r="CK1402" s="307"/>
      <c r="CL1402" s="307"/>
      <c r="CM1402" s="307">
        <v>1</v>
      </c>
      <c r="CN1402" s="311" t="s">
        <v>1213</v>
      </c>
      <c r="CO1402" s="305" t="s">
        <v>1253</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4830</v>
      </c>
      <c r="B1403" s="297" t="s">
        <v>4831</v>
      </c>
      <c r="C1403" s="119" t="s">
        <v>1215</v>
      </c>
      <c r="D1403" s="119"/>
      <c r="E1403" s="119"/>
      <c r="F1403" s="298">
        <v>1403</v>
      </c>
      <c r="G1403" s="119"/>
      <c r="H1403" s="119"/>
      <c r="I1403" s="119" t="s">
        <v>4832</v>
      </c>
      <c r="J1403" s="119" t="s">
        <v>4833</v>
      </c>
      <c r="K1403" s="119" t="s">
        <v>378</v>
      </c>
      <c r="L1403" s="119"/>
      <c r="M1403" s="119" t="s">
        <v>147</v>
      </c>
      <c r="N1403" s="119"/>
      <c r="O1403" s="119"/>
      <c r="P1403" s="119"/>
      <c r="Q1403" s="119"/>
      <c r="R1403" s="119">
        <v>1</v>
      </c>
      <c r="S1403" s="119" t="s">
        <v>120</v>
      </c>
      <c r="T1403" s="119"/>
      <c r="U1403" s="119"/>
      <c r="V1403" s="119"/>
      <c r="W1403" s="119"/>
      <c r="X1403" s="119" t="s">
        <v>4834</v>
      </c>
      <c r="Y1403" s="119" t="s">
        <v>4835</v>
      </c>
      <c r="Z1403" s="119" t="s">
        <v>4836</v>
      </c>
      <c r="AA1403" s="119" t="s">
        <v>4837</v>
      </c>
      <c r="AB1403" s="119" t="s">
        <v>1210</v>
      </c>
      <c r="AD1403" s="314"/>
      <c r="AE1403" s="315"/>
      <c r="AF1403" s="297" t="s">
        <v>837</v>
      </c>
      <c r="AG1403" s="302">
        <v>0</v>
      </c>
      <c r="AH1403" s="297" t="s">
        <v>4830</v>
      </c>
      <c r="AI1403" s="297" t="s">
        <v>4831</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4803</v>
      </c>
      <c r="BI1403" s="312"/>
      <c r="BJ1403" s="305" t="s">
        <v>109</v>
      </c>
      <c r="BK1403" s="305"/>
      <c r="BL1403" s="305">
        <v>1</v>
      </c>
      <c r="BM1403" s="307">
        <v>1</v>
      </c>
      <c r="BN1403" s="307" t="s">
        <v>79</v>
      </c>
      <c r="BO1403" s="305" t="s">
        <v>1211</v>
      </c>
      <c r="BP1403" s="308">
        <v>506.04</v>
      </c>
      <c r="BQ1403" s="308">
        <v>448.99</v>
      </c>
      <c r="BR1403" s="308">
        <v>12</v>
      </c>
      <c r="BS1403" s="308">
        <v>12</v>
      </c>
      <c r="BT1403" s="305" t="s">
        <v>4838</v>
      </c>
      <c r="BU1403" s="307">
        <v>0.1</v>
      </c>
      <c r="BV1403" s="309">
        <v>0</v>
      </c>
      <c r="BW1403" s="310" t="s">
        <v>1253</v>
      </c>
      <c r="BX1403" s="305"/>
      <c r="BY1403" s="308">
        <v>506.04</v>
      </c>
      <c r="BZ1403" s="308">
        <v>448.99</v>
      </c>
      <c r="CA1403" s="308">
        <v>20.399999999999999</v>
      </c>
      <c r="CB1403" s="308">
        <v>20.399999999999999</v>
      </c>
      <c r="CC1403" s="307">
        <v>0.55000000000000004</v>
      </c>
      <c r="CD1403" s="305" t="s">
        <v>1213</v>
      </c>
      <c r="CE1403" s="310" t="s">
        <v>1253</v>
      </c>
      <c r="CF1403" s="305"/>
      <c r="CG1403" s="308">
        <v>506.04</v>
      </c>
      <c r="CH1403" s="308">
        <v>448.99</v>
      </c>
      <c r="CI1403" s="308">
        <v>12</v>
      </c>
      <c r="CJ1403" s="308">
        <v>12</v>
      </c>
      <c r="CK1403" s="307"/>
      <c r="CL1403" s="307"/>
      <c r="CM1403" s="307">
        <v>1</v>
      </c>
      <c r="CN1403" s="311" t="s">
        <v>1213</v>
      </c>
      <c r="CO1403" s="305" t="s">
        <v>1253</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4839</v>
      </c>
      <c r="B1404" s="297" t="s">
        <v>4840</v>
      </c>
      <c r="C1404" s="119" t="s">
        <v>1256</v>
      </c>
      <c r="D1404" s="119"/>
      <c r="E1404" s="119"/>
      <c r="F1404" s="298">
        <v>1404</v>
      </c>
      <c r="G1404" s="119"/>
      <c r="H1404" s="119"/>
      <c r="I1404" s="119" t="s">
        <v>4841</v>
      </c>
      <c r="J1404" s="119" t="s">
        <v>4842</v>
      </c>
      <c r="K1404" s="119" t="s">
        <v>378</v>
      </c>
      <c r="L1404" s="119"/>
      <c r="M1404" s="119" t="s">
        <v>147</v>
      </c>
      <c r="N1404" s="119"/>
      <c r="O1404" s="119"/>
      <c r="P1404" s="119"/>
      <c r="Q1404" s="119"/>
      <c r="R1404" s="119">
        <v>1</v>
      </c>
      <c r="S1404" s="119" t="s">
        <v>120</v>
      </c>
      <c r="T1404" s="119"/>
      <c r="U1404" s="119"/>
      <c r="V1404" s="119"/>
      <c r="W1404" s="119"/>
      <c r="X1404" s="119" t="s">
        <v>4843</v>
      </c>
      <c r="Y1404" s="119" t="s">
        <v>4844</v>
      </c>
      <c r="Z1404" s="119" t="s">
        <v>4845</v>
      </c>
      <c r="AA1404" s="119" t="s">
        <v>4846</v>
      </c>
      <c r="AB1404" s="119" t="s">
        <v>1210</v>
      </c>
      <c r="AD1404" s="314"/>
      <c r="AE1404" s="315"/>
      <c r="AF1404" s="297" t="s">
        <v>838</v>
      </c>
      <c r="AG1404" s="302">
        <v>0</v>
      </c>
      <c r="AH1404" s="297" t="s">
        <v>4839</v>
      </c>
      <c r="AI1404" s="297" t="s">
        <v>4840</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4794</v>
      </c>
      <c r="BI1404" s="312"/>
      <c r="BJ1404" s="305" t="s">
        <v>109</v>
      </c>
      <c r="BK1404" s="305"/>
      <c r="BL1404" s="305">
        <v>1</v>
      </c>
      <c r="BM1404" s="307">
        <v>1</v>
      </c>
      <c r="BN1404" s="307" t="s">
        <v>79</v>
      </c>
      <c r="BO1404" s="305" t="s">
        <v>1211</v>
      </c>
      <c r="BP1404" s="308">
        <v>593.99</v>
      </c>
      <c r="BQ1404" s="308">
        <v>505.27</v>
      </c>
      <c r="BR1404" s="308">
        <v>35</v>
      </c>
      <c r="BS1404" s="308">
        <v>35</v>
      </c>
      <c r="BT1404" s="305" t="s">
        <v>4847</v>
      </c>
      <c r="BU1404" s="307">
        <v>0.1</v>
      </c>
      <c r="BV1404" s="309">
        <v>0</v>
      </c>
      <c r="BW1404" s="310" t="s">
        <v>1243</v>
      </c>
      <c r="BX1404" s="305"/>
      <c r="BY1404" s="308">
        <v>593.99</v>
      </c>
      <c r="BZ1404" s="308">
        <v>505.27</v>
      </c>
      <c r="CA1404" s="308">
        <v>59.5</v>
      </c>
      <c r="CB1404" s="308">
        <v>59.5</v>
      </c>
      <c r="CC1404" s="307">
        <v>0.55000000000000004</v>
      </c>
      <c r="CD1404" s="305" t="s">
        <v>1213</v>
      </c>
      <c r="CE1404" s="310" t="s">
        <v>1243</v>
      </c>
      <c r="CF1404" s="305"/>
      <c r="CG1404" s="308">
        <v>593.99</v>
      </c>
      <c r="CH1404" s="308">
        <v>505.27</v>
      </c>
      <c r="CI1404" s="308">
        <v>35</v>
      </c>
      <c r="CJ1404" s="308">
        <v>35</v>
      </c>
      <c r="CK1404" s="307"/>
      <c r="CL1404" s="307"/>
      <c r="CM1404" s="307">
        <v>1</v>
      </c>
      <c r="CN1404" s="311" t="s">
        <v>1213</v>
      </c>
      <c r="CO1404" s="305" t="s">
        <v>1243</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4848</v>
      </c>
      <c r="B1405" s="297" t="s">
        <v>4849</v>
      </c>
      <c r="C1405" s="119" t="s">
        <v>1256</v>
      </c>
      <c r="D1405" s="119"/>
      <c r="E1405" s="119"/>
      <c r="F1405" s="298">
        <v>1405</v>
      </c>
      <c r="G1405" s="119"/>
      <c r="H1405" s="119"/>
      <c r="I1405" s="119" t="s">
        <v>4850</v>
      </c>
      <c r="J1405" s="119" t="s">
        <v>4851</v>
      </c>
      <c r="K1405" s="119" t="s">
        <v>378</v>
      </c>
      <c r="L1405" s="119"/>
      <c r="M1405" s="119" t="s">
        <v>147</v>
      </c>
      <c r="N1405" s="119"/>
      <c r="O1405" s="119"/>
      <c r="P1405" s="119"/>
      <c r="Q1405" s="119"/>
      <c r="R1405" s="119">
        <v>1</v>
      </c>
      <c r="S1405" s="119" t="s">
        <v>120</v>
      </c>
      <c r="T1405" s="119"/>
      <c r="U1405" s="119"/>
      <c r="V1405" s="119"/>
      <c r="W1405" s="119"/>
      <c r="X1405" s="119" t="s">
        <v>4852</v>
      </c>
      <c r="Y1405" s="119" t="s">
        <v>4853</v>
      </c>
      <c r="Z1405" s="119" t="s">
        <v>4854</v>
      </c>
      <c r="AA1405" s="119" t="s">
        <v>4855</v>
      </c>
      <c r="AB1405" s="119" t="s">
        <v>1210</v>
      </c>
      <c r="AD1405" s="314"/>
      <c r="AE1405" s="315"/>
      <c r="AF1405" s="297" t="s">
        <v>839</v>
      </c>
      <c r="AG1405" s="302">
        <v>0</v>
      </c>
      <c r="AH1405" s="297" t="s">
        <v>4848</v>
      </c>
      <c r="AI1405" s="297" t="s">
        <v>4849</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4839</v>
      </c>
      <c r="BI1405" s="312"/>
      <c r="BJ1405" s="305" t="s">
        <v>109</v>
      </c>
      <c r="BK1405" s="305"/>
      <c r="BL1405" s="305">
        <v>1</v>
      </c>
      <c r="BM1405" s="307">
        <v>1</v>
      </c>
      <c r="BN1405" s="307" t="s">
        <v>79</v>
      </c>
      <c r="BO1405" s="305" t="s">
        <v>1211</v>
      </c>
      <c r="BP1405" s="308">
        <v>518.17999999999995</v>
      </c>
      <c r="BQ1405" s="308">
        <v>438.35</v>
      </c>
      <c r="BR1405" s="308">
        <v>12</v>
      </c>
      <c r="BS1405" s="308">
        <v>12</v>
      </c>
      <c r="BT1405" s="305" t="s">
        <v>4856</v>
      </c>
      <c r="BU1405" s="307">
        <v>0.1</v>
      </c>
      <c r="BV1405" s="309">
        <v>0</v>
      </c>
      <c r="BW1405" s="310" t="s">
        <v>1253</v>
      </c>
      <c r="BX1405" s="305"/>
      <c r="BY1405" s="308">
        <v>518.17999999999995</v>
      </c>
      <c r="BZ1405" s="308">
        <v>438.35</v>
      </c>
      <c r="CA1405" s="308">
        <v>20.399999999999999</v>
      </c>
      <c r="CB1405" s="308">
        <v>20.399999999999999</v>
      </c>
      <c r="CC1405" s="307">
        <v>0.55000000000000004</v>
      </c>
      <c r="CD1405" s="305" t="s">
        <v>1213</v>
      </c>
      <c r="CE1405" s="310" t="s">
        <v>1253</v>
      </c>
      <c r="CF1405" s="305"/>
      <c r="CG1405" s="308">
        <v>518.17999999999995</v>
      </c>
      <c r="CH1405" s="308">
        <v>438.35</v>
      </c>
      <c r="CI1405" s="308">
        <v>12</v>
      </c>
      <c r="CJ1405" s="308">
        <v>12</v>
      </c>
      <c r="CK1405" s="307"/>
      <c r="CL1405" s="307"/>
      <c r="CM1405" s="307">
        <v>1</v>
      </c>
      <c r="CN1405" s="311" t="s">
        <v>1213</v>
      </c>
      <c r="CO1405" s="305" t="s">
        <v>1253</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4857</v>
      </c>
      <c r="B1406" s="297" t="s">
        <v>4858</v>
      </c>
      <c r="C1406" s="119" t="s">
        <v>1215</v>
      </c>
      <c r="D1406" s="119"/>
      <c r="E1406" s="119"/>
      <c r="F1406" s="298">
        <v>1406</v>
      </c>
      <c r="G1406" s="119"/>
      <c r="H1406" s="119"/>
      <c r="I1406" s="119" t="s">
        <v>4859</v>
      </c>
      <c r="J1406" s="119" t="s">
        <v>4860</v>
      </c>
      <c r="K1406" s="119" t="s">
        <v>378</v>
      </c>
      <c r="L1406" s="119"/>
      <c r="M1406" s="119" t="s">
        <v>147</v>
      </c>
      <c r="N1406" s="119"/>
      <c r="O1406" s="119"/>
      <c r="P1406" s="119"/>
      <c r="Q1406" s="119"/>
      <c r="R1406" s="119">
        <v>1</v>
      </c>
      <c r="S1406" s="119" t="s">
        <v>120</v>
      </c>
      <c r="T1406" s="119"/>
      <c r="U1406" s="119"/>
      <c r="V1406" s="119"/>
      <c r="W1406" s="119"/>
      <c r="X1406" s="119" t="s">
        <v>4861</v>
      </c>
      <c r="Y1406" s="119" t="s">
        <v>4862</v>
      </c>
      <c r="Z1406" s="119" t="s">
        <v>4863</v>
      </c>
      <c r="AA1406" s="119" t="s">
        <v>4864</v>
      </c>
      <c r="AB1406" s="119" t="s">
        <v>1210</v>
      </c>
      <c r="AD1406" s="314"/>
      <c r="AE1406" s="315"/>
      <c r="AF1406" s="297" t="s">
        <v>840</v>
      </c>
      <c r="AG1406" s="302">
        <v>0</v>
      </c>
      <c r="AH1406" s="297" t="s">
        <v>4857</v>
      </c>
      <c r="AI1406" s="297" t="s">
        <v>4858</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4839</v>
      </c>
      <c r="BI1406" s="312"/>
      <c r="BJ1406" s="305" t="s">
        <v>109</v>
      </c>
      <c r="BK1406" s="305"/>
      <c r="BL1406" s="305">
        <v>1</v>
      </c>
      <c r="BM1406" s="307">
        <v>1</v>
      </c>
      <c r="BN1406" s="307" t="s">
        <v>79</v>
      </c>
      <c r="BO1406" s="305" t="s">
        <v>1211</v>
      </c>
      <c r="BP1406" s="308">
        <v>530.54999999999995</v>
      </c>
      <c r="BQ1406" s="308">
        <v>427.97</v>
      </c>
      <c r="BR1406" s="308">
        <v>12</v>
      </c>
      <c r="BS1406" s="308">
        <v>12</v>
      </c>
      <c r="BT1406" s="305" t="s">
        <v>4865</v>
      </c>
      <c r="BU1406" s="307">
        <v>0.1</v>
      </c>
      <c r="BV1406" s="309">
        <v>0</v>
      </c>
      <c r="BW1406" s="310" t="s">
        <v>1253</v>
      </c>
      <c r="BX1406" s="305"/>
      <c r="BY1406" s="308">
        <v>530.54999999999995</v>
      </c>
      <c r="BZ1406" s="308">
        <v>427.97</v>
      </c>
      <c r="CA1406" s="308">
        <v>20.399999999999999</v>
      </c>
      <c r="CB1406" s="308">
        <v>20.399999999999999</v>
      </c>
      <c r="CC1406" s="307">
        <v>0.55000000000000004</v>
      </c>
      <c r="CD1406" s="305" t="s">
        <v>1213</v>
      </c>
      <c r="CE1406" s="310" t="s">
        <v>1253</v>
      </c>
      <c r="CF1406" s="305"/>
      <c r="CG1406" s="308">
        <v>530.54999999999995</v>
      </c>
      <c r="CH1406" s="308">
        <v>427.97</v>
      </c>
      <c r="CI1406" s="308">
        <v>12</v>
      </c>
      <c r="CJ1406" s="308">
        <v>12</v>
      </c>
      <c r="CK1406" s="307"/>
      <c r="CL1406" s="307"/>
      <c r="CM1406" s="307">
        <v>1</v>
      </c>
      <c r="CN1406" s="311" t="s">
        <v>1213</v>
      </c>
      <c r="CO1406" s="305" t="s">
        <v>1253</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4866</v>
      </c>
      <c r="B1407" s="297" t="s">
        <v>4867</v>
      </c>
      <c r="C1407" s="119" t="s">
        <v>1256</v>
      </c>
      <c r="D1407" s="119"/>
      <c r="E1407" s="119"/>
      <c r="F1407" s="298">
        <v>1407</v>
      </c>
      <c r="G1407" s="119"/>
      <c r="H1407" s="119"/>
      <c r="I1407" s="119" t="s">
        <v>4868</v>
      </c>
      <c r="J1407" s="119" t="s">
        <v>4869</v>
      </c>
      <c r="K1407" s="119" t="s">
        <v>378</v>
      </c>
      <c r="L1407" s="119"/>
      <c r="M1407" s="119" t="s">
        <v>147</v>
      </c>
      <c r="N1407" s="119"/>
      <c r="O1407" s="119"/>
      <c r="P1407" s="119"/>
      <c r="Q1407" s="119"/>
      <c r="R1407" s="119">
        <v>1</v>
      </c>
      <c r="S1407" s="119" t="s">
        <v>120</v>
      </c>
      <c r="T1407" s="119"/>
      <c r="U1407" s="119"/>
      <c r="V1407" s="119"/>
      <c r="W1407" s="119"/>
      <c r="X1407" s="119" t="s">
        <v>4870</v>
      </c>
      <c r="Y1407" s="119" t="s">
        <v>4871</v>
      </c>
      <c r="Z1407" s="119" t="s">
        <v>4872</v>
      </c>
      <c r="AA1407" s="119" t="s">
        <v>4873</v>
      </c>
      <c r="AB1407" s="119" t="s">
        <v>1210</v>
      </c>
      <c r="AD1407" s="314"/>
      <c r="AE1407" s="315"/>
      <c r="AF1407" s="297" t="s">
        <v>841</v>
      </c>
      <c r="AG1407" s="302">
        <v>0</v>
      </c>
      <c r="AH1407" s="297" t="s">
        <v>4866</v>
      </c>
      <c r="AI1407" s="297" t="s">
        <v>4867</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4839</v>
      </c>
      <c r="BI1407" s="312"/>
      <c r="BJ1407" s="305" t="s">
        <v>109</v>
      </c>
      <c r="BK1407" s="305"/>
      <c r="BL1407" s="305">
        <v>1</v>
      </c>
      <c r="BM1407" s="307">
        <v>1</v>
      </c>
      <c r="BN1407" s="307" t="s">
        <v>79</v>
      </c>
      <c r="BO1407" s="305" t="s">
        <v>1211</v>
      </c>
      <c r="BP1407" s="308">
        <v>543.14</v>
      </c>
      <c r="BQ1407" s="308">
        <v>417.87</v>
      </c>
      <c r="BR1407" s="308">
        <v>12</v>
      </c>
      <c r="BS1407" s="308">
        <v>12</v>
      </c>
      <c r="BT1407" s="305" t="s">
        <v>4874</v>
      </c>
      <c r="BU1407" s="307">
        <v>0.1</v>
      </c>
      <c r="BV1407" s="309">
        <v>0</v>
      </c>
      <c r="BW1407" s="310" t="s">
        <v>1253</v>
      </c>
      <c r="BX1407" s="305"/>
      <c r="BY1407" s="308">
        <v>543.14</v>
      </c>
      <c r="BZ1407" s="308">
        <v>417.87</v>
      </c>
      <c r="CA1407" s="308">
        <v>20.399999999999999</v>
      </c>
      <c r="CB1407" s="308">
        <v>20.399999999999999</v>
      </c>
      <c r="CC1407" s="307">
        <v>0.55000000000000004</v>
      </c>
      <c r="CD1407" s="305" t="s">
        <v>1213</v>
      </c>
      <c r="CE1407" s="310" t="s">
        <v>1253</v>
      </c>
      <c r="CF1407" s="305"/>
      <c r="CG1407" s="308">
        <v>543.14</v>
      </c>
      <c r="CH1407" s="308">
        <v>417.87</v>
      </c>
      <c r="CI1407" s="308">
        <v>12</v>
      </c>
      <c r="CJ1407" s="308">
        <v>12</v>
      </c>
      <c r="CK1407" s="307"/>
      <c r="CL1407" s="307"/>
      <c r="CM1407" s="307">
        <v>1</v>
      </c>
      <c r="CN1407" s="311" t="s">
        <v>1213</v>
      </c>
      <c r="CO1407" s="305" t="s">
        <v>1253</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4875</v>
      </c>
      <c r="B1408" s="297" t="s">
        <v>4876</v>
      </c>
      <c r="C1408" s="119" t="s">
        <v>1215</v>
      </c>
      <c r="D1408" s="119"/>
      <c r="E1408" s="119"/>
      <c r="F1408" s="298">
        <v>1408</v>
      </c>
      <c r="G1408" s="119"/>
      <c r="H1408" s="119"/>
      <c r="I1408" s="119" t="s">
        <v>4877</v>
      </c>
      <c r="J1408" s="119" t="s">
        <v>4878</v>
      </c>
      <c r="K1408" s="119" t="s">
        <v>378</v>
      </c>
      <c r="L1408" s="119"/>
      <c r="M1408" s="119" t="s">
        <v>147</v>
      </c>
      <c r="N1408" s="119"/>
      <c r="O1408" s="119"/>
      <c r="P1408" s="119"/>
      <c r="Q1408" s="119"/>
      <c r="R1408" s="119">
        <v>1</v>
      </c>
      <c r="S1408" s="119" t="s">
        <v>120</v>
      </c>
      <c r="T1408" s="119"/>
      <c r="U1408" s="119"/>
      <c r="V1408" s="119"/>
      <c r="W1408" s="119"/>
      <c r="X1408" s="119" t="s">
        <v>4879</v>
      </c>
      <c r="Y1408" s="119" t="s">
        <v>4880</v>
      </c>
      <c r="Z1408" s="119" t="s">
        <v>4881</v>
      </c>
      <c r="AA1408" s="119" t="s">
        <v>4882</v>
      </c>
      <c r="AB1408" s="119" t="s">
        <v>1210</v>
      </c>
      <c r="AD1408" s="314"/>
      <c r="AE1408" s="315"/>
      <c r="AF1408" s="297" t="s">
        <v>842</v>
      </c>
      <c r="AG1408" s="302">
        <v>0</v>
      </c>
      <c r="AH1408" s="297" t="s">
        <v>4875</v>
      </c>
      <c r="AI1408" s="297" t="s">
        <v>4876</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4794</v>
      </c>
      <c r="BI1408" s="312"/>
      <c r="BJ1408" s="305" t="s">
        <v>109</v>
      </c>
      <c r="BK1408" s="305"/>
      <c r="BL1408" s="305">
        <v>1</v>
      </c>
      <c r="BM1408" s="307">
        <v>1</v>
      </c>
      <c r="BN1408" s="307" t="s">
        <v>79</v>
      </c>
      <c r="BO1408" s="305" t="s">
        <v>1211</v>
      </c>
      <c r="BP1408" s="308">
        <v>627.21</v>
      </c>
      <c r="BQ1408" s="308">
        <v>479.78</v>
      </c>
      <c r="BR1408" s="308">
        <v>35</v>
      </c>
      <c r="BS1408" s="308">
        <v>35</v>
      </c>
      <c r="BT1408" s="305" t="s">
        <v>4883</v>
      </c>
      <c r="BU1408" s="307">
        <v>0.1</v>
      </c>
      <c r="BV1408" s="309">
        <v>0</v>
      </c>
      <c r="BW1408" s="310" t="s">
        <v>1243</v>
      </c>
      <c r="BX1408" s="305"/>
      <c r="BY1408" s="308">
        <v>627.21</v>
      </c>
      <c r="BZ1408" s="308">
        <v>479.78</v>
      </c>
      <c r="CA1408" s="308">
        <v>59.5</v>
      </c>
      <c r="CB1408" s="308">
        <v>59.5</v>
      </c>
      <c r="CC1408" s="307">
        <v>0.55000000000000004</v>
      </c>
      <c r="CD1408" s="305" t="s">
        <v>1213</v>
      </c>
      <c r="CE1408" s="310" t="s">
        <v>1243</v>
      </c>
      <c r="CF1408" s="305"/>
      <c r="CG1408" s="308">
        <v>627.21</v>
      </c>
      <c r="CH1408" s="308">
        <v>479.78</v>
      </c>
      <c r="CI1408" s="308">
        <v>35</v>
      </c>
      <c r="CJ1408" s="308">
        <v>35</v>
      </c>
      <c r="CK1408" s="307"/>
      <c r="CL1408" s="307"/>
      <c r="CM1408" s="307">
        <v>1</v>
      </c>
      <c r="CN1408" s="311" t="s">
        <v>1213</v>
      </c>
      <c r="CO1408" s="305" t="s">
        <v>1243</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4884</v>
      </c>
      <c r="B1409" s="297" t="s">
        <v>4885</v>
      </c>
      <c r="C1409" s="119" t="s">
        <v>1215</v>
      </c>
      <c r="D1409" s="119"/>
      <c r="E1409" s="119"/>
      <c r="F1409" s="298">
        <v>1409</v>
      </c>
      <c r="G1409" s="119"/>
      <c r="H1409" s="119"/>
      <c r="I1409" s="119" t="s">
        <v>4886</v>
      </c>
      <c r="J1409" s="119" t="s">
        <v>4887</v>
      </c>
      <c r="K1409" s="119" t="s">
        <v>378</v>
      </c>
      <c r="L1409" s="119"/>
      <c r="M1409" s="119" t="s">
        <v>147</v>
      </c>
      <c r="N1409" s="119"/>
      <c r="O1409" s="119"/>
      <c r="P1409" s="119"/>
      <c r="Q1409" s="119"/>
      <c r="R1409" s="119">
        <v>1</v>
      </c>
      <c r="S1409" s="119" t="s">
        <v>120</v>
      </c>
      <c r="T1409" s="119"/>
      <c r="U1409" s="119"/>
      <c r="V1409" s="119"/>
      <c r="W1409" s="119"/>
      <c r="X1409" s="119" t="s">
        <v>4888</v>
      </c>
      <c r="Y1409" s="119" t="s">
        <v>4889</v>
      </c>
      <c r="Z1409" s="119" t="s">
        <v>4890</v>
      </c>
      <c r="AA1409" s="119" t="s">
        <v>4891</v>
      </c>
      <c r="AB1409" s="119" t="s">
        <v>1210</v>
      </c>
      <c r="AD1409" s="314"/>
      <c r="AE1409" s="315"/>
      <c r="AF1409" s="297" t="s">
        <v>843</v>
      </c>
      <c r="AG1409" s="302">
        <v>0</v>
      </c>
      <c r="AH1409" s="297" t="s">
        <v>4884</v>
      </c>
      <c r="AI1409" s="297" t="s">
        <v>4885</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4875</v>
      </c>
      <c r="BI1409" s="312"/>
      <c r="BJ1409" s="305" t="s">
        <v>109</v>
      </c>
      <c r="BK1409" s="305"/>
      <c r="BL1409" s="305">
        <v>1</v>
      </c>
      <c r="BM1409" s="307">
        <v>1</v>
      </c>
      <c r="BN1409" s="307" t="s">
        <v>79</v>
      </c>
      <c r="BO1409" s="305" t="s">
        <v>1211</v>
      </c>
      <c r="BP1409" s="308">
        <v>555.95000000000005</v>
      </c>
      <c r="BQ1409" s="308">
        <v>408.04</v>
      </c>
      <c r="BR1409" s="308">
        <v>12</v>
      </c>
      <c r="BS1409" s="308">
        <v>12</v>
      </c>
      <c r="BT1409" s="305" t="s">
        <v>4892</v>
      </c>
      <c r="BU1409" s="307">
        <v>0.1</v>
      </c>
      <c r="BV1409" s="309">
        <v>0</v>
      </c>
      <c r="BW1409" s="310" t="s">
        <v>1253</v>
      </c>
      <c r="BX1409" s="305"/>
      <c r="BY1409" s="308">
        <v>555.95000000000005</v>
      </c>
      <c r="BZ1409" s="308">
        <v>408.04</v>
      </c>
      <c r="CA1409" s="308">
        <v>20.399999999999999</v>
      </c>
      <c r="CB1409" s="308">
        <v>20.399999999999999</v>
      </c>
      <c r="CC1409" s="307">
        <v>0.55000000000000004</v>
      </c>
      <c r="CD1409" s="305" t="s">
        <v>1213</v>
      </c>
      <c r="CE1409" s="310" t="s">
        <v>1253</v>
      </c>
      <c r="CF1409" s="305"/>
      <c r="CG1409" s="308">
        <v>555.95000000000005</v>
      </c>
      <c r="CH1409" s="308">
        <v>408.04</v>
      </c>
      <c r="CI1409" s="308">
        <v>12</v>
      </c>
      <c r="CJ1409" s="308">
        <v>12</v>
      </c>
      <c r="CK1409" s="307"/>
      <c r="CL1409" s="307"/>
      <c r="CM1409" s="307">
        <v>1</v>
      </c>
      <c r="CN1409" s="311" t="s">
        <v>1213</v>
      </c>
      <c r="CO1409" s="305" t="s">
        <v>1253</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4893</v>
      </c>
      <c r="B1410" s="297" t="s">
        <v>4894</v>
      </c>
      <c r="C1410" s="119" t="s">
        <v>1256</v>
      </c>
      <c r="D1410" s="119"/>
      <c r="E1410" s="119"/>
      <c r="F1410" s="298">
        <v>1410</v>
      </c>
      <c r="G1410" s="119"/>
      <c r="H1410" s="119"/>
      <c r="I1410" s="119" t="s">
        <v>4895</v>
      </c>
      <c r="J1410" s="119" t="s">
        <v>4896</v>
      </c>
      <c r="K1410" s="119" t="s">
        <v>378</v>
      </c>
      <c r="L1410" s="119"/>
      <c r="M1410" s="119" t="s">
        <v>147</v>
      </c>
      <c r="N1410" s="119"/>
      <c r="O1410" s="119"/>
      <c r="P1410" s="119"/>
      <c r="Q1410" s="119"/>
      <c r="R1410" s="119">
        <v>1</v>
      </c>
      <c r="S1410" s="119" t="s">
        <v>120</v>
      </c>
      <c r="T1410" s="119"/>
      <c r="U1410" s="119"/>
      <c r="V1410" s="119"/>
      <c r="W1410" s="119"/>
      <c r="X1410" s="119" t="s">
        <v>4897</v>
      </c>
      <c r="Y1410" s="119" t="s">
        <v>4898</v>
      </c>
      <c r="Z1410" s="119" t="s">
        <v>4899</v>
      </c>
      <c r="AA1410" s="119" t="s">
        <v>4900</v>
      </c>
      <c r="AB1410" s="119" t="s">
        <v>1210</v>
      </c>
      <c r="AD1410" s="314"/>
      <c r="AE1410" s="315"/>
      <c r="AF1410" s="297" t="s">
        <v>844</v>
      </c>
      <c r="AG1410" s="302">
        <v>0</v>
      </c>
      <c r="AH1410" s="297" t="s">
        <v>4893</v>
      </c>
      <c r="AI1410" s="297" t="s">
        <v>4894</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4875</v>
      </c>
      <c r="BI1410" s="312"/>
      <c r="BJ1410" s="305" t="s">
        <v>109</v>
      </c>
      <c r="BK1410" s="305"/>
      <c r="BL1410" s="305">
        <v>1</v>
      </c>
      <c r="BM1410" s="307">
        <v>1</v>
      </c>
      <c r="BN1410" s="307" t="s">
        <v>79</v>
      </c>
      <c r="BO1410" s="305" t="s">
        <v>1211</v>
      </c>
      <c r="BP1410" s="308">
        <v>568.97</v>
      </c>
      <c r="BQ1410" s="308">
        <v>398.49</v>
      </c>
      <c r="BR1410" s="308">
        <v>12</v>
      </c>
      <c r="BS1410" s="308">
        <v>12</v>
      </c>
      <c r="BT1410" s="305" t="s">
        <v>4901</v>
      </c>
      <c r="BU1410" s="307">
        <v>0.1</v>
      </c>
      <c r="BV1410" s="309">
        <v>0</v>
      </c>
      <c r="BW1410" s="310" t="s">
        <v>1253</v>
      </c>
      <c r="BX1410" s="305"/>
      <c r="BY1410" s="308">
        <v>568.97</v>
      </c>
      <c r="BZ1410" s="308">
        <v>398.49</v>
      </c>
      <c r="CA1410" s="308">
        <v>20.399999999999999</v>
      </c>
      <c r="CB1410" s="308">
        <v>20.399999999999999</v>
      </c>
      <c r="CC1410" s="307">
        <v>0.55000000000000004</v>
      </c>
      <c r="CD1410" s="305" t="s">
        <v>1213</v>
      </c>
      <c r="CE1410" s="310" t="s">
        <v>1253</v>
      </c>
      <c r="CF1410" s="305"/>
      <c r="CG1410" s="308">
        <v>568.97</v>
      </c>
      <c r="CH1410" s="308">
        <v>398.49</v>
      </c>
      <c r="CI1410" s="308">
        <v>12</v>
      </c>
      <c r="CJ1410" s="308">
        <v>12</v>
      </c>
      <c r="CK1410" s="307"/>
      <c r="CL1410" s="307"/>
      <c r="CM1410" s="307">
        <v>1</v>
      </c>
      <c r="CN1410" s="311" t="s">
        <v>1213</v>
      </c>
      <c r="CO1410" s="305" t="s">
        <v>1253</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4902</v>
      </c>
      <c r="B1411" s="297" t="s">
        <v>4903</v>
      </c>
      <c r="C1411" s="119" t="s">
        <v>1215</v>
      </c>
      <c r="D1411" s="119"/>
      <c r="E1411" s="119"/>
      <c r="F1411" s="298">
        <v>1411</v>
      </c>
      <c r="G1411" s="119"/>
      <c r="H1411" s="119"/>
      <c r="I1411" s="119" t="s">
        <v>4904</v>
      </c>
      <c r="J1411" s="119" t="s">
        <v>4905</v>
      </c>
      <c r="K1411" s="119" t="s">
        <v>378</v>
      </c>
      <c r="L1411" s="119"/>
      <c r="M1411" s="119" t="s">
        <v>147</v>
      </c>
      <c r="N1411" s="119"/>
      <c r="O1411" s="119"/>
      <c r="P1411" s="119"/>
      <c r="Q1411" s="119"/>
      <c r="R1411" s="119">
        <v>1</v>
      </c>
      <c r="S1411" s="119" t="s">
        <v>120</v>
      </c>
      <c r="T1411" s="119"/>
      <c r="U1411" s="119"/>
      <c r="V1411" s="119"/>
      <c r="W1411" s="119"/>
      <c r="X1411" s="119" t="s">
        <v>4906</v>
      </c>
      <c r="Y1411" s="119" t="s">
        <v>4907</v>
      </c>
      <c r="Z1411" s="119" t="s">
        <v>4908</v>
      </c>
      <c r="AA1411" s="119" t="s">
        <v>4909</v>
      </c>
      <c r="AB1411" s="119" t="s">
        <v>1210</v>
      </c>
      <c r="AD1411" s="314"/>
      <c r="AE1411" s="315"/>
      <c r="AF1411" s="297" t="s">
        <v>845</v>
      </c>
      <c r="AG1411" s="302">
        <v>0</v>
      </c>
      <c r="AH1411" s="297" t="s">
        <v>4902</v>
      </c>
      <c r="AI1411" s="297" t="s">
        <v>4903</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4875</v>
      </c>
      <c r="BI1411" s="312"/>
      <c r="BJ1411" s="305" t="s">
        <v>109</v>
      </c>
      <c r="BK1411" s="305"/>
      <c r="BL1411" s="305">
        <v>1</v>
      </c>
      <c r="BM1411" s="307">
        <v>1</v>
      </c>
      <c r="BN1411" s="307" t="s">
        <v>79</v>
      </c>
      <c r="BO1411" s="305" t="s">
        <v>1211</v>
      </c>
      <c r="BP1411" s="308">
        <v>582.19000000000005</v>
      </c>
      <c r="BQ1411" s="308">
        <v>389.23</v>
      </c>
      <c r="BR1411" s="308">
        <v>12</v>
      </c>
      <c r="BS1411" s="308">
        <v>12</v>
      </c>
      <c r="BT1411" s="305" t="s">
        <v>4910</v>
      </c>
      <c r="BU1411" s="307">
        <v>0.1</v>
      </c>
      <c r="BV1411" s="309">
        <v>0</v>
      </c>
      <c r="BW1411" s="310" t="s">
        <v>1253</v>
      </c>
      <c r="BX1411" s="305"/>
      <c r="BY1411" s="308">
        <v>582.19000000000005</v>
      </c>
      <c r="BZ1411" s="308">
        <v>389.23</v>
      </c>
      <c r="CA1411" s="308">
        <v>20.399999999999999</v>
      </c>
      <c r="CB1411" s="308">
        <v>20.399999999999999</v>
      </c>
      <c r="CC1411" s="307">
        <v>0.55000000000000004</v>
      </c>
      <c r="CD1411" s="305" t="s">
        <v>1213</v>
      </c>
      <c r="CE1411" s="310" t="s">
        <v>1253</v>
      </c>
      <c r="CF1411" s="305"/>
      <c r="CG1411" s="308">
        <v>582.19000000000005</v>
      </c>
      <c r="CH1411" s="308">
        <v>389.23</v>
      </c>
      <c r="CI1411" s="308">
        <v>12</v>
      </c>
      <c r="CJ1411" s="308">
        <v>12</v>
      </c>
      <c r="CK1411" s="307"/>
      <c r="CL1411" s="307"/>
      <c r="CM1411" s="307">
        <v>1</v>
      </c>
      <c r="CN1411" s="311" t="s">
        <v>1213</v>
      </c>
      <c r="CO1411" s="305" t="s">
        <v>1253</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4911</v>
      </c>
      <c r="B1412" s="297" t="s">
        <v>4912</v>
      </c>
      <c r="C1412" s="119" t="s">
        <v>1256</v>
      </c>
      <c r="D1412" s="119"/>
      <c r="E1412" s="119"/>
      <c r="F1412" s="298">
        <v>1412</v>
      </c>
      <c r="G1412" s="119"/>
      <c r="H1412" s="119"/>
      <c r="I1412" s="119" t="s">
        <v>4913</v>
      </c>
      <c r="J1412" s="119" t="s">
        <v>4914</v>
      </c>
      <c r="K1412" s="119" t="s">
        <v>378</v>
      </c>
      <c r="L1412" s="119"/>
      <c r="M1412" s="119" t="s">
        <v>147</v>
      </c>
      <c r="N1412" s="119"/>
      <c r="O1412" s="119"/>
      <c r="P1412" s="119"/>
      <c r="Q1412" s="119"/>
      <c r="R1412" s="119">
        <v>1</v>
      </c>
      <c r="S1412" s="119" t="s">
        <v>120</v>
      </c>
      <c r="T1412" s="119"/>
      <c r="U1412" s="119"/>
      <c r="V1412" s="119"/>
      <c r="W1412" s="119"/>
      <c r="X1412" s="119" t="s">
        <v>4915</v>
      </c>
      <c r="Y1412" s="119" t="s">
        <v>4916</v>
      </c>
      <c r="Z1412" s="119" t="s">
        <v>4917</v>
      </c>
      <c r="AA1412" s="119" t="s">
        <v>4918</v>
      </c>
      <c r="AB1412" s="119" t="s">
        <v>1210</v>
      </c>
      <c r="AD1412" s="314"/>
      <c r="AE1412" s="315"/>
      <c r="AF1412" s="297" t="s">
        <v>846</v>
      </c>
      <c r="AG1412" s="302">
        <v>0</v>
      </c>
      <c r="AH1412" s="297" t="s">
        <v>4911</v>
      </c>
      <c r="AI1412" s="297" t="s">
        <v>4912</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4543</v>
      </c>
      <c r="BI1412" s="312"/>
      <c r="BJ1412" s="305" t="s">
        <v>109</v>
      </c>
      <c r="BK1412" s="305"/>
      <c r="BL1412" s="305">
        <v>1</v>
      </c>
      <c r="BM1412" s="307">
        <v>1</v>
      </c>
      <c r="BN1412" s="307" t="s">
        <v>79</v>
      </c>
      <c r="BO1412" s="305" t="s">
        <v>1211</v>
      </c>
      <c r="BP1412" s="308">
        <v>764.3</v>
      </c>
      <c r="BQ1412" s="308">
        <v>559.04</v>
      </c>
      <c r="BR1412" s="308">
        <v>60</v>
      </c>
      <c r="BS1412" s="308">
        <v>60</v>
      </c>
      <c r="BT1412" s="305" t="s">
        <v>4919</v>
      </c>
      <c r="BU1412" s="307">
        <v>0.1</v>
      </c>
      <c r="BV1412" s="309">
        <v>0</v>
      </c>
      <c r="BW1412" s="310" t="s">
        <v>1233</v>
      </c>
      <c r="BX1412" s="305"/>
      <c r="BY1412" s="308">
        <v>764.3</v>
      </c>
      <c r="BZ1412" s="308">
        <v>559.04</v>
      </c>
      <c r="CA1412" s="308">
        <v>102</v>
      </c>
      <c r="CB1412" s="308">
        <v>102</v>
      </c>
      <c r="CC1412" s="307">
        <v>0.55000000000000004</v>
      </c>
      <c r="CD1412" s="305" t="s">
        <v>1213</v>
      </c>
      <c r="CE1412" s="310" t="s">
        <v>1233</v>
      </c>
      <c r="CF1412" s="305"/>
      <c r="CG1412" s="308">
        <v>764.3</v>
      </c>
      <c r="CH1412" s="308">
        <v>559.04</v>
      </c>
      <c r="CI1412" s="308">
        <v>60</v>
      </c>
      <c r="CJ1412" s="308">
        <v>60</v>
      </c>
      <c r="CK1412" s="307"/>
      <c r="CL1412" s="307"/>
      <c r="CM1412" s="307">
        <v>1</v>
      </c>
      <c r="CN1412" s="311" t="s">
        <v>1213</v>
      </c>
      <c r="CO1412" s="305" t="s">
        <v>1233</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4920</v>
      </c>
      <c r="B1413" s="297" t="s">
        <v>4921</v>
      </c>
      <c r="C1413" s="119" t="s">
        <v>1256</v>
      </c>
      <c r="D1413" s="119"/>
      <c r="E1413" s="119"/>
      <c r="F1413" s="298">
        <v>1413</v>
      </c>
      <c r="G1413" s="119"/>
      <c r="H1413" s="119"/>
      <c r="I1413" s="119" t="s">
        <v>4922</v>
      </c>
      <c r="J1413" s="119" t="s">
        <v>4923</v>
      </c>
      <c r="K1413" s="119" t="s">
        <v>378</v>
      </c>
      <c r="L1413" s="119"/>
      <c r="M1413" s="119" t="s">
        <v>147</v>
      </c>
      <c r="N1413" s="119"/>
      <c r="O1413" s="119"/>
      <c r="P1413" s="119"/>
      <c r="Q1413" s="119"/>
      <c r="R1413" s="119">
        <v>1</v>
      </c>
      <c r="S1413" s="119" t="s">
        <v>120</v>
      </c>
      <c r="T1413" s="119"/>
      <c r="U1413" s="119"/>
      <c r="V1413" s="119"/>
      <c r="W1413" s="119"/>
      <c r="X1413" s="119" t="s">
        <v>4924</v>
      </c>
      <c r="Y1413" s="119" t="s">
        <v>4925</v>
      </c>
      <c r="Z1413" s="119" t="s">
        <v>4926</v>
      </c>
      <c r="AA1413" s="119" t="s">
        <v>4927</v>
      </c>
      <c r="AB1413" s="119" t="s">
        <v>1210</v>
      </c>
      <c r="AD1413" s="314"/>
      <c r="AE1413" s="315"/>
      <c r="AF1413" s="297" t="s">
        <v>847</v>
      </c>
      <c r="AG1413" s="302">
        <v>0</v>
      </c>
      <c r="AH1413" s="297" t="s">
        <v>4920</v>
      </c>
      <c r="AI1413" s="297" t="s">
        <v>4921</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4911</v>
      </c>
      <c r="BI1413" s="312"/>
      <c r="BJ1413" s="305" t="s">
        <v>109</v>
      </c>
      <c r="BK1413" s="305"/>
      <c r="BL1413" s="305">
        <v>1</v>
      </c>
      <c r="BM1413" s="307">
        <v>1</v>
      </c>
      <c r="BN1413" s="307" t="s">
        <v>79</v>
      </c>
      <c r="BO1413" s="305" t="s">
        <v>1211</v>
      </c>
      <c r="BP1413" s="308">
        <v>662.04</v>
      </c>
      <c r="BQ1413" s="308">
        <v>456.51</v>
      </c>
      <c r="BR1413" s="308">
        <v>35</v>
      </c>
      <c r="BS1413" s="308">
        <v>35</v>
      </c>
      <c r="BT1413" s="305" t="s">
        <v>4928</v>
      </c>
      <c r="BU1413" s="307">
        <v>0.1</v>
      </c>
      <c r="BV1413" s="309">
        <v>0</v>
      </c>
      <c r="BW1413" s="310" t="s">
        <v>1243</v>
      </c>
      <c r="BX1413" s="305"/>
      <c r="BY1413" s="308">
        <v>662.04</v>
      </c>
      <c r="BZ1413" s="308">
        <v>456.51</v>
      </c>
      <c r="CA1413" s="308">
        <v>59.5</v>
      </c>
      <c r="CB1413" s="308">
        <v>59.5</v>
      </c>
      <c r="CC1413" s="307">
        <v>0.55000000000000004</v>
      </c>
      <c r="CD1413" s="305" t="s">
        <v>1213</v>
      </c>
      <c r="CE1413" s="310" t="s">
        <v>1243</v>
      </c>
      <c r="CF1413" s="305"/>
      <c r="CG1413" s="308">
        <v>662.04</v>
      </c>
      <c r="CH1413" s="308">
        <v>456.51</v>
      </c>
      <c r="CI1413" s="308">
        <v>35</v>
      </c>
      <c r="CJ1413" s="308">
        <v>35</v>
      </c>
      <c r="CK1413" s="307"/>
      <c r="CL1413" s="307"/>
      <c r="CM1413" s="307">
        <v>1</v>
      </c>
      <c r="CN1413" s="311" t="s">
        <v>1213</v>
      </c>
      <c r="CO1413" s="305" t="s">
        <v>1243</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4929</v>
      </c>
      <c r="B1414" s="297" t="s">
        <v>4930</v>
      </c>
      <c r="C1414" s="119" t="s">
        <v>1256</v>
      </c>
      <c r="D1414" s="119"/>
      <c r="E1414" s="119"/>
      <c r="F1414" s="298">
        <v>1414</v>
      </c>
      <c r="G1414" s="119"/>
      <c r="H1414" s="119"/>
      <c r="I1414" s="119" t="s">
        <v>4931</v>
      </c>
      <c r="J1414" s="119" t="s">
        <v>4932</v>
      </c>
      <c r="K1414" s="119" t="s">
        <v>378</v>
      </c>
      <c r="L1414" s="119"/>
      <c r="M1414" s="119" t="s">
        <v>147</v>
      </c>
      <c r="N1414" s="119"/>
      <c r="O1414" s="119"/>
      <c r="P1414" s="119"/>
      <c r="Q1414" s="119"/>
      <c r="R1414" s="119">
        <v>1</v>
      </c>
      <c r="S1414" s="119" t="s">
        <v>120</v>
      </c>
      <c r="T1414" s="119"/>
      <c r="U1414" s="119"/>
      <c r="V1414" s="119"/>
      <c r="W1414" s="119"/>
      <c r="X1414" s="119" t="s">
        <v>4933</v>
      </c>
      <c r="Y1414" s="119" t="s">
        <v>4934</v>
      </c>
      <c r="Z1414" s="119" t="s">
        <v>4935</v>
      </c>
      <c r="AA1414" s="119" t="s">
        <v>4936</v>
      </c>
      <c r="AB1414" s="119" t="s">
        <v>1210</v>
      </c>
      <c r="AD1414" s="314"/>
      <c r="AE1414" s="315"/>
      <c r="AF1414" s="297" t="s">
        <v>848</v>
      </c>
      <c r="AG1414" s="302">
        <v>0</v>
      </c>
      <c r="AH1414" s="297" t="s">
        <v>4929</v>
      </c>
      <c r="AI1414" s="297" t="s">
        <v>4930</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4920</v>
      </c>
      <c r="BI1414" s="312"/>
      <c r="BJ1414" s="305" t="s">
        <v>109</v>
      </c>
      <c r="BK1414" s="305"/>
      <c r="BL1414" s="305">
        <v>1</v>
      </c>
      <c r="BM1414" s="307">
        <v>1</v>
      </c>
      <c r="BN1414" s="307" t="s">
        <v>79</v>
      </c>
      <c r="BO1414" s="305" t="s">
        <v>1211</v>
      </c>
      <c r="BP1414" s="308">
        <v>595.61</v>
      </c>
      <c r="BQ1414" s="308">
        <v>380.26</v>
      </c>
      <c r="BR1414" s="308">
        <v>12</v>
      </c>
      <c r="BS1414" s="308">
        <v>12</v>
      </c>
      <c r="BT1414" s="305" t="s">
        <v>4937</v>
      </c>
      <c r="BU1414" s="307">
        <v>0.1</v>
      </c>
      <c r="BV1414" s="309">
        <v>0</v>
      </c>
      <c r="BW1414" s="310" t="s">
        <v>1253</v>
      </c>
      <c r="BX1414" s="305"/>
      <c r="BY1414" s="308">
        <v>595.61</v>
      </c>
      <c r="BZ1414" s="308">
        <v>380.26</v>
      </c>
      <c r="CA1414" s="308">
        <v>20.399999999999999</v>
      </c>
      <c r="CB1414" s="308">
        <v>20.399999999999999</v>
      </c>
      <c r="CC1414" s="307">
        <v>0.55000000000000004</v>
      </c>
      <c r="CD1414" s="305" t="s">
        <v>1213</v>
      </c>
      <c r="CE1414" s="310" t="s">
        <v>1253</v>
      </c>
      <c r="CF1414" s="305"/>
      <c r="CG1414" s="308">
        <v>595.61</v>
      </c>
      <c r="CH1414" s="308">
        <v>380.26</v>
      </c>
      <c r="CI1414" s="308">
        <v>12</v>
      </c>
      <c r="CJ1414" s="308">
        <v>12</v>
      </c>
      <c r="CK1414" s="307"/>
      <c r="CL1414" s="307"/>
      <c r="CM1414" s="307">
        <v>1</v>
      </c>
      <c r="CN1414" s="311" t="s">
        <v>1213</v>
      </c>
      <c r="CO1414" s="305" t="s">
        <v>1253</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4938</v>
      </c>
      <c r="B1415" s="297" t="s">
        <v>4939</v>
      </c>
      <c r="C1415" s="119" t="s">
        <v>1215</v>
      </c>
      <c r="D1415" s="119"/>
      <c r="E1415" s="119"/>
      <c r="F1415" s="298">
        <v>1415</v>
      </c>
      <c r="G1415" s="119"/>
      <c r="H1415" s="119"/>
      <c r="I1415" s="119" t="s">
        <v>4940</v>
      </c>
      <c r="J1415" s="119" t="s">
        <v>4941</v>
      </c>
      <c r="K1415" s="119" t="s">
        <v>378</v>
      </c>
      <c r="L1415" s="119"/>
      <c r="M1415" s="119" t="s">
        <v>147</v>
      </c>
      <c r="N1415" s="119"/>
      <c r="O1415" s="119"/>
      <c r="P1415" s="119"/>
      <c r="Q1415" s="119"/>
      <c r="R1415" s="119">
        <v>1</v>
      </c>
      <c r="S1415" s="119" t="s">
        <v>120</v>
      </c>
      <c r="T1415" s="119"/>
      <c r="U1415" s="119"/>
      <c r="V1415" s="119"/>
      <c r="W1415" s="119"/>
      <c r="X1415" s="119" t="s">
        <v>4942</v>
      </c>
      <c r="Y1415" s="119" t="s">
        <v>4943</v>
      </c>
      <c r="Z1415" s="119" t="s">
        <v>4944</v>
      </c>
      <c r="AA1415" s="119" t="s">
        <v>4945</v>
      </c>
      <c r="AB1415" s="119" t="s">
        <v>1210</v>
      </c>
      <c r="AD1415" s="314"/>
      <c r="AE1415" s="315"/>
      <c r="AF1415" s="297" t="s">
        <v>849</v>
      </c>
      <c r="AG1415" s="302">
        <v>0</v>
      </c>
      <c r="AH1415" s="297" t="s">
        <v>4938</v>
      </c>
      <c r="AI1415" s="297" t="s">
        <v>4939</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4920</v>
      </c>
      <c r="BI1415" s="312"/>
      <c r="BJ1415" s="305" t="s">
        <v>109</v>
      </c>
      <c r="BK1415" s="305"/>
      <c r="BL1415" s="305">
        <v>1</v>
      </c>
      <c r="BM1415" s="307">
        <v>1</v>
      </c>
      <c r="BN1415" s="307" t="s">
        <v>79</v>
      </c>
      <c r="BO1415" s="305" t="s">
        <v>1211</v>
      </c>
      <c r="BP1415" s="308">
        <v>609.23</v>
      </c>
      <c r="BQ1415" s="308">
        <v>371.59</v>
      </c>
      <c r="BR1415" s="308">
        <v>12</v>
      </c>
      <c r="BS1415" s="308">
        <v>12</v>
      </c>
      <c r="BT1415" s="305" t="s">
        <v>4946</v>
      </c>
      <c r="BU1415" s="307">
        <v>0.1</v>
      </c>
      <c r="BV1415" s="309">
        <v>0</v>
      </c>
      <c r="BW1415" s="310" t="s">
        <v>1253</v>
      </c>
      <c r="BX1415" s="305"/>
      <c r="BY1415" s="308">
        <v>609.23</v>
      </c>
      <c r="BZ1415" s="308">
        <v>371.59</v>
      </c>
      <c r="CA1415" s="308">
        <v>20.399999999999999</v>
      </c>
      <c r="CB1415" s="308">
        <v>20.399999999999999</v>
      </c>
      <c r="CC1415" s="307">
        <v>0.55000000000000004</v>
      </c>
      <c r="CD1415" s="305" t="s">
        <v>1213</v>
      </c>
      <c r="CE1415" s="310" t="s">
        <v>1253</v>
      </c>
      <c r="CF1415" s="305"/>
      <c r="CG1415" s="308">
        <v>609.23</v>
      </c>
      <c r="CH1415" s="308">
        <v>371.59</v>
      </c>
      <c r="CI1415" s="308">
        <v>12</v>
      </c>
      <c r="CJ1415" s="308">
        <v>12</v>
      </c>
      <c r="CK1415" s="307"/>
      <c r="CL1415" s="307"/>
      <c r="CM1415" s="307">
        <v>1</v>
      </c>
      <c r="CN1415" s="311" t="s">
        <v>1213</v>
      </c>
      <c r="CO1415" s="305" t="s">
        <v>1253</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4947</v>
      </c>
      <c r="B1416" s="297" t="s">
        <v>4948</v>
      </c>
      <c r="C1416" s="119" t="s">
        <v>1256</v>
      </c>
      <c r="D1416" s="119"/>
      <c r="E1416" s="119"/>
      <c r="F1416" s="298">
        <v>1416</v>
      </c>
      <c r="G1416" s="119"/>
      <c r="H1416" s="119"/>
      <c r="I1416" s="119" t="s">
        <v>4949</v>
      </c>
      <c r="J1416" s="119" t="s">
        <v>4950</v>
      </c>
      <c r="K1416" s="119" t="s">
        <v>378</v>
      </c>
      <c r="L1416" s="119"/>
      <c r="M1416" s="119" t="s">
        <v>147</v>
      </c>
      <c r="N1416" s="119"/>
      <c r="O1416" s="119"/>
      <c r="P1416" s="119"/>
      <c r="Q1416" s="119"/>
      <c r="R1416" s="119">
        <v>1</v>
      </c>
      <c r="S1416" s="119" t="s">
        <v>120</v>
      </c>
      <c r="T1416" s="119"/>
      <c r="U1416" s="119"/>
      <c r="V1416" s="119"/>
      <c r="W1416" s="119"/>
      <c r="X1416" s="119" t="s">
        <v>4951</v>
      </c>
      <c r="Y1416" s="119" t="s">
        <v>4952</v>
      </c>
      <c r="Z1416" s="119" t="s">
        <v>4953</v>
      </c>
      <c r="AA1416" s="119" t="s">
        <v>4954</v>
      </c>
      <c r="AB1416" s="119" t="s">
        <v>1210</v>
      </c>
      <c r="AD1416" s="314"/>
      <c r="AE1416" s="315"/>
      <c r="AF1416" s="297" t="s">
        <v>850</v>
      </c>
      <c r="AG1416" s="302">
        <v>0</v>
      </c>
      <c r="AH1416" s="297" t="s">
        <v>4947</v>
      </c>
      <c r="AI1416" s="297" t="s">
        <v>4948</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4920</v>
      </c>
      <c r="BI1416" s="312"/>
      <c r="BJ1416" s="305" t="s">
        <v>109</v>
      </c>
      <c r="BK1416" s="305"/>
      <c r="BL1416" s="305">
        <v>1</v>
      </c>
      <c r="BM1416" s="307">
        <v>1</v>
      </c>
      <c r="BN1416" s="307" t="s">
        <v>79</v>
      </c>
      <c r="BO1416" s="305" t="s">
        <v>1211</v>
      </c>
      <c r="BP1416" s="308">
        <v>623.03</v>
      </c>
      <c r="BQ1416" s="308">
        <v>363.22</v>
      </c>
      <c r="BR1416" s="308">
        <v>12</v>
      </c>
      <c r="BS1416" s="308">
        <v>12</v>
      </c>
      <c r="BT1416" s="305" t="s">
        <v>4955</v>
      </c>
      <c r="BU1416" s="307">
        <v>0.1</v>
      </c>
      <c r="BV1416" s="309">
        <v>0</v>
      </c>
      <c r="BW1416" s="310" t="s">
        <v>1253</v>
      </c>
      <c r="BX1416" s="305"/>
      <c r="BY1416" s="308">
        <v>623.03</v>
      </c>
      <c r="BZ1416" s="308">
        <v>363.22</v>
      </c>
      <c r="CA1416" s="308">
        <v>20.399999999999999</v>
      </c>
      <c r="CB1416" s="308">
        <v>20.399999999999999</v>
      </c>
      <c r="CC1416" s="307">
        <v>0.55000000000000004</v>
      </c>
      <c r="CD1416" s="305" t="s">
        <v>1213</v>
      </c>
      <c r="CE1416" s="310" t="s">
        <v>1253</v>
      </c>
      <c r="CF1416" s="305"/>
      <c r="CG1416" s="308">
        <v>623.03</v>
      </c>
      <c r="CH1416" s="308">
        <v>363.22</v>
      </c>
      <c r="CI1416" s="308">
        <v>12</v>
      </c>
      <c r="CJ1416" s="308">
        <v>12</v>
      </c>
      <c r="CK1416" s="307"/>
      <c r="CL1416" s="307"/>
      <c r="CM1416" s="307">
        <v>1</v>
      </c>
      <c r="CN1416" s="311" t="s">
        <v>1213</v>
      </c>
      <c r="CO1416" s="305" t="s">
        <v>1253</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4956</v>
      </c>
      <c r="B1417" s="297" t="s">
        <v>4957</v>
      </c>
      <c r="C1417" s="119" t="s">
        <v>1215</v>
      </c>
      <c r="D1417" s="119"/>
      <c r="E1417" s="119"/>
      <c r="F1417" s="298">
        <v>1417</v>
      </c>
      <c r="G1417" s="119"/>
      <c r="H1417" s="119"/>
      <c r="I1417" s="119" t="s">
        <v>4958</v>
      </c>
      <c r="J1417" s="119" t="s">
        <v>4959</v>
      </c>
      <c r="K1417" s="119" t="s">
        <v>378</v>
      </c>
      <c r="L1417" s="119"/>
      <c r="M1417" s="119" t="s">
        <v>147</v>
      </c>
      <c r="N1417" s="119"/>
      <c r="O1417" s="119"/>
      <c r="P1417" s="119"/>
      <c r="Q1417" s="119"/>
      <c r="R1417" s="119">
        <v>1</v>
      </c>
      <c r="S1417" s="119" t="s">
        <v>120</v>
      </c>
      <c r="T1417" s="119"/>
      <c r="U1417" s="119"/>
      <c r="V1417" s="119"/>
      <c r="W1417" s="119"/>
      <c r="X1417" s="119" t="s">
        <v>4960</v>
      </c>
      <c r="Y1417" s="119" t="s">
        <v>4961</v>
      </c>
      <c r="Z1417" s="119" t="s">
        <v>4962</v>
      </c>
      <c r="AA1417" s="119" t="s">
        <v>4963</v>
      </c>
      <c r="AB1417" s="119" t="s">
        <v>1210</v>
      </c>
      <c r="AD1417" s="314"/>
      <c r="AE1417" s="315"/>
      <c r="AF1417" s="297" t="s">
        <v>851</v>
      </c>
      <c r="AG1417" s="302">
        <v>0</v>
      </c>
      <c r="AH1417" s="297" t="s">
        <v>4956</v>
      </c>
      <c r="AI1417" s="297" t="s">
        <v>4957</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4911</v>
      </c>
      <c r="BI1417" s="312"/>
      <c r="BJ1417" s="305" t="s">
        <v>109</v>
      </c>
      <c r="BK1417" s="305"/>
      <c r="BL1417" s="305">
        <v>1</v>
      </c>
      <c r="BM1417" s="307">
        <v>1</v>
      </c>
      <c r="BN1417" s="307" t="s">
        <v>79</v>
      </c>
      <c r="BO1417" s="305" t="s">
        <v>1211</v>
      </c>
      <c r="BP1417" s="308">
        <v>698.31</v>
      </c>
      <c r="BQ1417" s="308">
        <v>435.57</v>
      </c>
      <c r="BR1417" s="308">
        <v>35</v>
      </c>
      <c r="BS1417" s="308">
        <v>35</v>
      </c>
      <c r="BT1417" s="305" t="s">
        <v>4964</v>
      </c>
      <c r="BU1417" s="307">
        <v>0.1</v>
      </c>
      <c r="BV1417" s="309">
        <v>0</v>
      </c>
      <c r="BW1417" s="310" t="s">
        <v>1243</v>
      </c>
      <c r="BX1417" s="305"/>
      <c r="BY1417" s="308">
        <v>698.31</v>
      </c>
      <c r="BZ1417" s="308">
        <v>435.57</v>
      </c>
      <c r="CA1417" s="308">
        <v>59.5</v>
      </c>
      <c r="CB1417" s="308">
        <v>59.5</v>
      </c>
      <c r="CC1417" s="307">
        <v>0.55000000000000004</v>
      </c>
      <c r="CD1417" s="305" t="s">
        <v>1213</v>
      </c>
      <c r="CE1417" s="310" t="s">
        <v>1243</v>
      </c>
      <c r="CF1417" s="305"/>
      <c r="CG1417" s="308">
        <v>698.31</v>
      </c>
      <c r="CH1417" s="308">
        <v>435.57</v>
      </c>
      <c r="CI1417" s="308">
        <v>35</v>
      </c>
      <c r="CJ1417" s="308">
        <v>35</v>
      </c>
      <c r="CK1417" s="307"/>
      <c r="CL1417" s="307"/>
      <c r="CM1417" s="307">
        <v>1</v>
      </c>
      <c r="CN1417" s="311" t="s">
        <v>1213</v>
      </c>
      <c r="CO1417" s="305" t="s">
        <v>1243</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4965</v>
      </c>
      <c r="B1418" s="297" t="s">
        <v>4966</v>
      </c>
      <c r="C1418" s="119" t="s">
        <v>1215</v>
      </c>
      <c r="D1418" s="119"/>
      <c r="E1418" s="119"/>
      <c r="F1418" s="298">
        <v>1418</v>
      </c>
      <c r="G1418" s="119"/>
      <c r="H1418" s="119"/>
      <c r="I1418" s="119" t="s">
        <v>4967</v>
      </c>
      <c r="J1418" s="119" t="s">
        <v>4968</v>
      </c>
      <c r="K1418" s="119" t="s">
        <v>378</v>
      </c>
      <c r="L1418" s="119"/>
      <c r="M1418" s="119" t="s">
        <v>147</v>
      </c>
      <c r="N1418" s="119"/>
      <c r="O1418" s="119"/>
      <c r="P1418" s="119"/>
      <c r="Q1418" s="119"/>
      <c r="R1418" s="119">
        <v>1</v>
      </c>
      <c r="S1418" s="119" t="s">
        <v>120</v>
      </c>
      <c r="T1418" s="119"/>
      <c r="U1418" s="119"/>
      <c r="V1418" s="119"/>
      <c r="W1418" s="119"/>
      <c r="X1418" s="119" t="s">
        <v>4969</v>
      </c>
      <c r="Y1418" s="119" t="s">
        <v>4970</v>
      </c>
      <c r="Z1418" s="119" t="s">
        <v>4971</v>
      </c>
      <c r="AA1418" s="119" t="s">
        <v>4972</v>
      </c>
      <c r="AB1418" s="119" t="s">
        <v>1210</v>
      </c>
      <c r="AD1418" s="314"/>
      <c r="AE1418" s="315"/>
      <c r="AF1418" s="297" t="s">
        <v>852</v>
      </c>
      <c r="AG1418" s="302">
        <v>0</v>
      </c>
      <c r="AH1418" s="297" t="s">
        <v>4965</v>
      </c>
      <c r="AI1418" s="297" t="s">
        <v>4966</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4956</v>
      </c>
      <c r="BI1418" s="312"/>
      <c r="BJ1418" s="305" t="s">
        <v>109</v>
      </c>
      <c r="BK1418" s="305"/>
      <c r="BL1418" s="305">
        <v>1</v>
      </c>
      <c r="BM1418" s="307">
        <v>1</v>
      </c>
      <c r="BN1418" s="307" t="s">
        <v>79</v>
      </c>
      <c r="BO1418" s="305" t="s">
        <v>1211</v>
      </c>
      <c r="BP1418" s="308">
        <v>637.01</v>
      </c>
      <c r="BQ1418" s="308">
        <v>355.14</v>
      </c>
      <c r="BR1418" s="308">
        <v>12</v>
      </c>
      <c r="BS1418" s="308">
        <v>12</v>
      </c>
      <c r="BT1418" s="305" t="s">
        <v>4973</v>
      </c>
      <c r="BU1418" s="307">
        <v>0.1</v>
      </c>
      <c r="BV1418" s="309">
        <v>0</v>
      </c>
      <c r="BW1418" s="310" t="s">
        <v>1253</v>
      </c>
      <c r="BX1418" s="305"/>
      <c r="BY1418" s="308">
        <v>637.01</v>
      </c>
      <c r="BZ1418" s="308">
        <v>355.14</v>
      </c>
      <c r="CA1418" s="308">
        <v>20.399999999999999</v>
      </c>
      <c r="CB1418" s="308">
        <v>20.399999999999999</v>
      </c>
      <c r="CC1418" s="307">
        <v>0.55000000000000004</v>
      </c>
      <c r="CD1418" s="305" t="s">
        <v>1213</v>
      </c>
      <c r="CE1418" s="310" t="s">
        <v>1253</v>
      </c>
      <c r="CF1418" s="305"/>
      <c r="CG1418" s="308">
        <v>637.01</v>
      </c>
      <c r="CH1418" s="308">
        <v>355.14</v>
      </c>
      <c r="CI1418" s="308">
        <v>12</v>
      </c>
      <c r="CJ1418" s="308">
        <v>12</v>
      </c>
      <c r="CK1418" s="307"/>
      <c r="CL1418" s="307"/>
      <c r="CM1418" s="307">
        <v>1</v>
      </c>
      <c r="CN1418" s="311" t="s">
        <v>1213</v>
      </c>
      <c r="CO1418" s="305" t="s">
        <v>1253</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4974</v>
      </c>
      <c r="B1419" s="297" t="s">
        <v>4975</v>
      </c>
      <c r="C1419" s="119" t="s">
        <v>1256</v>
      </c>
      <c r="D1419" s="119"/>
      <c r="E1419" s="119"/>
      <c r="F1419" s="298">
        <v>1419</v>
      </c>
      <c r="G1419" s="119"/>
      <c r="H1419" s="119"/>
      <c r="I1419" s="119" t="s">
        <v>4976</v>
      </c>
      <c r="J1419" s="119" t="s">
        <v>4977</v>
      </c>
      <c r="K1419" s="119" t="s">
        <v>378</v>
      </c>
      <c r="L1419" s="119"/>
      <c r="M1419" s="119" t="s">
        <v>147</v>
      </c>
      <c r="N1419" s="119"/>
      <c r="O1419" s="119"/>
      <c r="P1419" s="119"/>
      <c r="Q1419" s="119"/>
      <c r="R1419" s="119">
        <v>1</v>
      </c>
      <c r="S1419" s="119" t="s">
        <v>120</v>
      </c>
      <c r="T1419" s="119"/>
      <c r="U1419" s="119"/>
      <c r="V1419" s="119"/>
      <c r="W1419" s="119"/>
      <c r="X1419" s="119" t="s">
        <v>4978</v>
      </c>
      <c r="Y1419" s="119" t="s">
        <v>4979</v>
      </c>
      <c r="Z1419" s="119" t="s">
        <v>4980</v>
      </c>
      <c r="AA1419" s="119" t="s">
        <v>4981</v>
      </c>
      <c r="AB1419" s="119" t="s">
        <v>1210</v>
      </c>
      <c r="AD1419" s="314"/>
      <c r="AE1419" s="315"/>
      <c r="AF1419" s="297" t="s">
        <v>853</v>
      </c>
      <c r="AG1419" s="302">
        <v>0</v>
      </c>
      <c r="AH1419" s="297" t="s">
        <v>4974</v>
      </c>
      <c r="AI1419" s="297" t="s">
        <v>4975</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4956</v>
      </c>
      <c r="BI1419" s="312"/>
      <c r="BJ1419" s="305" t="s">
        <v>109</v>
      </c>
      <c r="BK1419" s="305"/>
      <c r="BL1419" s="305">
        <v>1</v>
      </c>
      <c r="BM1419" s="307">
        <v>1</v>
      </c>
      <c r="BN1419" s="307" t="s">
        <v>79</v>
      </c>
      <c r="BO1419" s="305" t="s">
        <v>1211</v>
      </c>
      <c r="BP1419" s="308">
        <v>651.16999999999996</v>
      </c>
      <c r="BQ1419" s="308">
        <v>347.38</v>
      </c>
      <c r="BR1419" s="308">
        <v>12</v>
      </c>
      <c r="BS1419" s="308">
        <v>12</v>
      </c>
      <c r="BT1419" s="305" t="s">
        <v>4982</v>
      </c>
      <c r="BU1419" s="307">
        <v>0.1</v>
      </c>
      <c r="BV1419" s="309">
        <v>0</v>
      </c>
      <c r="BW1419" s="310" t="s">
        <v>1253</v>
      </c>
      <c r="BX1419" s="305"/>
      <c r="BY1419" s="308">
        <v>651.16999999999996</v>
      </c>
      <c r="BZ1419" s="308">
        <v>347.38</v>
      </c>
      <c r="CA1419" s="308">
        <v>20.399999999999999</v>
      </c>
      <c r="CB1419" s="308">
        <v>20.399999999999999</v>
      </c>
      <c r="CC1419" s="307">
        <v>0.55000000000000004</v>
      </c>
      <c r="CD1419" s="305" t="s">
        <v>1213</v>
      </c>
      <c r="CE1419" s="310" t="s">
        <v>1253</v>
      </c>
      <c r="CF1419" s="305"/>
      <c r="CG1419" s="308">
        <v>651.16999999999996</v>
      </c>
      <c r="CH1419" s="308">
        <v>347.38</v>
      </c>
      <c r="CI1419" s="308">
        <v>12</v>
      </c>
      <c r="CJ1419" s="308">
        <v>12</v>
      </c>
      <c r="CK1419" s="307"/>
      <c r="CL1419" s="307"/>
      <c r="CM1419" s="307">
        <v>1</v>
      </c>
      <c r="CN1419" s="311" t="s">
        <v>1213</v>
      </c>
      <c r="CO1419" s="305" t="s">
        <v>1253</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4983</v>
      </c>
      <c r="B1420" s="297" t="s">
        <v>4984</v>
      </c>
      <c r="C1420" s="119" t="s">
        <v>1215</v>
      </c>
      <c r="D1420" s="119"/>
      <c r="E1420" s="119"/>
      <c r="F1420" s="298">
        <v>1420</v>
      </c>
      <c r="G1420" s="119"/>
      <c r="H1420" s="119"/>
      <c r="I1420" s="119" t="s">
        <v>4985</v>
      </c>
      <c r="J1420" s="119" t="s">
        <v>4986</v>
      </c>
      <c r="K1420" s="119" t="s">
        <v>378</v>
      </c>
      <c r="L1420" s="119"/>
      <c r="M1420" s="119" t="s">
        <v>147</v>
      </c>
      <c r="N1420" s="119"/>
      <c r="O1420" s="119"/>
      <c r="P1420" s="119"/>
      <c r="Q1420" s="119"/>
      <c r="R1420" s="119">
        <v>1</v>
      </c>
      <c r="S1420" s="119" t="s">
        <v>120</v>
      </c>
      <c r="T1420" s="119"/>
      <c r="U1420" s="119"/>
      <c r="V1420" s="119"/>
      <c r="W1420" s="119"/>
      <c r="X1420" s="119" t="s">
        <v>4987</v>
      </c>
      <c r="Y1420" s="119" t="s">
        <v>4988</v>
      </c>
      <c r="Z1420" s="119" t="s">
        <v>4989</v>
      </c>
      <c r="AA1420" s="119" t="s">
        <v>4990</v>
      </c>
      <c r="AB1420" s="119" t="s">
        <v>1210</v>
      </c>
      <c r="AD1420" s="314"/>
      <c r="AE1420" s="315"/>
      <c r="AF1420" s="297" t="s">
        <v>854</v>
      </c>
      <c r="AG1420" s="302">
        <v>0</v>
      </c>
      <c r="AH1420" s="297" t="s">
        <v>4983</v>
      </c>
      <c r="AI1420" s="297" t="s">
        <v>4984</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4956</v>
      </c>
      <c r="BI1420" s="312"/>
      <c r="BJ1420" s="305" t="s">
        <v>109</v>
      </c>
      <c r="BK1420" s="305"/>
      <c r="BL1420" s="305">
        <v>1</v>
      </c>
      <c r="BM1420" s="307">
        <v>1</v>
      </c>
      <c r="BN1420" s="307" t="s">
        <v>79</v>
      </c>
      <c r="BO1420" s="305" t="s">
        <v>1211</v>
      </c>
      <c r="BP1420" s="308">
        <v>665.49</v>
      </c>
      <c r="BQ1420" s="308">
        <v>339.92</v>
      </c>
      <c r="BR1420" s="308">
        <v>12</v>
      </c>
      <c r="BS1420" s="308">
        <v>12</v>
      </c>
      <c r="BT1420" s="305" t="s">
        <v>4991</v>
      </c>
      <c r="BU1420" s="307">
        <v>0.1</v>
      </c>
      <c r="BV1420" s="309">
        <v>0</v>
      </c>
      <c r="BW1420" s="310" t="s">
        <v>1253</v>
      </c>
      <c r="BX1420" s="305"/>
      <c r="BY1420" s="308">
        <v>665.49</v>
      </c>
      <c r="BZ1420" s="308">
        <v>339.92</v>
      </c>
      <c r="CA1420" s="308">
        <v>20.399999999999999</v>
      </c>
      <c r="CB1420" s="308">
        <v>20.399999999999999</v>
      </c>
      <c r="CC1420" s="307">
        <v>0.55000000000000004</v>
      </c>
      <c r="CD1420" s="305" t="s">
        <v>1213</v>
      </c>
      <c r="CE1420" s="310" t="s">
        <v>1253</v>
      </c>
      <c r="CF1420" s="305"/>
      <c r="CG1420" s="308">
        <v>665.49</v>
      </c>
      <c r="CH1420" s="308">
        <v>339.92</v>
      </c>
      <c r="CI1420" s="308">
        <v>12</v>
      </c>
      <c r="CJ1420" s="308">
        <v>12</v>
      </c>
      <c r="CK1420" s="307"/>
      <c r="CL1420" s="307"/>
      <c r="CM1420" s="307">
        <v>1</v>
      </c>
      <c r="CN1420" s="311" t="s">
        <v>1213</v>
      </c>
      <c r="CO1420" s="305" t="s">
        <v>1253</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4992</v>
      </c>
      <c r="B1421" s="297" t="s">
        <v>4993</v>
      </c>
      <c r="C1421" s="119" t="s">
        <v>1256</v>
      </c>
      <c r="D1421" s="119"/>
      <c r="E1421" s="119"/>
      <c r="F1421" s="298">
        <v>1421</v>
      </c>
      <c r="G1421" s="119"/>
      <c r="H1421" s="119"/>
      <c r="I1421" s="119" t="s">
        <v>4994</v>
      </c>
      <c r="J1421" s="119" t="s">
        <v>4995</v>
      </c>
      <c r="K1421" s="119" t="s">
        <v>378</v>
      </c>
      <c r="L1421" s="119"/>
      <c r="M1421" s="119" t="s">
        <v>147</v>
      </c>
      <c r="N1421" s="119"/>
      <c r="O1421" s="119"/>
      <c r="P1421" s="119"/>
      <c r="Q1421" s="119"/>
      <c r="R1421" s="119">
        <v>1</v>
      </c>
      <c r="S1421" s="119" t="s">
        <v>120</v>
      </c>
      <c r="T1421" s="119"/>
      <c r="U1421" s="119"/>
      <c r="V1421" s="119"/>
      <c r="W1421" s="119"/>
      <c r="X1421" s="119" t="s">
        <v>4996</v>
      </c>
      <c r="Y1421" s="119" t="s">
        <v>4997</v>
      </c>
      <c r="Z1421" s="119" t="s">
        <v>4998</v>
      </c>
      <c r="AA1421" s="119" t="s">
        <v>4999</v>
      </c>
      <c r="AB1421" s="119" t="s">
        <v>1210</v>
      </c>
      <c r="AD1421" s="314"/>
      <c r="AE1421" s="315"/>
      <c r="AF1421" s="297" t="s">
        <v>855</v>
      </c>
      <c r="AG1421" s="302">
        <v>0</v>
      </c>
      <c r="AH1421" s="297" t="s">
        <v>4992</v>
      </c>
      <c r="AI1421" s="297" t="s">
        <v>4993</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4911</v>
      </c>
      <c r="BI1421" s="312"/>
      <c r="BJ1421" s="305" t="s">
        <v>109</v>
      </c>
      <c r="BK1421" s="305"/>
      <c r="BL1421" s="305">
        <v>1</v>
      </c>
      <c r="BM1421" s="307">
        <v>1</v>
      </c>
      <c r="BN1421" s="307" t="s">
        <v>79</v>
      </c>
      <c r="BO1421" s="305" t="s">
        <v>1211</v>
      </c>
      <c r="BP1421" s="308">
        <v>735.87</v>
      </c>
      <c r="BQ1421" s="308">
        <v>417.05</v>
      </c>
      <c r="BR1421" s="308">
        <v>35</v>
      </c>
      <c r="BS1421" s="308">
        <v>35</v>
      </c>
      <c r="BT1421" s="305" t="s">
        <v>5000</v>
      </c>
      <c r="BU1421" s="307">
        <v>0.1</v>
      </c>
      <c r="BV1421" s="309">
        <v>0</v>
      </c>
      <c r="BW1421" s="310" t="s">
        <v>1243</v>
      </c>
      <c r="BX1421" s="305"/>
      <c r="BY1421" s="308">
        <v>735.87</v>
      </c>
      <c r="BZ1421" s="308">
        <v>417.05</v>
      </c>
      <c r="CA1421" s="308">
        <v>59.5</v>
      </c>
      <c r="CB1421" s="308">
        <v>59.5</v>
      </c>
      <c r="CC1421" s="307">
        <v>0.55000000000000004</v>
      </c>
      <c r="CD1421" s="305" t="s">
        <v>1213</v>
      </c>
      <c r="CE1421" s="310" t="s">
        <v>1243</v>
      </c>
      <c r="CF1421" s="305"/>
      <c r="CG1421" s="308">
        <v>735.87</v>
      </c>
      <c r="CH1421" s="308">
        <v>417.05</v>
      </c>
      <c r="CI1421" s="308">
        <v>35</v>
      </c>
      <c r="CJ1421" s="308">
        <v>35</v>
      </c>
      <c r="CK1421" s="307"/>
      <c r="CL1421" s="307"/>
      <c r="CM1421" s="307">
        <v>1</v>
      </c>
      <c r="CN1421" s="311" t="s">
        <v>1213</v>
      </c>
      <c r="CO1421" s="305" t="s">
        <v>1243</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5001</v>
      </c>
      <c r="B1422" s="297" t="s">
        <v>5002</v>
      </c>
      <c r="C1422" s="119" t="s">
        <v>1256</v>
      </c>
      <c r="D1422" s="119"/>
      <c r="E1422" s="119"/>
      <c r="F1422" s="298">
        <v>1422</v>
      </c>
      <c r="G1422" s="119"/>
      <c r="H1422" s="119"/>
      <c r="I1422" s="119" t="s">
        <v>5003</v>
      </c>
      <c r="J1422" s="119" t="s">
        <v>5004</v>
      </c>
      <c r="K1422" s="119" t="s">
        <v>378</v>
      </c>
      <c r="L1422" s="119"/>
      <c r="M1422" s="119" t="s">
        <v>147</v>
      </c>
      <c r="N1422" s="119"/>
      <c r="O1422" s="119"/>
      <c r="P1422" s="119"/>
      <c r="Q1422" s="119"/>
      <c r="R1422" s="119">
        <v>1</v>
      </c>
      <c r="S1422" s="119" t="s">
        <v>120</v>
      </c>
      <c r="T1422" s="119"/>
      <c r="U1422" s="119"/>
      <c r="V1422" s="119"/>
      <c r="W1422" s="119"/>
      <c r="X1422" s="119" t="s">
        <v>5005</v>
      </c>
      <c r="Y1422" s="119" t="s">
        <v>5006</v>
      </c>
      <c r="Z1422" s="119" t="s">
        <v>5007</v>
      </c>
      <c r="AA1422" s="119" t="s">
        <v>5008</v>
      </c>
      <c r="AB1422" s="119" t="s">
        <v>1210</v>
      </c>
      <c r="AD1422" s="314"/>
      <c r="AE1422" s="315"/>
      <c r="AF1422" s="297" t="s">
        <v>856</v>
      </c>
      <c r="AG1422" s="302">
        <v>0</v>
      </c>
      <c r="AH1422" s="297" t="s">
        <v>5001</v>
      </c>
      <c r="AI1422" s="297" t="s">
        <v>5002</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4992</v>
      </c>
      <c r="BI1422" s="312"/>
      <c r="BJ1422" s="305" t="s">
        <v>109</v>
      </c>
      <c r="BK1422" s="305"/>
      <c r="BL1422" s="305">
        <v>1</v>
      </c>
      <c r="BM1422" s="307">
        <v>1</v>
      </c>
      <c r="BN1422" s="307" t="s">
        <v>79</v>
      </c>
      <c r="BO1422" s="305" t="s">
        <v>1211</v>
      </c>
      <c r="BP1422" s="308">
        <v>679.97</v>
      </c>
      <c r="BQ1422" s="308">
        <v>332.78</v>
      </c>
      <c r="BR1422" s="308">
        <v>12</v>
      </c>
      <c r="BS1422" s="308">
        <v>12</v>
      </c>
      <c r="BT1422" s="305" t="s">
        <v>5009</v>
      </c>
      <c r="BU1422" s="307">
        <v>0.1</v>
      </c>
      <c r="BV1422" s="309">
        <v>0</v>
      </c>
      <c r="BW1422" s="310" t="s">
        <v>1253</v>
      </c>
      <c r="BX1422" s="305"/>
      <c r="BY1422" s="308">
        <v>679.97</v>
      </c>
      <c r="BZ1422" s="308">
        <v>332.78</v>
      </c>
      <c r="CA1422" s="308">
        <v>20.399999999999999</v>
      </c>
      <c r="CB1422" s="308">
        <v>20.399999999999999</v>
      </c>
      <c r="CC1422" s="307">
        <v>0.55000000000000004</v>
      </c>
      <c r="CD1422" s="305" t="s">
        <v>1213</v>
      </c>
      <c r="CE1422" s="310" t="s">
        <v>1253</v>
      </c>
      <c r="CF1422" s="305"/>
      <c r="CG1422" s="308">
        <v>679.97</v>
      </c>
      <c r="CH1422" s="308">
        <v>332.78</v>
      </c>
      <c r="CI1422" s="308">
        <v>12</v>
      </c>
      <c r="CJ1422" s="308">
        <v>12</v>
      </c>
      <c r="CK1422" s="307"/>
      <c r="CL1422" s="307"/>
      <c r="CM1422" s="307">
        <v>1</v>
      </c>
      <c r="CN1422" s="311" t="s">
        <v>1213</v>
      </c>
      <c r="CO1422" s="305" t="s">
        <v>1253</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5010</v>
      </c>
      <c r="B1423" s="297" t="s">
        <v>5011</v>
      </c>
      <c r="C1423" s="119" t="s">
        <v>1215</v>
      </c>
      <c r="D1423" s="119"/>
      <c r="E1423" s="119"/>
      <c r="F1423" s="298">
        <v>1423</v>
      </c>
      <c r="G1423" s="119"/>
      <c r="H1423" s="119"/>
      <c r="I1423" s="119" t="s">
        <v>5012</v>
      </c>
      <c r="J1423" s="119" t="s">
        <v>5013</v>
      </c>
      <c r="K1423" s="119" t="s">
        <v>378</v>
      </c>
      <c r="L1423" s="119"/>
      <c r="M1423" s="119" t="s">
        <v>147</v>
      </c>
      <c r="N1423" s="119"/>
      <c r="O1423" s="119"/>
      <c r="P1423" s="119"/>
      <c r="Q1423" s="119"/>
      <c r="R1423" s="119">
        <v>1</v>
      </c>
      <c r="S1423" s="119" t="s">
        <v>120</v>
      </c>
      <c r="T1423" s="119"/>
      <c r="U1423" s="119"/>
      <c r="V1423" s="119"/>
      <c r="W1423" s="119"/>
      <c r="X1423" s="119" t="s">
        <v>5014</v>
      </c>
      <c r="Y1423" s="119" t="s">
        <v>5015</v>
      </c>
      <c r="Z1423" s="119" t="s">
        <v>5016</v>
      </c>
      <c r="AA1423" s="119" t="s">
        <v>5017</v>
      </c>
      <c r="AB1423" s="119" t="s">
        <v>1210</v>
      </c>
      <c r="AD1423" s="314"/>
      <c r="AE1423" s="315"/>
      <c r="AF1423" s="297" t="s">
        <v>857</v>
      </c>
      <c r="AG1423" s="302">
        <v>0</v>
      </c>
      <c r="AH1423" s="297" t="s">
        <v>5010</v>
      </c>
      <c r="AI1423" s="297" t="s">
        <v>5011</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4992</v>
      </c>
      <c r="BI1423" s="312"/>
      <c r="BJ1423" s="305" t="s">
        <v>109</v>
      </c>
      <c r="BK1423" s="305"/>
      <c r="BL1423" s="305">
        <v>1</v>
      </c>
      <c r="BM1423" s="307">
        <v>1</v>
      </c>
      <c r="BN1423" s="307" t="s">
        <v>79</v>
      </c>
      <c r="BO1423" s="305" t="s">
        <v>1211</v>
      </c>
      <c r="BP1423" s="308">
        <v>694.6</v>
      </c>
      <c r="BQ1423" s="308">
        <v>325.95999999999998</v>
      </c>
      <c r="BR1423" s="308">
        <v>12</v>
      </c>
      <c r="BS1423" s="308">
        <v>12</v>
      </c>
      <c r="BT1423" s="305" t="s">
        <v>5018</v>
      </c>
      <c r="BU1423" s="307">
        <v>0.1</v>
      </c>
      <c r="BV1423" s="309">
        <v>0</v>
      </c>
      <c r="BW1423" s="310" t="s">
        <v>1253</v>
      </c>
      <c r="BX1423" s="305"/>
      <c r="BY1423" s="308">
        <v>694.6</v>
      </c>
      <c r="BZ1423" s="308">
        <v>325.95999999999998</v>
      </c>
      <c r="CA1423" s="308">
        <v>20.399999999999999</v>
      </c>
      <c r="CB1423" s="308">
        <v>20.399999999999999</v>
      </c>
      <c r="CC1423" s="307">
        <v>0.55000000000000004</v>
      </c>
      <c r="CD1423" s="305" t="s">
        <v>1213</v>
      </c>
      <c r="CE1423" s="310" t="s">
        <v>1253</v>
      </c>
      <c r="CF1423" s="305"/>
      <c r="CG1423" s="308">
        <v>694.6</v>
      </c>
      <c r="CH1423" s="308">
        <v>325.95999999999998</v>
      </c>
      <c r="CI1423" s="308">
        <v>12</v>
      </c>
      <c r="CJ1423" s="308">
        <v>12</v>
      </c>
      <c r="CK1423" s="307"/>
      <c r="CL1423" s="307"/>
      <c r="CM1423" s="307">
        <v>1</v>
      </c>
      <c r="CN1423" s="311" t="s">
        <v>1213</v>
      </c>
      <c r="CO1423" s="305" t="s">
        <v>1253</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5019</v>
      </c>
      <c r="B1424" s="297" t="s">
        <v>5020</v>
      </c>
      <c r="C1424" s="119" t="s">
        <v>1256</v>
      </c>
      <c r="D1424" s="119"/>
      <c r="E1424" s="119"/>
      <c r="F1424" s="298">
        <v>1424</v>
      </c>
      <c r="G1424" s="119"/>
      <c r="H1424" s="119"/>
      <c r="I1424" s="119" t="s">
        <v>5021</v>
      </c>
      <c r="J1424" s="119" t="s">
        <v>5022</v>
      </c>
      <c r="K1424" s="119" t="s">
        <v>378</v>
      </c>
      <c r="L1424" s="119"/>
      <c r="M1424" s="119" t="s">
        <v>147</v>
      </c>
      <c r="N1424" s="119"/>
      <c r="O1424" s="119"/>
      <c r="P1424" s="119"/>
      <c r="Q1424" s="119"/>
      <c r="R1424" s="119">
        <v>1</v>
      </c>
      <c r="S1424" s="119" t="s">
        <v>120</v>
      </c>
      <c r="T1424" s="119"/>
      <c r="U1424" s="119"/>
      <c r="V1424" s="119"/>
      <c r="W1424" s="119"/>
      <c r="X1424" s="119" t="s">
        <v>5023</v>
      </c>
      <c r="Y1424" s="119" t="s">
        <v>5024</v>
      </c>
      <c r="Z1424" s="119" t="s">
        <v>5025</v>
      </c>
      <c r="AA1424" s="119" t="s">
        <v>5026</v>
      </c>
      <c r="AB1424" s="119" t="s">
        <v>1210</v>
      </c>
      <c r="AD1424" s="314"/>
      <c r="AE1424" s="315"/>
      <c r="AF1424" s="297" t="s">
        <v>858</v>
      </c>
      <c r="AG1424" s="302">
        <v>0</v>
      </c>
      <c r="AH1424" s="297" t="s">
        <v>5019</v>
      </c>
      <c r="AI1424" s="297" t="s">
        <v>5020</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4992</v>
      </c>
      <c r="BI1424" s="312"/>
      <c r="BJ1424" s="305" t="s">
        <v>109</v>
      </c>
      <c r="BK1424" s="305"/>
      <c r="BL1424" s="305">
        <v>1</v>
      </c>
      <c r="BM1424" s="307">
        <v>1</v>
      </c>
      <c r="BN1424" s="307" t="s">
        <v>79</v>
      </c>
      <c r="BO1424" s="305" t="s">
        <v>1211</v>
      </c>
      <c r="BP1424" s="308">
        <v>709.37</v>
      </c>
      <c r="BQ1424" s="308">
        <v>319.45999999999998</v>
      </c>
      <c r="BR1424" s="308">
        <v>12</v>
      </c>
      <c r="BS1424" s="308">
        <v>12</v>
      </c>
      <c r="BT1424" s="305" t="s">
        <v>5027</v>
      </c>
      <c r="BU1424" s="307">
        <v>0.1</v>
      </c>
      <c r="BV1424" s="309">
        <v>0</v>
      </c>
      <c r="BW1424" s="310" t="s">
        <v>1253</v>
      </c>
      <c r="BX1424" s="305"/>
      <c r="BY1424" s="308">
        <v>709.37</v>
      </c>
      <c r="BZ1424" s="308">
        <v>319.45999999999998</v>
      </c>
      <c r="CA1424" s="308">
        <v>20.399999999999999</v>
      </c>
      <c r="CB1424" s="308">
        <v>20.399999999999999</v>
      </c>
      <c r="CC1424" s="307">
        <v>0.55000000000000004</v>
      </c>
      <c r="CD1424" s="305" t="s">
        <v>1213</v>
      </c>
      <c r="CE1424" s="310" t="s">
        <v>1253</v>
      </c>
      <c r="CF1424" s="305"/>
      <c r="CG1424" s="308">
        <v>709.37</v>
      </c>
      <c r="CH1424" s="308">
        <v>319.45999999999998</v>
      </c>
      <c r="CI1424" s="308">
        <v>12</v>
      </c>
      <c r="CJ1424" s="308">
        <v>12</v>
      </c>
      <c r="CK1424" s="307"/>
      <c r="CL1424" s="307"/>
      <c r="CM1424" s="307">
        <v>1</v>
      </c>
      <c r="CN1424" s="311" t="s">
        <v>1213</v>
      </c>
      <c r="CO1424" s="305" t="s">
        <v>1253</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5028</v>
      </c>
      <c r="B1430" s="297" t="s">
        <v>5028</v>
      </c>
      <c r="C1430" s="119" t="s">
        <v>28</v>
      </c>
      <c r="D1430" s="119" t="s">
        <v>860</v>
      </c>
      <c r="E1430" s="119" t="s">
        <v>861</v>
      </c>
      <c r="F1430" s="298">
        <v>1430</v>
      </c>
      <c r="G1430" s="119"/>
      <c r="H1430" s="119"/>
      <c r="I1430" s="119" t="s">
        <v>5029</v>
      </c>
      <c r="J1430" s="119" t="s">
        <v>5030</v>
      </c>
      <c r="K1430" s="119" t="s">
        <v>378</v>
      </c>
      <c r="L1430" s="119"/>
      <c r="M1430" s="119" t="s">
        <v>147</v>
      </c>
      <c r="N1430" s="119"/>
      <c r="O1430" s="119"/>
      <c r="P1430" s="119"/>
      <c r="Q1430" s="119"/>
      <c r="R1430" s="119">
        <v>1</v>
      </c>
      <c r="S1430" s="119" t="s">
        <v>120</v>
      </c>
      <c r="T1430" s="119"/>
      <c r="U1430" s="119"/>
      <c r="V1430" s="119"/>
      <c r="W1430" s="119"/>
      <c r="X1430" s="119" t="s">
        <v>5031</v>
      </c>
      <c r="Y1430" s="119" t="s">
        <v>5032</v>
      </c>
      <c r="Z1430" s="119" t="s">
        <v>5033</v>
      </c>
      <c r="AA1430" s="119" t="s">
        <v>5034</v>
      </c>
      <c r="AB1430" s="119" t="s">
        <v>1210</v>
      </c>
      <c r="AD1430" s="314"/>
      <c r="AE1430" s="315"/>
      <c r="AF1430" s="297"/>
      <c r="AG1430" s="302"/>
      <c r="AH1430" s="297" t="s">
        <v>5028</v>
      </c>
      <c r="AI1430" s="297" t="s">
        <v>5028</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5035</v>
      </c>
      <c r="B1431" s="297" t="s">
        <v>5035</v>
      </c>
      <c r="C1431" s="119" t="s">
        <v>28</v>
      </c>
      <c r="D1431" s="119" t="s">
        <v>861</v>
      </c>
      <c r="E1431" s="119" t="s">
        <v>863</v>
      </c>
      <c r="F1431" s="298">
        <v>1431</v>
      </c>
      <c r="G1431" s="119"/>
      <c r="H1431" s="119"/>
      <c r="I1431" s="119" t="s">
        <v>5036</v>
      </c>
      <c r="J1431" s="119" t="s">
        <v>5037</v>
      </c>
      <c r="K1431" s="119" t="s">
        <v>378</v>
      </c>
      <c r="L1431" s="119"/>
      <c r="M1431" s="119" t="s">
        <v>147</v>
      </c>
      <c r="N1431" s="119"/>
      <c r="O1431" s="119"/>
      <c r="P1431" s="119"/>
      <c r="Q1431" s="119"/>
      <c r="R1431" s="119">
        <v>1</v>
      </c>
      <c r="S1431" s="119" t="s">
        <v>120</v>
      </c>
      <c r="T1431" s="119"/>
      <c r="U1431" s="119"/>
      <c r="V1431" s="119"/>
      <c r="W1431" s="119"/>
      <c r="X1431" s="119" t="s">
        <v>5038</v>
      </c>
      <c r="Y1431" s="119" t="s">
        <v>5039</v>
      </c>
      <c r="Z1431" s="119" t="s">
        <v>5040</v>
      </c>
      <c r="AA1431" s="119" t="s">
        <v>5041</v>
      </c>
      <c r="AB1431" s="119" t="s">
        <v>1210</v>
      </c>
      <c r="AD1431" s="314"/>
      <c r="AE1431" s="315"/>
      <c r="AF1431" s="297"/>
      <c r="AG1431" s="302">
        <v>0</v>
      </c>
      <c r="AH1431" s="297" t="s">
        <v>5035</v>
      </c>
      <c r="AI1431" s="297" t="s">
        <v>5035</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5042</v>
      </c>
      <c r="B1432" s="297" t="s">
        <v>5042</v>
      </c>
      <c r="C1432" s="119" t="s">
        <v>28</v>
      </c>
      <c r="D1432" s="119" t="s">
        <v>863</v>
      </c>
      <c r="E1432" s="119" t="s">
        <v>864</v>
      </c>
      <c r="F1432" s="298">
        <v>1432</v>
      </c>
      <c r="G1432" s="119"/>
      <c r="H1432" s="119"/>
      <c r="I1432" s="119" t="s">
        <v>5043</v>
      </c>
      <c r="J1432" s="119" t="s">
        <v>5044</v>
      </c>
      <c r="K1432" s="119" t="s">
        <v>378</v>
      </c>
      <c r="L1432" s="119"/>
      <c r="M1432" s="119" t="s">
        <v>147</v>
      </c>
      <c r="N1432" s="119"/>
      <c r="O1432" s="119"/>
      <c r="P1432" s="119"/>
      <c r="Q1432" s="119"/>
      <c r="R1432" s="119">
        <v>1</v>
      </c>
      <c r="S1432" s="119" t="s">
        <v>120</v>
      </c>
      <c r="T1432" s="119"/>
      <c r="U1432" s="119"/>
      <c r="V1432" s="119"/>
      <c r="W1432" s="119"/>
      <c r="X1432" s="119" t="s">
        <v>5045</v>
      </c>
      <c r="Y1432" s="119" t="s">
        <v>5046</v>
      </c>
      <c r="Z1432" s="119" t="s">
        <v>5047</v>
      </c>
      <c r="AA1432" s="119" t="s">
        <v>5048</v>
      </c>
      <c r="AB1432" s="119" t="s">
        <v>1210</v>
      </c>
      <c r="AD1432" s="314"/>
      <c r="AE1432" s="315"/>
      <c r="AF1432" s="297"/>
      <c r="AG1432" s="302">
        <v>0</v>
      </c>
      <c r="AH1432" s="297" t="s">
        <v>5042</v>
      </c>
      <c r="AI1432" s="297" t="s">
        <v>5042</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5049</v>
      </c>
      <c r="B1433" s="297" t="s">
        <v>5049</v>
      </c>
      <c r="C1433" s="119" t="s">
        <v>28</v>
      </c>
      <c r="D1433" s="119" t="s">
        <v>864</v>
      </c>
      <c r="E1433" s="119" t="s">
        <v>865</v>
      </c>
      <c r="F1433" s="298">
        <v>1433</v>
      </c>
      <c r="G1433" s="119"/>
      <c r="H1433" s="119"/>
      <c r="I1433" s="119" t="s">
        <v>5050</v>
      </c>
      <c r="J1433" s="119" t="s">
        <v>5051</v>
      </c>
      <c r="K1433" s="119" t="s">
        <v>378</v>
      </c>
      <c r="L1433" s="119"/>
      <c r="M1433" s="119" t="s">
        <v>147</v>
      </c>
      <c r="N1433" s="119"/>
      <c r="O1433" s="119"/>
      <c r="P1433" s="119"/>
      <c r="Q1433" s="119"/>
      <c r="R1433" s="119">
        <v>1</v>
      </c>
      <c r="S1433" s="119" t="s">
        <v>120</v>
      </c>
      <c r="T1433" s="119"/>
      <c r="U1433" s="119"/>
      <c r="V1433" s="119"/>
      <c r="W1433" s="119"/>
      <c r="X1433" s="119" t="s">
        <v>5052</v>
      </c>
      <c r="Y1433" s="119" t="s">
        <v>5053</v>
      </c>
      <c r="Z1433" s="119" t="s">
        <v>5054</v>
      </c>
      <c r="AA1433" s="119" t="s">
        <v>5055</v>
      </c>
      <c r="AB1433" s="119" t="s">
        <v>1210</v>
      </c>
      <c r="AD1433" s="314"/>
      <c r="AE1433" s="315"/>
      <c r="AF1433" s="297"/>
      <c r="AG1433" s="302">
        <v>0</v>
      </c>
      <c r="AH1433" s="297" t="s">
        <v>5049</v>
      </c>
      <c r="AI1433" s="297" t="s">
        <v>5049</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5056</v>
      </c>
      <c r="B1434" s="297" t="s">
        <v>5056</v>
      </c>
      <c r="C1434" s="119" t="s">
        <v>28</v>
      </c>
      <c r="D1434" s="119" t="s">
        <v>865</v>
      </c>
      <c r="E1434" s="119" t="s">
        <v>866</v>
      </c>
      <c r="F1434" s="298">
        <v>1434</v>
      </c>
      <c r="G1434" s="119"/>
      <c r="H1434" s="119"/>
      <c r="I1434" s="119" t="s">
        <v>5057</v>
      </c>
      <c r="J1434" s="119" t="s">
        <v>5058</v>
      </c>
      <c r="K1434" s="119" t="s">
        <v>378</v>
      </c>
      <c r="L1434" s="119"/>
      <c r="M1434" s="119" t="s">
        <v>147</v>
      </c>
      <c r="N1434" s="119"/>
      <c r="O1434" s="119"/>
      <c r="P1434" s="119"/>
      <c r="Q1434" s="119"/>
      <c r="R1434" s="119">
        <v>1</v>
      </c>
      <c r="S1434" s="119" t="s">
        <v>120</v>
      </c>
      <c r="T1434" s="119"/>
      <c r="U1434" s="119"/>
      <c r="V1434" s="119"/>
      <c r="W1434" s="119"/>
      <c r="X1434" s="119" t="s">
        <v>5059</v>
      </c>
      <c r="Y1434" s="119" t="s">
        <v>5060</v>
      </c>
      <c r="Z1434" s="119" t="s">
        <v>5061</v>
      </c>
      <c r="AA1434" s="119" t="s">
        <v>5062</v>
      </c>
      <c r="AB1434" s="119" t="s">
        <v>1210</v>
      </c>
      <c r="AD1434" s="314"/>
      <c r="AE1434" s="315"/>
      <c r="AF1434" s="297"/>
      <c r="AG1434" s="302">
        <v>0</v>
      </c>
      <c r="AH1434" s="297" t="s">
        <v>5056</v>
      </c>
      <c r="AI1434" s="297" t="s">
        <v>5056</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5063</v>
      </c>
      <c r="B1435" s="297" t="s">
        <v>5063</v>
      </c>
      <c r="C1435" s="119" t="s">
        <v>28</v>
      </c>
      <c r="D1435" s="119" t="s">
        <v>866</v>
      </c>
      <c r="E1435" s="119" t="s">
        <v>867</v>
      </c>
      <c r="F1435" s="298">
        <v>1435</v>
      </c>
      <c r="G1435" s="119"/>
      <c r="H1435" s="119"/>
      <c r="I1435" s="119" t="s">
        <v>5064</v>
      </c>
      <c r="J1435" s="119" t="s">
        <v>5065</v>
      </c>
      <c r="K1435" s="119" t="s">
        <v>378</v>
      </c>
      <c r="L1435" s="119"/>
      <c r="M1435" s="119" t="s">
        <v>147</v>
      </c>
      <c r="N1435" s="119"/>
      <c r="O1435" s="119"/>
      <c r="P1435" s="119"/>
      <c r="Q1435" s="119"/>
      <c r="R1435" s="119">
        <v>1</v>
      </c>
      <c r="S1435" s="119" t="s">
        <v>120</v>
      </c>
      <c r="T1435" s="119"/>
      <c r="U1435" s="119"/>
      <c r="V1435" s="119"/>
      <c r="W1435" s="119"/>
      <c r="X1435" s="119" t="s">
        <v>5066</v>
      </c>
      <c r="Y1435" s="119" t="s">
        <v>5067</v>
      </c>
      <c r="Z1435" s="119" t="s">
        <v>5068</v>
      </c>
      <c r="AA1435" s="119" t="s">
        <v>5069</v>
      </c>
      <c r="AB1435" s="119" t="s">
        <v>1210</v>
      </c>
      <c r="AD1435" s="314"/>
      <c r="AE1435" s="315"/>
      <c r="AF1435" s="297"/>
      <c r="AG1435" s="302">
        <v>0</v>
      </c>
      <c r="AH1435" s="297" t="s">
        <v>5063</v>
      </c>
      <c r="AI1435" s="297" t="s">
        <v>5063</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5070</v>
      </c>
      <c r="B1436" s="297" t="s">
        <v>5070</v>
      </c>
      <c r="C1436" s="119" t="s">
        <v>28</v>
      </c>
      <c r="D1436" s="119" t="s">
        <v>867</v>
      </c>
      <c r="E1436" s="119" t="s">
        <v>868</v>
      </c>
      <c r="F1436" s="298">
        <v>1436</v>
      </c>
      <c r="G1436" s="119"/>
      <c r="H1436" s="119"/>
      <c r="I1436" s="119" t="s">
        <v>5071</v>
      </c>
      <c r="J1436" s="119" t="s">
        <v>5072</v>
      </c>
      <c r="K1436" s="119" t="s">
        <v>378</v>
      </c>
      <c r="L1436" s="119"/>
      <c r="M1436" s="119" t="s">
        <v>147</v>
      </c>
      <c r="N1436" s="119"/>
      <c r="O1436" s="119"/>
      <c r="P1436" s="119"/>
      <c r="Q1436" s="119"/>
      <c r="R1436" s="119">
        <v>1</v>
      </c>
      <c r="S1436" s="119" t="s">
        <v>120</v>
      </c>
      <c r="T1436" s="119"/>
      <c r="U1436" s="119"/>
      <c r="V1436" s="119"/>
      <c r="W1436" s="119"/>
      <c r="X1436" s="119" t="s">
        <v>5073</v>
      </c>
      <c r="Y1436" s="119" t="s">
        <v>5074</v>
      </c>
      <c r="Z1436" s="119" t="s">
        <v>5075</v>
      </c>
      <c r="AA1436" s="119" t="s">
        <v>5076</v>
      </c>
      <c r="AB1436" s="119" t="s">
        <v>1210</v>
      </c>
      <c r="AD1436" s="314"/>
      <c r="AE1436" s="315"/>
      <c r="AF1436" s="297"/>
      <c r="AG1436" s="302">
        <v>0</v>
      </c>
      <c r="AH1436" s="297" t="s">
        <v>5070</v>
      </c>
      <c r="AI1436" s="297" t="s">
        <v>5070</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5077</v>
      </c>
      <c r="B1437" s="297" t="s">
        <v>5077</v>
      </c>
      <c r="C1437" s="119" t="s">
        <v>28</v>
      </c>
      <c r="D1437" s="119" t="s">
        <v>868</v>
      </c>
      <c r="E1437" s="119" t="s">
        <v>860</v>
      </c>
      <c r="F1437" s="298">
        <v>1437</v>
      </c>
      <c r="G1437" s="119"/>
      <c r="H1437" s="119"/>
      <c r="I1437" s="119" t="s">
        <v>5078</v>
      </c>
      <c r="J1437" s="119" t="s">
        <v>5079</v>
      </c>
      <c r="K1437" s="119" t="s">
        <v>378</v>
      </c>
      <c r="L1437" s="119"/>
      <c r="M1437" s="119" t="s">
        <v>147</v>
      </c>
      <c r="N1437" s="119"/>
      <c r="O1437" s="119"/>
      <c r="P1437" s="119"/>
      <c r="Q1437" s="119"/>
      <c r="R1437" s="119">
        <v>1</v>
      </c>
      <c r="S1437" s="119" t="s">
        <v>120</v>
      </c>
      <c r="T1437" s="119"/>
      <c r="U1437" s="119"/>
      <c r="V1437" s="119"/>
      <c r="W1437" s="119"/>
      <c r="X1437" s="119" t="s">
        <v>5080</v>
      </c>
      <c r="Y1437" s="119" t="s">
        <v>5081</v>
      </c>
      <c r="Z1437" s="119" t="s">
        <v>5082</v>
      </c>
      <c r="AA1437" s="119" t="s">
        <v>5083</v>
      </c>
      <c r="AB1437" s="119" t="s">
        <v>1210</v>
      </c>
      <c r="AD1437" s="314"/>
      <c r="AE1437" s="315"/>
      <c r="AF1437" s="297"/>
      <c r="AG1437" s="302">
        <v>0</v>
      </c>
      <c r="AH1437" s="297" t="s">
        <v>5077</v>
      </c>
      <c r="AI1437" s="297" t="s">
        <v>5077</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5084</v>
      </c>
      <c r="Y1439" s="119" t="s">
        <v>5085</v>
      </c>
      <c r="Z1439" s="119" t="s">
        <v>5086</v>
      </c>
      <c r="AA1439" s="119" t="s">
        <v>5087</v>
      </c>
      <c r="AB1439" s="119" t="s">
        <v>1210</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5088</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5089</v>
      </c>
      <c r="B1440" s="297" t="s">
        <v>1214</v>
      </c>
      <c r="C1440" s="119"/>
      <c r="D1440" s="119"/>
      <c r="E1440" s="119"/>
      <c r="F1440" s="298">
        <v>1440</v>
      </c>
      <c r="G1440" s="119"/>
      <c r="H1440" s="119"/>
      <c r="I1440" s="119" t="s">
        <v>1216</v>
      </c>
      <c r="J1440" s="119" t="s">
        <v>1217</v>
      </c>
      <c r="K1440" s="119" t="s">
        <v>378</v>
      </c>
      <c r="L1440" s="119"/>
      <c r="M1440" s="119" t="s">
        <v>147</v>
      </c>
      <c r="N1440" s="119"/>
      <c r="O1440" s="119"/>
      <c r="P1440" s="119"/>
      <c r="Q1440" s="119"/>
      <c r="R1440" s="119">
        <v>1</v>
      </c>
      <c r="S1440" s="119" t="s">
        <v>120</v>
      </c>
      <c r="T1440" s="119"/>
      <c r="U1440" s="119"/>
      <c r="V1440" s="119"/>
      <c r="W1440" s="119"/>
      <c r="X1440" s="119" t="s">
        <v>5090</v>
      </c>
      <c r="Y1440" s="119" t="s">
        <v>5091</v>
      </c>
      <c r="Z1440" s="119" t="s">
        <v>5092</v>
      </c>
      <c r="AA1440" s="119" t="s">
        <v>5093</v>
      </c>
      <c r="AB1440" s="119" t="s">
        <v>1210</v>
      </c>
      <c r="AD1440" s="314"/>
      <c r="AE1440" s="315"/>
      <c r="AF1440" s="297"/>
      <c r="AG1440" s="316" t="s">
        <v>396</v>
      </c>
      <c r="AH1440" s="297" t="s">
        <v>5089</v>
      </c>
      <c r="AI1440" s="297" t="s">
        <v>1214</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5094</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5095</v>
      </c>
      <c r="B1441" s="297" t="s">
        <v>1696</v>
      </c>
      <c r="C1441" s="119"/>
      <c r="D1441" s="119"/>
      <c r="E1441" s="119"/>
      <c r="F1441" s="298">
        <v>1441</v>
      </c>
      <c r="G1441" s="119"/>
      <c r="H1441" s="119"/>
      <c r="I1441" s="119" t="s">
        <v>1697</v>
      </c>
      <c r="J1441" s="119" t="s">
        <v>1698</v>
      </c>
      <c r="K1441" s="119" t="s">
        <v>378</v>
      </c>
      <c r="L1441" s="119"/>
      <c r="M1441" s="119" t="s">
        <v>147</v>
      </c>
      <c r="N1441" s="119"/>
      <c r="O1441" s="119"/>
      <c r="P1441" s="119"/>
      <c r="Q1441" s="119"/>
      <c r="R1441" s="119">
        <v>1</v>
      </c>
      <c r="S1441" s="119" t="s">
        <v>120</v>
      </c>
      <c r="T1441" s="119"/>
      <c r="U1441" s="119"/>
      <c r="V1441" s="119"/>
      <c r="W1441" s="119"/>
      <c r="X1441" s="119" t="s">
        <v>5096</v>
      </c>
      <c r="Y1441" s="119" t="s">
        <v>5097</v>
      </c>
      <c r="Z1441" s="119" t="s">
        <v>5098</v>
      </c>
      <c r="AA1441" s="119" t="s">
        <v>5099</v>
      </c>
      <c r="AB1441" s="119" t="s">
        <v>1210</v>
      </c>
      <c r="AD1441" s="314"/>
      <c r="AE1441" s="315"/>
      <c r="AF1441" s="297"/>
      <c r="AG1441" s="316" t="s">
        <v>396</v>
      </c>
      <c r="AH1441" s="297" t="s">
        <v>5095</v>
      </c>
      <c r="AI1441" s="297" t="s">
        <v>1696</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5100</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5101</v>
      </c>
      <c r="B1442" s="297" t="s">
        <v>2172</v>
      </c>
      <c r="C1442" s="119"/>
      <c r="D1442" s="119"/>
      <c r="E1442" s="119"/>
      <c r="F1442" s="298">
        <v>1442</v>
      </c>
      <c r="G1442" s="119"/>
      <c r="H1442" s="119"/>
      <c r="I1442" s="119" t="s">
        <v>2173</v>
      </c>
      <c r="J1442" s="119" t="s">
        <v>2174</v>
      </c>
      <c r="K1442" s="119" t="s">
        <v>378</v>
      </c>
      <c r="L1442" s="119"/>
      <c r="M1442" s="119" t="s">
        <v>147</v>
      </c>
      <c r="N1442" s="119"/>
      <c r="O1442" s="119"/>
      <c r="P1442" s="119"/>
      <c r="Q1442" s="119"/>
      <c r="R1442" s="119">
        <v>1</v>
      </c>
      <c r="S1442" s="119" t="s">
        <v>120</v>
      </c>
      <c r="T1442" s="119"/>
      <c r="U1442" s="119"/>
      <c r="V1442" s="119"/>
      <c r="W1442" s="119"/>
      <c r="X1442" s="119" t="s">
        <v>5102</v>
      </c>
      <c r="Y1442" s="119" t="s">
        <v>5103</v>
      </c>
      <c r="Z1442" s="119" t="s">
        <v>5104</v>
      </c>
      <c r="AA1442" s="119" t="s">
        <v>5105</v>
      </c>
      <c r="AB1442" s="119" t="s">
        <v>1210</v>
      </c>
      <c r="AD1442" s="314"/>
      <c r="AE1442" s="315"/>
      <c r="AF1442" s="297"/>
      <c r="AG1442" s="316" t="s">
        <v>396</v>
      </c>
      <c r="AH1442" s="297" t="s">
        <v>5101</v>
      </c>
      <c r="AI1442" s="297" t="s">
        <v>2172</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5106</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5107</v>
      </c>
      <c r="B1443" s="297" t="s">
        <v>2648</v>
      </c>
      <c r="C1443" s="119"/>
      <c r="D1443" s="119"/>
      <c r="E1443" s="119"/>
      <c r="F1443" s="298">
        <v>1443</v>
      </c>
      <c r="G1443" s="119"/>
      <c r="H1443" s="119"/>
      <c r="I1443" s="119" t="s">
        <v>2649</v>
      </c>
      <c r="J1443" s="119" t="s">
        <v>2650</v>
      </c>
      <c r="K1443" s="119" t="s">
        <v>378</v>
      </c>
      <c r="L1443" s="119"/>
      <c r="M1443" s="119" t="s">
        <v>147</v>
      </c>
      <c r="N1443" s="119"/>
      <c r="O1443" s="119"/>
      <c r="P1443" s="119"/>
      <c r="Q1443" s="119"/>
      <c r="R1443" s="119">
        <v>1</v>
      </c>
      <c r="S1443" s="119" t="s">
        <v>120</v>
      </c>
      <c r="T1443" s="119"/>
      <c r="U1443" s="119"/>
      <c r="V1443" s="119"/>
      <c r="W1443" s="119"/>
      <c r="X1443" s="119" t="s">
        <v>5108</v>
      </c>
      <c r="Y1443" s="119" t="s">
        <v>5109</v>
      </c>
      <c r="Z1443" s="119" t="s">
        <v>5110</v>
      </c>
      <c r="AA1443" s="119" t="s">
        <v>5111</v>
      </c>
      <c r="AB1443" s="119" t="s">
        <v>1210</v>
      </c>
      <c r="AD1443" s="314"/>
      <c r="AE1443" s="315"/>
      <c r="AF1443" s="297"/>
      <c r="AG1443" s="316" t="s">
        <v>396</v>
      </c>
      <c r="AH1443" s="297" t="s">
        <v>5107</v>
      </c>
      <c r="AI1443" s="297" t="s">
        <v>2648</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5112</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5113</v>
      </c>
      <c r="B1444" s="297" t="s">
        <v>3124</v>
      </c>
      <c r="C1444" s="119"/>
      <c r="D1444" s="119"/>
      <c r="E1444" s="119"/>
      <c r="F1444" s="298">
        <v>1444</v>
      </c>
      <c r="G1444" s="119"/>
      <c r="H1444" s="119"/>
      <c r="I1444" s="119" t="s">
        <v>3125</v>
      </c>
      <c r="J1444" s="119" t="s">
        <v>3126</v>
      </c>
      <c r="K1444" s="119" t="s">
        <v>378</v>
      </c>
      <c r="L1444" s="119"/>
      <c r="M1444" s="119" t="s">
        <v>147</v>
      </c>
      <c r="N1444" s="119"/>
      <c r="O1444" s="119"/>
      <c r="P1444" s="119"/>
      <c r="Q1444" s="119"/>
      <c r="R1444" s="119">
        <v>1</v>
      </c>
      <c r="S1444" s="119" t="s">
        <v>120</v>
      </c>
      <c r="T1444" s="119"/>
      <c r="U1444" s="119"/>
      <c r="V1444" s="119"/>
      <c r="W1444" s="119"/>
      <c r="X1444" s="119" t="s">
        <v>5114</v>
      </c>
      <c r="Y1444" s="119" t="s">
        <v>5115</v>
      </c>
      <c r="Z1444" s="119" t="s">
        <v>5116</v>
      </c>
      <c r="AA1444" s="119" t="s">
        <v>5117</v>
      </c>
      <c r="AB1444" s="119" t="s">
        <v>1210</v>
      </c>
      <c r="AD1444" s="314"/>
      <c r="AE1444" s="315"/>
      <c r="AF1444" s="297"/>
      <c r="AG1444" s="316" t="s">
        <v>396</v>
      </c>
      <c r="AH1444" s="297" t="s">
        <v>5113</v>
      </c>
      <c r="AI1444" s="297" t="s">
        <v>3124</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5118</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5119</v>
      </c>
      <c r="B1445" s="297" t="s">
        <v>3600</v>
      </c>
      <c r="C1445" s="119"/>
      <c r="D1445" s="119"/>
      <c r="E1445" s="119"/>
      <c r="F1445" s="298">
        <v>1445</v>
      </c>
      <c r="G1445" s="119"/>
      <c r="H1445" s="119"/>
      <c r="I1445" s="119" t="s">
        <v>3601</v>
      </c>
      <c r="J1445" s="119" t="s">
        <v>3602</v>
      </c>
      <c r="K1445" s="119" t="s">
        <v>378</v>
      </c>
      <c r="L1445" s="119"/>
      <c r="M1445" s="119" t="s">
        <v>147</v>
      </c>
      <c r="N1445" s="119"/>
      <c r="O1445" s="119"/>
      <c r="P1445" s="119"/>
      <c r="Q1445" s="119"/>
      <c r="R1445" s="119">
        <v>1</v>
      </c>
      <c r="S1445" s="119" t="s">
        <v>120</v>
      </c>
      <c r="T1445" s="119"/>
      <c r="U1445" s="119"/>
      <c r="V1445" s="119"/>
      <c r="W1445" s="119"/>
      <c r="X1445" s="119" t="s">
        <v>5120</v>
      </c>
      <c r="Y1445" s="119" t="s">
        <v>5121</v>
      </c>
      <c r="Z1445" s="119" t="s">
        <v>5122</v>
      </c>
      <c r="AA1445" s="119" t="s">
        <v>5123</v>
      </c>
      <c r="AB1445" s="119" t="s">
        <v>1210</v>
      </c>
      <c r="AD1445" s="314"/>
      <c r="AE1445" s="315"/>
      <c r="AF1445" s="297"/>
      <c r="AG1445" s="316" t="s">
        <v>396</v>
      </c>
      <c r="AH1445" s="297" t="s">
        <v>5119</v>
      </c>
      <c r="AI1445" s="297" t="s">
        <v>3600</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5124</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5125</v>
      </c>
      <c r="B1446" s="297" t="s">
        <v>4076</v>
      </c>
      <c r="C1446" s="119"/>
      <c r="D1446" s="119"/>
      <c r="E1446" s="119"/>
      <c r="F1446" s="298">
        <v>1446</v>
      </c>
      <c r="G1446" s="119"/>
      <c r="H1446" s="119"/>
      <c r="I1446" s="119" t="s">
        <v>4077</v>
      </c>
      <c r="J1446" s="119" t="s">
        <v>4078</v>
      </c>
      <c r="K1446" s="119" t="s">
        <v>378</v>
      </c>
      <c r="L1446" s="119"/>
      <c r="M1446" s="119" t="s">
        <v>147</v>
      </c>
      <c r="N1446" s="119"/>
      <c r="O1446" s="119"/>
      <c r="P1446" s="119"/>
      <c r="Q1446" s="119"/>
      <c r="R1446" s="119">
        <v>1</v>
      </c>
      <c r="S1446" s="119" t="s">
        <v>120</v>
      </c>
      <c r="T1446" s="119"/>
      <c r="U1446" s="119"/>
      <c r="V1446" s="119"/>
      <c r="W1446" s="119"/>
      <c r="X1446" s="119" t="s">
        <v>5126</v>
      </c>
      <c r="Y1446" s="119" t="s">
        <v>5127</v>
      </c>
      <c r="Z1446" s="119" t="s">
        <v>5128</v>
      </c>
      <c r="AA1446" s="119" t="s">
        <v>5129</v>
      </c>
      <c r="AB1446" s="119" t="s">
        <v>1210</v>
      </c>
      <c r="AD1446" s="314"/>
      <c r="AE1446" s="315"/>
      <c r="AF1446" s="297"/>
      <c r="AG1446" s="316" t="s">
        <v>396</v>
      </c>
      <c r="AH1446" s="297" t="s">
        <v>5125</v>
      </c>
      <c r="AI1446" s="297" t="s">
        <v>4076</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5130</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5131</v>
      </c>
      <c r="B1447" s="297" t="s">
        <v>4552</v>
      </c>
      <c r="C1447" s="119"/>
      <c r="D1447" s="119"/>
      <c r="E1447" s="119"/>
      <c r="F1447" s="298">
        <v>1447</v>
      </c>
      <c r="G1447" s="119"/>
      <c r="H1447" s="119"/>
      <c r="I1447" s="119" t="s">
        <v>4553</v>
      </c>
      <c r="J1447" s="119" t="s">
        <v>4554</v>
      </c>
      <c r="K1447" s="119" t="s">
        <v>378</v>
      </c>
      <c r="L1447" s="119"/>
      <c r="M1447" s="119" t="s">
        <v>147</v>
      </c>
      <c r="N1447" s="119"/>
      <c r="O1447" s="119"/>
      <c r="P1447" s="119"/>
      <c r="Q1447" s="119"/>
      <c r="R1447" s="119">
        <v>1</v>
      </c>
      <c r="S1447" s="119" t="s">
        <v>120</v>
      </c>
      <c r="T1447" s="119"/>
      <c r="U1447" s="119"/>
      <c r="V1447" s="119"/>
      <c r="W1447" s="119"/>
      <c r="X1447" s="119" t="s">
        <v>5132</v>
      </c>
      <c r="Y1447" s="119" t="s">
        <v>5133</v>
      </c>
      <c r="Z1447" s="119" t="s">
        <v>5134</v>
      </c>
      <c r="AA1447" s="119" t="s">
        <v>5135</v>
      </c>
      <c r="AB1447" s="119" t="s">
        <v>1210</v>
      </c>
      <c r="AD1447" s="314"/>
      <c r="AE1447" s="315"/>
      <c r="AF1447" s="297"/>
      <c r="AG1447" s="316" t="s">
        <v>396</v>
      </c>
      <c r="AH1447" s="297" t="s">
        <v>5131</v>
      </c>
      <c r="AI1447" s="297" t="s">
        <v>4552</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5136</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5137</v>
      </c>
      <c r="J1449" s="119" t="s">
        <v>5138</v>
      </c>
      <c r="K1449" s="119" t="s">
        <v>378</v>
      </c>
      <c r="L1449" s="119"/>
      <c r="M1449" s="119" t="s">
        <v>147</v>
      </c>
      <c r="N1449" s="119"/>
      <c r="O1449" s="119"/>
      <c r="P1449" s="119"/>
      <c r="Q1449" s="119"/>
      <c r="R1449" s="119">
        <v>1</v>
      </c>
      <c r="S1449" s="119" t="s">
        <v>120</v>
      </c>
      <c r="T1449" s="119"/>
      <c r="U1449" s="119"/>
      <c r="V1449" s="119"/>
      <c r="W1449" s="119"/>
      <c r="X1449" s="119" t="s">
        <v>5139</v>
      </c>
      <c r="Y1449" s="119" t="s">
        <v>5140</v>
      </c>
      <c r="Z1449" s="119" t="s">
        <v>5141</v>
      </c>
      <c r="AA1449" s="119" t="s">
        <v>5142</v>
      </c>
      <c r="AB1449" s="119" t="s">
        <v>1210</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5143</v>
      </c>
      <c r="J1450" s="321" t="s">
        <v>877</v>
      </c>
      <c r="K1450" s="119" t="s">
        <v>378</v>
      </c>
      <c r="L1450" s="119"/>
      <c r="M1450" s="119" t="s">
        <v>147</v>
      </c>
      <c r="N1450" s="119"/>
      <c r="O1450" s="119"/>
      <c r="P1450" s="119"/>
      <c r="Q1450" s="119"/>
      <c r="R1450" s="119">
        <v>1</v>
      </c>
      <c r="S1450" s="119" t="s">
        <v>120</v>
      </c>
      <c r="T1450" s="119"/>
      <c r="U1450" s="119"/>
      <c r="V1450" s="119"/>
      <c r="W1450" s="119"/>
      <c r="X1450" s="119" t="s">
        <v>5144</v>
      </c>
      <c r="Y1450" s="119" t="s">
        <v>5145</v>
      </c>
      <c r="Z1450" s="119" t="s">
        <v>5146</v>
      </c>
      <c r="AA1450" s="119" t="s">
        <v>5147</v>
      </c>
      <c r="AB1450" s="119" t="s">
        <v>1210</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5148</v>
      </c>
      <c r="J1451" s="321" t="s">
        <v>880</v>
      </c>
      <c r="K1451" s="119" t="s">
        <v>378</v>
      </c>
      <c r="L1451" s="119"/>
      <c r="M1451" s="119" t="s">
        <v>147</v>
      </c>
      <c r="N1451" s="119"/>
      <c r="O1451" s="119"/>
      <c r="P1451" s="119"/>
      <c r="Q1451" s="119"/>
      <c r="R1451" s="119">
        <v>1</v>
      </c>
      <c r="S1451" s="119" t="s">
        <v>120</v>
      </c>
      <c r="T1451" s="119"/>
      <c r="U1451" s="119"/>
      <c r="V1451" s="119"/>
      <c r="W1451" s="119"/>
      <c r="X1451" s="119" t="s">
        <v>5149</v>
      </c>
      <c r="Y1451" s="119" t="s">
        <v>5150</v>
      </c>
      <c r="Z1451" s="119" t="s">
        <v>5151</v>
      </c>
      <c r="AA1451" s="119" t="s">
        <v>5152</v>
      </c>
      <c r="AB1451" s="119" t="s">
        <v>1210</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5153</v>
      </c>
      <c r="J1452" s="321" t="s">
        <v>883</v>
      </c>
      <c r="K1452" s="119" t="s">
        <v>378</v>
      </c>
      <c r="L1452" s="119"/>
      <c r="M1452" s="119" t="s">
        <v>147</v>
      </c>
      <c r="N1452" s="119"/>
      <c r="O1452" s="119"/>
      <c r="P1452" s="119"/>
      <c r="Q1452" s="119"/>
      <c r="R1452" s="119">
        <v>1</v>
      </c>
      <c r="S1452" s="119" t="s">
        <v>120</v>
      </c>
      <c r="T1452" s="119"/>
      <c r="U1452" s="119"/>
      <c r="V1452" s="119"/>
      <c r="W1452" s="119"/>
      <c r="X1452" s="119" t="s">
        <v>5154</v>
      </c>
      <c r="Y1452" s="119" t="s">
        <v>5155</v>
      </c>
      <c r="Z1452" s="119" t="s">
        <v>5156</v>
      </c>
      <c r="AA1452" s="119" t="s">
        <v>5157</v>
      </c>
      <c r="AB1452" s="119" t="s">
        <v>1210</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5158</v>
      </c>
      <c r="J1453" s="321" t="s">
        <v>886</v>
      </c>
      <c r="K1453" s="119" t="s">
        <v>378</v>
      </c>
      <c r="L1453" s="119"/>
      <c r="M1453" s="119" t="s">
        <v>147</v>
      </c>
      <c r="N1453" s="119"/>
      <c r="O1453" s="119"/>
      <c r="P1453" s="119"/>
      <c r="Q1453" s="119"/>
      <c r="R1453" s="119">
        <v>1</v>
      </c>
      <c r="S1453" s="119" t="s">
        <v>120</v>
      </c>
      <c r="T1453" s="119"/>
      <c r="U1453" s="119"/>
      <c r="V1453" s="119"/>
      <c r="W1453" s="119"/>
      <c r="X1453" s="119" t="s">
        <v>5159</v>
      </c>
      <c r="Y1453" s="119" t="s">
        <v>5160</v>
      </c>
      <c r="Z1453" s="119" t="s">
        <v>5161</v>
      </c>
      <c r="AA1453" s="119" t="s">
        <v>5162</v>
      </c>
      <c r="AB1453" s="119" t="s">
        <v>1210</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5163</v>
      </c>
      <c r="B1500" s="297" t="s">
        <v>5163</v>
      </c>
      <c r="C1500" s="119" t="s">
        <v>115</v>
      </c>
      <c r="D1500" s="119" t="s">
        <v>1203</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5164</v>
      </c>
      <c r="Y1500" s="119" t="s">
        <v>5165</v>
      </c>
      <c r="Z1500" s="119" t="s">
        <v>5166</v>
      </c>
      <c r="AA1500" s="119" t="s">
        <v>5167</v>
      </c>
      <c r="AB1500" s="119" t="s">
        <v>1210</v>
      </c>
      <c r="AD1500" s="300"/>
      <c r="AE1500" s="304"/>
      <c r="AF1500" s="297"/>
      <c r="AG1500" s="302"/>
      <c r="AH1500" s="297" t="s">
        <v>5163</v>
      </c>
      <c r="AI1500" s="297" t="s">
        <v>5163</v>
      </c>
      <c r="AJ1500" s="302">
        <v>1</v>
      </c>
      <c r="AX1500" s="303"/>
      <c r="AZ1500" s="303"/>
      <c r="BB1500" s="304"/>
      <c r="BC1500" s="304"/>
      <c r="BD1500" s="303"/>
      <c r="BE1500" s="303"/>
      <c r="BF1500" s="305"/>
      <c r="BG1500" s="305"/>
      <c r="BH1500" s="306" t="s">
        <v>1203</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1203</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5168</v>
      </c>
      <c r="B1501" s="297" t="s">
        <v>5168</v>
      </c>
      <c r="C1501" s="119" t="s">
        <v>115</v>
      </c>
      <c r="D1501" s="119" t="s">
        <v>860</v>
      </c>
      <c r="E1501" s="119" t="s">
        <v>1224</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5169</v>
      </c>
      <c r="Y1501" s="119" t="s">
        <v>5170</v>
      </c>
      <c r="Z1501" s="119" t="s">
        <v>5171</v>
      </c>
      <c r="AA1501" s="119" t="s">
        <v>5172</v>
      </c>
      <c r="AB1501" s="119" t="s">
        <v>1210</v>
      </c>
      <c r="AD1501" s="300"/>
      <c r="AE1501" s="304"/>
      <c r="AF1501" s="297"/>
      <c r="AG1501" s="355">
        <v>0</v>
      </c>
      <c r="AH1501" s="297" t="s">
        <v>5168</v>
      </c>
      <c r="AI1501" s="297" t="s">
        <v>5168</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1224</v>
      </c>
      <c r="CY1501" s="320" t="s">
        <v>925</v>
      </c>
      <c r="CZ1501" s="319" t="s">
        <v>53</v>
      </c>
      <c r="DA1501" s="319" t="s">
        <v>53</v>
      </c>
      <c r="DB1501" s="319">
        <v>6</v>
      </c>
      <c r="DC1501" s="319">
        <v>6</v>
      </c>
      <c r="DD1501" s="319">
        <v>30</v>
      </c>
      <c r="DE1501" s="319">
        <v>30</v>
      </c>
      <c r="DF1501" s="319" t="s">
        <v>48</v>
      </c>
    </row>
    <row r="1502" spans="1:110" s="299" customFormat="1" ht="16" customHeight="1">
      <c r="A1502" s="297" t="s">
        <v>5173</v>
      </c>
      <c r="B1502" s="297" t="s">
        <v>5173</v>
      </c>
      <c r="C1502" s="119" t="s">
        <v>115</v>
      </c>
      <c r="D1502" s="119" t="s">
        <v>1224</v>
      </c>
      <c r="E1502" s="119" t="s">
        <v>1234</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5174</v>
      </c>
      <c r="Y1502" s="119" t="s">
        <v>5175</v>
      </c>
      <c r="Z1502" s="119" t="s">
        <v>5176</v>
      </c>
      <c r="AA1502" s="119" t="s">
        <v>5177</v>
      </c>
      <c r="AB1502" s="119" t="s">
        <v>1210</v>
      </c>
      <c r="AD1502" s="300"/>
      <c r="AE1502" s="304"/>
      <c r="AF1502" s="297"/>
      <c r="AG1502" s="355">
        <v>0</v>
      </c>
      <c r="AH1502" s="297" t="s">
        <v>5173</v>
      </c>
      <c r="AI1502" s="297" t="s">
        <v>5173</v>
      </c>
      <c r="AJ1502" s="302">
        <v>3</v>
      </c>
      <c r="AX1502" s="303"/>
      <c r="AZ1502" s="303"/>
      <c r="BB1502" s="304"/>
      <c r="BC1502" s="304"/>
      <c r="BD1502" s="303"/>
      <c r="BE1502" s="303"/>
      <c r="BF1502" s="305"/>
      <c r="BG1502" s="305"/>
      <c r="BH1502" s="306" t="s">
        <v>1224</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1224</v>
      </c>
      <c r="CX1502" s="318" t="s">
        <v>1234</v>
      </c>
      <c r="CY1502" s="320" t="s">
        <v>925</v>
      </c>
      <c r="CZ1502" s="319" t="s">
        <v>53</v>
      </c>
      <c r="DA1502" s="319" t="s">
        <v>53</v>
      </c>
      <c r="DB1502" s="319">
        <v>6</v>
      </c>
      <c r="DC1502" s="319">
        <v>6</v>
      </c>
      <c r="DD1502" s="319">
        <v>17.5</v>
      </c>
      <c r="DE1502" s="319">
        <v>17.5</v>
      </c>
      <c r="DF1502" s="319" t="s">
        <v>48</v>
      </c>
    </row>
    <row r="1503" spans="1:110" s="299" customFormat="1" ht="16" customHeight="1">
      <c r="A1503" s="297" t="s">
        <v>5178</v>
      </c>
      <c r="B1503" s="297" t="s">
        <v>5178</v>
      </c>
      <c r="C1503" s="119" t="s">
        <v>115</v>
      </c>
      <c r="D1503" s="119" t="s">
        <v>1234</v>
      </c>
      <c r="E1503" s="119" t="s">
        <v>1244</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5179</v>
      </c>
      <c r="Y1503" s="119" t="s">
        <v>5180</v>
      </c>
      <c r="Z1503" s="119" t="s">
        <v>5181</v>
      </c>
      <c r="AA1503" s="119" t="s">
        <v>5182</v>
      </c>
      <c r="AB1503" s="119" t="s">
        <v>1210</v>
      </c>
      <c r="AD1503" s="300"/>
      <c r="AE1503" s="304"/>
      <c r="AF1503" s="297"/>
      <c r="AG1503" s="355">
        <v>0</v>
      </c>
      <c r="AH1503" s="297" t="s">
        <v>5178</v>
      </c>
      <c r="AI1503" s="297" t="s">
        <v>5178</v>
      </c>
      <c r="AJ1503" s="302">
        <v>4</v>
      </c>
      <c r="AX1503" s="303"/>
      <c r="AZ1503" s="303"/>
      <c r="BB1503" s="304"/>
      <c r="BC1503" s="304"/>
      <c r="BD1503" s="303"/>
      <c r="BE1503" s="303"/>
      <c r="BF1503" s="305"/>
      <c r="BG1503" s="305"/>
      <c r="BH1503" s="306" t="s">
        <v>1234</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1234</v>
      </c>
      <c r="CX1503" s="318" t="s">
        <v>1244</v>
      </c>
      <c r="CY1503" s="320" t="s">
        <v>925</v>
      </c>
      <c r="CZ1503" s="319" t="s">
        <v>53</v>
      </c>
      <c r="DA1503" s="319" t="s">
        <v>53</v>
      </c>
      <c r="DB1503" s="319">
        <v>6</v>
      </c>
      <c r="DC1503" s="319">
        <v>6</v>
      </c>
      <c r="DD1503" s="319">
        <v>6</v>
      </c>
      <c r="DE1503" s="319">
        <v>6</v>
      </c>
      <c r="DF1503" s="319" t="s">
        <v>48</v>
      </c>
    </row>
    <row r="1504" spans="1:110" s="299" customFormat="1" ht="16" customHeight="1">
      <c r="A1504" s="297" t="s">
        <v>5183</v>
      </c>
      <c r="B1504" s="297" t="s">
        <v>5183</v>
      </c>
      <c r="C1504" s="119" t="s">
        <v>115</v>
      </c>
      <c r="D1504" s="119" t="s">
        <v>1234</v>
      </c>
      <c r="E1504" s="119" t="s">
        <v>1254</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5184</v>
      </c>
      <c r="Y1504" s="119" t="s">
        <v>5185</v>
      </c>
      <c r="Z1504" s="119" t="s">
        <v>5186</v>
      </c>
      <c r="AA1504" s="119" t="s">
        <v>5187</v>
      </c>
      <c r="AB1504" s="119" t="s">
        <v>1210</v>
      </c>
      <c r="AD1504" s="300"/>
      <c r="AE1504" s="304"/>
      <c r="AF1504" s="297"/>
      <c r="AG1504" s="355">
        <v>0</v>
      </c>
      <c r="AH1504" s="297" t="s">
        <v>5183</v>
      </c>
      <c r="AI1504" s="297" t="s">
        <v>5183</v>
      </c>
      <c r="AJ1504" s="302">
        <v>4</v>
      </c>
      <c r="AX1504" s="303"/>
      <c r="AZ1504" s="303"/>
      <c r="BB1504" s="304"/>
      <c r="BC1504" s="304"/>
      <c r="BD1504" s="303"/>
      <c r="BE1504" s="303"/>
      <c r="BF1504" s="305"/>
      <c r="BG1504" s="305"/>
      <c r="BH1504" s="306" t="s">
        <v>1234</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1234</v>
      </c>
      <c r="CX1504" s="318" t="s">
        <v>1254</v>
      </c>
      <c r="CY1504" s="320" t="s">
        <v>925</v>
      </c>
      <c r="CZ1504" s="319" t="s">
        <v>53</v>
      </c>
      <c r="DA1504" s="319" t="s">
        <v>53</v>
      </c>
      <c r="DB1504" s="319">
        <v>6</v>
      </c>
      <c r="DC1504" s="319">
        <v>6</v>
      </c>
      <c r="DD1504" s="319">
        <v>6</v>
      </c>
      <c r="DE1504" s="319">
        <v>6</v>
      </c>
      <c r="DF1504" s="319" t="s">
        <v>48</v>
      </c>
    </row>
    <row r="1505" spans="1:110" s="299" customFormat="1" ht="16" customHeight="1">
      <c r="A1505" s="297" t="s">
        <v>5188</v>
      </c>
      <c r="B1505" s="297" t="s">
        <v>5188</v>
      </c>
      <c r="C1505" s="119" t="s">
        <v>115</v>
      </c>
      <c r="D1505" s="119" t="s">
        <v>1234</v>
      </c>
      <c r="E1505" s="119" t="s">
        <v>1264</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5189</v>
      </c>
      <c r="Y1505" s="119" t="s">
        <v>5190</v>
      </c>
      <c r="Z1505" s="119" t="s">
        <v>5191</v>
      </c>
      <c r="AA1505" s="119" t="s">
        <v>5192</v>
      </c>
      <c r="AB1505" s="119" t="s">
        <v>1210</v>
      </c>
      <c r="AD1505" s="300"/>
      <c r="AE1505" s="304"/>
      <c r="AF1505" s="297"/>
      <c r="AG1505" s="355">
        <v>0</v>
      </c>
      <c r="AH1505" s="297" t="s">
        <v>5188</v>
      </c>
      <c r="AI1505" s="297" t="s">
        <v>5188</v>
      </c>
      <c r="AJ1505" s="302">
        <v>4</v>
      </c>
      <c r="AX1505" s="303"/>
      <c r="AZ1505" s="303"/>
      <c r="BB1505" s="304"/>
      <c r="BC1505" s="304"/>
      <c r="BD1505" s="303"/>
      <c r="BE1505" s="303"/>
      <c r="BF1505" s="305"/>
      <c r="BG1505" s="305"/>
      <c r="BH1505" s="306" t="s">
        <v>1234</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1234</v>
      </c>
      <c r="CX1505" s="318" t="s">
        <v>1264</v>
      </c>
      <c r="CY1505" s="320" t="s">
        <v>925</v>
      </c>
      <c r="CZ1505" s="319" t="s">
        <v>53</v>
      </c>
      <c r="DA1505" s="319" t="s">
        <v>53</v>
      </c>
      <c r="DB1505" s="319">
        <v>6</v>
      </c>
      <c r="DC1505" s="319">
        <v>6</v>
      </c>
      <c r="DD1505" s="319">
        <v>6</v>
      </c>
      <c r="DE1505" s="319">
        <v>6</v>
      </c>
      <c r="DF1505" s="319" t="s">
        <v>48</v>
      </c>
    </row>
    <row r="1506" spans="1:110" s="299" customFormat="1" ht="16" customHeight="1">
      <c r="A1506" s="297" t="s">
        <v>5193</v>
      </c>
      <c r="B1506" s="297" t="s">
        <v>5193</v>
      </c>
      <c r="C1506" s="119" t="s">
        <v>115</v>
      </c>
      <c r="D1506" s="119" t="s">
        <v>1224</v>
      </c>
      <c r="E1506" s="119" t="s">
        <v>1273</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5194</v>
      </c>
      <c r="Y1506" s="119" t="s">
        <v>5195</v>
      </c>
      <c r="Z1506" s="119" t="s">
        <v>5196</v>
      </c>
      <c r="AA1506" s="119" t="s">
        <v>5197</v>
      </c>
      <c r="AB1506" s="119" t="s">
        <v>1210</v>
      </c>
      <c r="AD1506" s="300"/>
      <c r="AE1506" s="304"/>
      <c r="AF1506" s="297"/>
      <c r="AG1506" s="355">
        <v>0</v>
      </c>
      <c r="AH1506" s="297" t="s">
        <v>5193</v>
      </c>
      <c r="AI1506" s="297" t="s">
        <v>5193</v>
      </c>
      <c r="AJ1506" s="302">
        <v>3</v>
      </c>
      <c r="AX1506" s="303"/>
      <c r="AZ1506" s="303"/>
      <c r="BB1506" s="304"/>
      <c r="BC1506" s="304"/>
      <c r="BD1506" s="303"/>
      <c r="BE1506" s="303"/>
      <c r="BF1506" s="305"/>
      <c r="BG1506" s="305"/>
      <c r="BH1506" s="306" t="s">
        <v>1224</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1224</v>
      </c>
      <c r="CX1506" s="318" t="s">
        <v>1273</v>
      </c>
      <c r="CY1506" s="320" t="s">
        <v>925</v>
      </c>
      <c r="CZ1506" s="319" t="s">
        <v>53</v>
      </c>
      <c r="DA1506" s="319" t="s">
        <v>53</v>
      </c>
      <c r="DB1506" s="319">
        <v>6</v>
      </c>
      <c r="DC1506" s="319">
        <v>6</v>
      </c>
      <c r="DD1506" s="319">
        <v>17.5</v>
      </c>
      <c r="DE1506" s="319">
        <v>17.5</v>
      </c>
      <c r="DF1506" s="319" t="s">
        <v>48</v>
      </c>
    </row>
    <row r="1507" spans="1:110" s="299" customFormat="1" ht="16" customHeight="1">
      <c r="A1507" s="297" t="s">
        <v>5198</v>
      </c>
      <c r="B1507" s="297" t="s">
        <v>5198</v>
      </c>
      <c r="C1507" s="119" t="s">
        <v>115</v>
      </c>
      <c r="D1507" s="119" t="s">
        <v>1273</v>
      </c>
      <c r="E1507" s="119" t="s">
        <v>1282</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5199</v>
      </c>
      <c r="Y1507" s="119" t="s">
        <v>5200</v>
      </c>
      <c r="Z1507" s="119" t="s">
        <v>5201</v>
      </c>
      <c r="AA1507" s="119" t="s">
        <v>5202</v>
      </c>
      <c r="AB1507" s="119" t="s">
        <v>1210</v>
      </c>
      <c r="AD1507" s="300"/>
      <c r="AE1507" s="304"/>
      <c r="AF1507" s="297"/>
      <c r="AG1507" s="355">
        <v>0</v>
      </c>
      <c r="AH1507" s="297" t="s">
        <v>5198</v>
      </c>
      <c r="AI1507" s="297" t="s">
        <v>5198</v>
      </c>
      <c r="AJ1507" s="302">
        <v>4</v>
      </c>
      <c r="AX1507" s="303"/>
      <c r="AZ1507" s="303"/>
      <c r="BB1507" s="304"/>
      <c r="BC1507" s="304"/>
      <c r="BD1507" s="303"/>
      <c r="BE1507" s="303"/>
      <c r="BF1507" s="305"/>
      <c r="BG1507" s="305"/>
      <c r="BH1507" s="306" t="s">
        <v>1273</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1273</v>
      </c>
      <c r="CX1507" s="318" t="s">
        <v>1282</v>
      </c>
      <c r="CY1507" s="320" t="s">
        <v>925</v>
      </c>
      <c r="CZ1507" s="319" t="s">
        <v>53</v>
      </c>
      <c r="DA1507" s="319" t="s">
        <v>53</v>
      </c>
      <c r="DB1507" s="319">
        <v>6</v>
      </c>
      <c r="DC1507" s="319">
        <v>6</v>
      </c>
      <c r="DD1507" s="319">
        <v>6</v>
      </c>
      <c r="DE1507" s="319">
        <v>6</v>
      </c>
      <c r="DF1507" s="319" t="s">
        <v>48</v>
      </c>
    </row>
    <row r="1508" spans="1:110" s="299" customFormat="1" ht="16" customHeight="1">
      <c r="A1508" s="297" t="s">
        <v>5203</v>
      </c>
      <c r="B1508" s="297" t="s">
        <v>5203</v>
      </c>
      <c r="C1508" s="119" t="s">
        <v>115</v>
      </c>
      <c r="D1508" s="119" t="s">
        <v>1273</v>
      </c>
      <c r="E1508" s="119" t="s">
        <v>1291</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5204</v>
      </c>
      <c r="Y1508" s="119" t="s">
        <v>5205</v>
      </c>
      <c r="Z1508" s="119" t="s">
        <v>5206</v>
      </c>
      <c r="AA1508" s="119" t="s">
        <v>5207</v>
      </c>
      <c r="AB1508" s="119" t="s">
        <v>1210</v>
      </c>
      <c r="AD1508" s="300"/>
      <c r="AE1508" s="304"/>
      <c r="AF1508" s="297"/>
      <c r="AG1508" s="355">
        <v>0</v>
      </c>
      <c r="AH1508" s="297" t="s">
        <v>5203</v>
      </c>
      <c r="AI1508" s="297" t="s">
        <v>5203</v>
      </c>
      <c r="AJ1508" s="302">
        <v>4</v>
      </c>
      <c r="AX1508" s="303"/>
      <c r="AZ1508" s="303"/>
      <c r="BB1508" s="304"/>
      <c r="BC1508" s="304"/>
      <c r="BD1508" s="303"/>
      <c r="BE1508" s="303"/>
      <c r="BF1508" s="305"/>
      <c r="BG1508" s="305"/>
      <c r="BH1508" s="306" t="s">
        <v>1273</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1273</v>
      </c>
      <c r="CX1508" s="318" t="s">
        <v>1291</v>
      </c>
      <c r="CY1508" s="320" t="s">
        <v>925</v>
      </c>
      <c r="CZ1508" s="319" t="s">
        <v>53</v>
      </c>
      <c r="DA1508" s="319" t="s">
        <v>53</v>
      </c>
      <c r="DB1508" s="319">
        <v>6</v>
      </c>
      <c r="DC1508" s="319">
        <v>6</v>
      </c>
      <c r="DD1508" s="319">
        <v>6</v>
      </c>
      <c r="DE1508" s="319">
        <v>6</v>
      </c>
      <c r="DF1508" s="319" t="s">
        <v>48</v>
      </c>
    </row>
    <row r="1509" spans="1:110" s="299" customFormat="1" ht="16" customHeight="1">
      <c r="A1509" s="297" t="s">
        <v>5208</v>
      </c>
      <c r="B1509" s="297" t="s">
        <v>5208</v>
      </c>
      <c r="C1509" s="119" t="s">
        <v>115</v>
      </c>
      <c r="D1509" s="119" t="s">
        <v>1273</v>
      </c>
      <c r="E1509" s="119" t="s">
        <v>1300</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5209</v>
      </c>
      <c r="Y1509" s="119" t="s">
        <v>5210</v>
      </c>
      <c r="Z1509" s="119" t="s">
        <v>5211</v>
      </c>
      <c r="AA1509" s="119" t="s">
        <v>5212</v>
      </c>
      <c r="AB1509" s="119" t="s">
        <v>1210</v>
      </c>
      <c r="AD1509" s="300"/>
      <c r="AE1509" s="304"/>
      <c r="AF1509" s="297"/>
      <c r="AG1509" s="355">
        <v>0</v>
      </c>
      <c r="AH1509" s="297" t="s">
        <v>5208</v>
      </c>
      <c r="AI1509" s="297" t="s">
        <v>5208</v>
      </c>
      <c r="AJ1509" s="302">
        <v>4</v>
      </c>
      <c r="AX1509" s="303"/>
      <c r="AZ1509" s="303"/>
      <c r="BB1509" s="304"/>
      <c r="BC1509" s="304"/>
      <c r="BD1509" s="303"/>
      <c r="BE1509" s="303"/>
      <c r="BF1509" s="305"/>
      <c r="BG1509" s="305"/>
      <c r="BH1509" s="306" t="s">
        <v>1273</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1273</v>
      </c>
      <c r="CX1509" s="318" t="s">
        <v>1300</v>
      </c>
      <c r="CY1509" s="320" t="s">
        <v>925</v>
      </c>
      <c r="CZ1509" s="319" t="s">
        <v>53</v>
      </c>
      <c r="DA1509" s="319" t="s">
        <v>53</v>
      </c>
      <c r="DB1509" s="319">
        <v>6</v>
      </c>
      <c r="DC1509" s="319">
        <v>6</v>
      </c>
      <c r="DD1509" s="319">
        <v>6</v>
      </c>
      <c r="DE1509" s="319">
        <v>6</v>
      </c>
      <c r="DF1509" s="319" t="s">
        <v>48</v>
      </c>
    </row>
    <row r="1510" spans="1:110" s="299" customFormat="1" ht="16" customHeight="1">
      <c r="A1510" s="297" t="s">
        <v>5213</v>
      </c>
      <c r="B1510" s="297" t="s">
        <v>5213</v>
      </c>
      <c r="C1510" s="119" t="s">
        <v>115</v>
      </c>
      <c r="D1510" s="119" t="s">
        <v>1224</v>
      </c>
      <c r="E1510" s="119" t="s">
        <v>1309</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5214</v>
      </c>
      <c r="Y1510" s="119" t="s">
        <v>5215</v>
      </c>
      <c r="Z1510" s="119" t="s">
        <v>5216</v>
      </c>
      <c r="AA1510" s="119" t="s">
        <v>5217</v>
      </c>
      <c r="AB1510" s="119" t="s">
        <v>1210</v>
      </c>
      <c r="AD1510" s="300"/>
      <c r="AE1510" s="304"/>
      <c r="AF1510" s="297"/>
      <c r="AG1510" s="355">
        <v>0</v>
      </c>
      <c r="AH1510" s="297" t="s">
        <v>5213</v>
      </c>
      <c r="AI1510" s="297" t="s">
        <v>5213</v>
      </c>
      <c r="AJ1510" s="302">
        <v>3</v>
      </c>
      <c r="AX1510" s="303"/>
      <c r="AZ1510" s="303"/>
      <c r="BB1510" s="304"/>
      <c r="BC1510" s="304"/>
      <c r="BD1510" s="303"/>
      <c r="BE1510" s="303"/>
      <c r="BF1510" s="305"/>
      <c r="BG1510" s="305"/>
      <c r="BH1510" s="306" t="s">
        <v>1224</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1224</v>
      </c>
      <c r="CX1510" s="318" t="s">
        <v>1309</v>
      </c>
      <c r="CY1510" s="320" t="s">
        <v>925</v>
      </c>
      <c r="CZ1510" s="319" t="s">
        <v>53</v>
      </c>
      <c r="DA1510" s="319" t="s">
        <v>53</v>
      </c>
      <c r="DB1510" s="319">
        <v>6</v>
      </c>
      <c r="DC1510" s="319">
        <v>6</v>
      </c>
      <c r="DD1510" s="319">
        <v>17.5</v>
      </c>
      <c r="DE1510" s="319">
        <v>17.5</v>
      </c>
      <c r="DF1510" s="319" t="s">
        <v>48</v>
      </c>
    </row>
    <row r="1511" spans="1:110" s="299" customFormat="1" ht="16" customHeight="1">
      <c r="A1511" s="297" t="s">
        <v>5218</v>
      </c>
      <c r="B1511" s="297" t="s">
        <v>5218</v>
      </c>
      <c r="C1511" s="119" t="s">
        <v>115</v>
      </c>
      <c r="D1511" s="119" t="s">
        <v>1309</v>
      </c>
      <c r="E1511" s="119" t="s">
        <v>1318</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5219</v>
      </c>
      <c r="Y1511" s="119" t="s">
        <v>5220</v>
      </c>
      <c r="Z1511" s="119" t="s">
        <v>5221</v>
      </c>
      <c r="AA1511" s="119" t="s">
        <v>5222</v>
      </c>
      <c r="AB1511" s="119" t="s">
        <v>1210</v>
      </c>
      <c r="AD1511" s="300"/>
      <c r="AE1511" s="304"/>
      <c r="AF1511" s="297"/>
      <c r="AG1511" s="355">
        <v>0</v>
      </c>
      <c r="AH1511" s="297" t="s">
        <v>5218</v>
      </c>
      <c r="AI1511" s="297" t="s">
        <v>5218</v>
      </c>
      <c r="AJ1511" s="302">
        <v>4</v>
      </c>
      <c r="AX1511" s="303"/>
      <c r="AZ1511" s="303"/>
      <c r="BB1511" s="304"/>
      <c r="BC1511" s="304"/>
      <c r="BD1511" s="303"/>
      <c r="BE1511" s="303"/>
      <c r="BF1511" s="305"/>
      <c r="BG1511" s="305"/>
      <c r="BH1511" s="306" t="s">
        <v>1309</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1309</v>
      </c>
      <c r="CX1511" s="318" t="s">
        <v>1318</v>
      </c>
      <c r="CY1511" s="320" t="s">
        <v>925</v>
      </c>
      <c r="CZ1511" s="319" t="s">
        <v>53</v>
      </c>
      <c r="DA1511" s="319" t="s">
        <v>53</v>
      </c>
      <c r="DB1511" s="319">
        <v>6</v>
      </c>
      <c r="DC1511" s="319">
        <v>6</v>
      </c>
      <c r="DD1511" s="319">
        <v>6</v>
      </c>
      <c r="DE1511" s="319">
        <v>6</v>
      </c>
      <c r="DF1511" s="319" t="s">
        <v>48</v>
      </c>
    </row>
    <row r="1512" spans="1:110" s="299" customFormat="1" ht="16" customHeight="1">
      <c r="A1512" s="297" t="s">
        <v>5223</v>
      </c>
      <c r="B1512" s="297" t="s">
        <v>5223</v>
      </c>
      <c r="C1512" s="119" t="s">
        <v>115</v>
      </c>
      <c r="D1512" s="119" t="s">
        <v>1309</v>
      </c>
      <c r="E1512" s="119" t="s">
        <v>1327</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5224</v>
      </c>
      <c r="Y1512" s="119" t="s">
        <v>5225</v>
      </c>
      <c r="Z1512" s="119" t="s">
        <v>5226</v>
      </c>
      <c r="AA1512" s="119" t="s">
        <v>5227</v>
      </c>
      <c r="AB1512" s="119" t="s">
        <v>1210</v>
      </c>
      <c r="AD1512" s="300"/>
      <c r="AE1512" s="304"/>
      <c r="AF1512" s="297"/>
      <c r="AG1512" s="355">
        <v>0</v>
      </c>
      <c r="AH1512" s="297" t="s">
        <v>5223</v>
      </c>
      <c r="AI1512" s="297" t="s">
        <v>5223</v>
      </c>
      <c r="AJ1512" s="302">
        <v>4</v>
      </c>
      <c r="AX1512" s="303"/>
      <c r="AZ1512" s="303"/>
      <c r="BB1512" s="304"/>
      <c r="BC1512" s="304"/>
      <c r="BD1512" s="303"/>
      <c r="BE1512" s="303"/>
      <c r="BF1512" s="305"/>
      <c r="BG1512" s="305"/>
      <c r="BH1512" s="306" t="s">
        <v>1309</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1309</v>
      </c>
      <c r="CX1512" s="318" t="s">
        <v>1327</v>
      </c>
      <c r="CY1512" s="320" t="s">
        <v>925</v>
      </c>
      <c r="CZ1512" s="319" t="s">
        <v>53</v>
      </c>
      <c r="DA1512" s="319" t="s">
        <v>53</v>
      </c>
      <c r="DB1512" s="319">
        <v>6</v>
      </c>
      <c r="DC1512" s="319">
        <v>6</v>
      </c>
      <c r="DD1512" s="319">
        <v>6</v>
      </c>
      <c r="DE1512" s="319">
        <v>6</v>
      </c>
      <c r="DF1512" s="319" t="s">
        <v>48</v>
      </c>
    </row>
    <row r="1513" spans="1:110" s="299" customFormat="1" ht="16" customHeight="1">
      <c r="A1513" s="297" t="s">
        <v>5228</v>
      </c>
      <c r="B1513" s="297" t="s">
        <v>5228</v>
      </c>
      <c r="C1513" s="119" t="s">
        <v>115</v>
      </c>
      <c r="D1513" s="119" t="s">
        <v>1309</v>
      </c>
      <c r="E1513" s="119" t="s">
        <v>1336</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5229</v>
      </c>
      <c r="Y1513" s="119" t="s">
        <v>5230</v>
      </c>
      <c r="Z1513" s="119" t="s">
        <v>5231</v>
      </c>
      <c r="AA1513" s="119" t="s">
        <v>5232</v>
      </c>
      <c r="AB1513" s="119" t="s">
        <v>1210</v>
      </c>
      <c r="AD1513" s="300"/>
      <c r="AE1513" s="304"/>
      <c r="AF1513" s="297"/>
      <c r="AG1513" s="355">
        <v>0</v>
      </c>
      <c r="AH1513" s="297" t="s">
        <v>5228</v>
      </c>
      <c r="AI1513" s="297" t="s">
        <v>5228</v>
      </c>
      <c r="AJ1513" s="302">
        <v>4</v>
      </c>
      <c r="AX1513" s="303"/>
      <c r="AZ1513" s="303"/>
      <c r="BB1513" s="304"/>
      <c r="BC1513" s="304"/>
      <c r="BD1513" s="303"/>
      <c r="BE1513" s="303"/>
      <c r="BF1513" s="305"/>
      <c r="BG1513" s="305"/>
      <c r="BH1513" s="306" t="s">
        <v>1309</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1309</v>
      </c>
      <c r="CX1513" s="318" t="s">
        <v>1336</v>
      </c>
      <c r="CY1513" s="320" t="s">
        <v>925</v>
      </c>
      <c r="CZ1513" s="319" t="s">
        <v>53</v>
      </c>
      <c r="DA1513" s="319" t="s">
        <v>53</v>
      </c>
      <c r="DB1513" s="319">
        <v>6</v>
      </c>
      <c r="DC1513" s="319">
        <v>6</v>
      </c>
      <c r="DD1513" s="319">
        <v>6</v>
      </c>
      <c r="DE1513" s="319">
        <v>6</v>
      </c>
      <c r="DF1513" s="319" t="s">
        <v>48</v>
      </c>
    </row>
    <row r="1514" spans="1:110" s="299" customFormat="1" ht="16" customHeight="1">
      <c r="A1514" s="297" t="s">
        <v>5233</v>
      </c>
      <c r="B1514" s="297" t="s">
        <v>5233</v>
      </c>
      <c r="C1514" s="119" t="s">
        <v>115</v>
      </c>
      <c r="D1514" s="119" t="s">
        <v>860</v>
      </c>
      <c r="E1514" s="119" t="s">
        <v>1345</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5234</v>
      </c>
      <c r="Y1514" s="119" t="s">
        <v>5235</v>
      </c>
      <c r="Z1514" s="119" t="s">
        <v>5236</v>
      </c>
      <c r="AA1514" s="119" t="s">
        <v>5237</v>
      </c>
      <c r="AB1514" s="119" t="s">
        <v>1210</v>
      </c>
      <c r="AD1514" s="300"/>
      <c r="AE1514" s="304"/>
      <c r="AF1514" s="297"/>
      <c r="AG1514" s="355">
        <v>0</v>
      </c>
      <c r="AH1514" s="297" t="s">
        <v>5233</v>
      </c>
      <c r="AI1514" s="297" t="s">
        <v>5233</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1345</v>
      </c>
      <c r="CY1514" s="320" t="s">
        <v>925</v>
      </c>
      <c r="CZ1514" s="319" t="s">
        <v>53</v>
      </c>
      <c r="DA1514" s="319" t="s">
        <v>53</v>
      </c>
      <c r="DB1514" s="319">
        <v>6</v>
      </c>
      <c r="DC1514" s="319">
        <v>6</v>
      </c>
      <c r="DD1514" s="319">
        <v>30</v>
      </c>
      <c r="DE1514" s="319">
        <v>30</v>
      </c>
      <c r="DF1514" s="319" t="s">
        <v>48</v>
      </c>
    </row>
    <row r="1515" spans="1:110" s="299" customFormat="1" ht="16" customHeight="1">
      <c r="A1515" s="297" t="s">
        <v>5238</v>
      </c>
      <c r="B1515" s="297" t="s">
        <v>5238</v>
      </c>
      <c r="C1515" s="119" t="s">
        <v>115</v>
      </c>
      <c r="D1515" s="119" t="s">
        <v>1345</v>
      </c>
      <c r="E1515" s="119" t="s">
        <v>1354</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5239</v>
      </c>
      <c r="Y1515" s="119" t="s">
        <v>5240</v>
      </c>
      <c r="Z1515" s="119" t="s">
        <v>5241</v>
      </c>
      <c r="AA1515" s="119" t="s">
        <v>5242</v>
      </c>
      <c r="AB1515" s="119" t="s">
        <v>1210</v>
      </c>
      <c r="AD1515" s="300"/>
      <c r="AE1515" s="304"/>
      <c r="AF1515" s="297"/>
      <c r="AG1515" s="355">
        <v>0</v>
      </c>
      <c r="AH1515" s="297" t="s">
        <v>5238</v>
      </c>
      <c r="AI1515" s="297" t="s">
        <v>5238</v>
      </c>
      <c r="AJ1515" s="302">
        <v>3</v>
      </c>
      <c r="AX1515" s="303"/>
      <c r="AZ1515" s="303"/>
      <c r="BB1515" s="304"/>
      <c r="BC1515" s="304"/>
      <c r="BD1515" s="303"/>
      <c r="BE1515" s="303"/>
      <c r="BF1515" s="305"/>
      <c r="BG1515" s="305"/>
      <c r="BH1515" s="306" t="s">
        <v>1345</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1345</v>
      </c>
      <c r="CX1515" s="318" t="s">
        <v>1354</v>
      </c>
      <c r="CY1515" s="320" t="s">
        <v>925</v>
      </c>
      <c r="CZ1515" s="319" t="s">
        <v>53</v>
      </c>
      <c r="DA1515" s="319" t="s">
        <v>53</v>
      </c>
      <c r="DB1515" s="319">
        <v>6</v>
      </c>
      <c r="DC1515" s="319">
        <v>6</v>
      </c>
      <c r="DD1515" s="319">
        <v>17.5</v>
      </c>
      <c r="DE1515" s="319">
        <v>17.5</v>
      </c>
      <c r="DF1515" s="319" t="s">
        <v>48</v>
      </c>
    </row>
    <row r="1516" spans="1:110" s="299" customFormat="1" ht="16" customHeight="1">
      <c r="A1516" s="297" t="s">
        <v>5243</v>
      </c>
      <c r="B1516" s="297" t="s">
        <v>5243</v>
      </c>
      <c r="C1516" s="119" t="s">
        <v>115</v>
      </c>
      <c r="D1516" s="119" t="s">
        <v>1354</v>
      </c>
      <c r="E1516" s="119" t="s">
        <v>1363</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5244</v>
      </c>
      <c r="Y1516" s="119" t="s">
        <v>5245</v>
      </c>
      <c r="Z1516" s="119" t="s">
        <v>5246</v>
      </c>
      <c r="AA1516" s="119" t="s">
        <v>5247</v>
      </c>
      <c r="AB1516" s="119" t="s">
        <v>1210</v>
      </c>
      <c r="AD1516" s="300"/>
      <c r="AE1516" s="304"/>
      <c r="AF1516" s="297"/>
      <c r="AG1516" s="355">
        <v>0</v>
      </c>
      <c r="AH1516" s="297" t="s">
        <v>5243</v>
      </c>
      <c r="AI1516" s="297" t="s">
        <v>5243</v>
      </c>
      <c r="AJ1516" s="302">
        <v>4</v>
      </c>
      <c r="AX1516" s="303"/>
      <c r="AZ1516" s="303"/>
      <c r="BB1516" s="304"/>
      <c r="BC1516" s="304"/>
      <c r="BD1516" s="303"/>
      <c r="BE1516" s="303"/>
      <c r="BF1516" s="305"/>
      <c r="BG1516" s="305"/>
      <c r="BH1516" s="306" t="s">
        <v>1354</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1354</v>
      </c>
      <c r="CX1516" s="318" t="s">
        <v>1363</v>
      </c>
      <c r="CY1516" s="320" t="s">
        <v>925</v>
      </c>
      <c r="CZ1516" s="319" t="s">
        <v>53</v>
      </c>
      <c r="DA1516" s="319" t="s">
        <v>53</v>
      </c>
      <c r="DB1516" s="319">
        <v>6</v>
      </c>
      <c r="DC1516" s="319">
        <v>6</v>
      </c>
      <c r="DD1516" s="319">
        <v>6</v>
      </c>
      <c r="DE1516" s="319">
        <v>6</v>
      </c>
      <c r="DF1516" s="319" t="s">
        <v>48</v>
      </c>
    </row>
    <row r="1517" spans="1:110" s="299" customFormat="1" ht="16" customHeight="1">
      <c r="A1517" s="297" t="s">
        <v>5248</v>
      </c>
      <c r="B1517" s="297" t="s">
        <v>5248</v>
      </c>
      <c r="C1517" s="119" t="s">
        <v>115</v>
      </c>
      <c r="D1517" s="119" t="s">
        <v>1354</v>
      </c>
      <c r="E1517" s="119" t="s">
        <v>1372</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5249</v>
      </c>
      <c r="Y1517" s="119" t="s">
        <v>5250</v>
      </c>
      <c r="Z1517" s="119" t="s">
        <v>5251</v>
      </c>
      <c r="AA1517" s="119" t="s">
        <v>5252</v>
      </c>
      <c r="AB1517" s="119" t="s">
        <v>1210</v>
      </c>
      <c r="AD1517" s="300"/>
      <c r="AE1517" s="304"/>
      <c r="AF1517" s="297"/>
      <c r="AG1517" s="355">
        <v>0</v>
      </c>
      <c r="AH1517" s="297" t="s">
        <v>5248</v>
      </c>
      <c r="AI1517" s="297" t="s">
        <v>5248</v>
      </c>
      <c r="AJ1517" s="302">
        <v>4</v>
      </c>
      <c r="AX1517" s="303"/>
      <c r="AZ1517" s="303"/>
      <c r="BB1517" s="304"/>
      <c r="BC1517" s="304"/>
      <c r="BD1517" s="303"/>
      <c r="BE1517" s="303"/>
      <c r="BF1517" s="305"/>
      <c r="BG1517" s="305"/>
      <c r="BH1517" s="306" t="s">
        <v>1354</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1354</v>
      </c>
      <c r="CX1517" s="318" t="s">
        <v>1372</v>
      </c>
      <c r="CY1517" s="320" t="s">
        <v>925</v>
      </c>
      <c r="CZ1517" s="319" t="s">
        <v>53</v>
      </c>
      <c r="DA1517" s="319" t="s">
        <v>53</v>
      </c>
      <c r="DB1517" s="319">
        <v>6</v>
      </c>
      <c r="DC1517" s="319">
        <v>6</v>
      </c>
      <c r="DD1517" s="319">
        <v>6</v>
      </c>
      <c r="DE1517" s="319">
        <v>6</v>
      </c>
      <c r="DF1517" s="319" t="s">
        <v>48</v>
      </c>
    </row>
    <row r="1518" spans="1:110" s="299" customFormat="1" ht="16" customHeight="1">
      <c r="A1518" s="297" t="s">
        <v>5253</v>
      </c>
      <c r="B1518" s="297" t="s">
        <v>5253</v>
      </c>
      <c r="C1518" s="119" t="s">
        <v>115</v>
      </c>
      <c r="D1518" s="119" t="s">
        <v>1354</v>
      </c>
      <c r="E1518" s="119" t="s">
        <v>1381</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5254</v>
      </c>
      <c r="Y1518" s="119" t="s">
        <v>5255</v>
      </c>
      <c r="Z1518" s="119" t="s">
        <v>5256</v>
      </c>
      <c r="AA1518" s="119" t="s">
        <v>5257</v>
      </c>
      <c r="AB1518" s="119" t="s">
        <v>1210</v>
      </c>
      <c r="AD1518" s="300"/>
      <c r="AE1518" s="304"/>
      <c r="AF1518" s="297"/>
      <c r="AG1518" s="355">
        <v>0</v>
      </c>
      <c r="AH1518" s="297" t="s">
        <v>5253</v>
      </c>
      <c r="AI1518" s="297" t="s">
        <v>5253</v>
      </c>
      <c r="AJ1518" s="302">
        <v>4</v>
      </c>
      <c r="AX1518" s="303"/>
      <c r="AZ1518" s="303"/>
      <c r="BB1518" s="304"/>
      <c r="BC1518" s="304"/>
      <c r="BD1518" s="303"/>
      <c r="BE1518" s="303"/>
      <c r="BF1518" s="305"/>
      <c r="BG1518" s="305"/>
      <c r="BH1518" s="306" t="s">
        <v>1354</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1354</v>
      </c>
      <c r="CX1518" s="318" t="s">
        <v>1381</v>
      </c>
      <c r="CY1518" s="320" t="s">
        <v>925</v>
      </c>
      <c r="CZ1518" s="319" t="s">
        <v>53</v>
      </c>
      <c r="DA1518" s="319" t="s">
        <v>53</v>
      </c>
      <c r="DB1518" s="319">
        <v>6</v>
      </c>
      <c r="DC1518" s="319">
        <v>6</v>
      </c>
      <c r="DD1518" s="319">
        <v>6</v>
      </c>
      <c r="DE1518" s="319">
        <v>6</v>
      </c>
      <c r="DF1518" s="319" t="s">
        <v>48</v>
      </c>
    </row>
    <row r="1519" spans="1:110" s="299" customFormat="1" ht="16" customHeight="1">
      <c r="A1519" s="297" t="s">
        <v>5258</v>
      </c>
      <c r="B1519" s="297" t="s">
        <v>5258</v>
      </c>
      <c r="C1519" s="119" t="s">
        <v>115</v>
      </c>
      <c r="D1519" s="119" t="s">
        <v>1345</v>
      </c>
      <c r="E1519" s="119" t="s">
        <v>1390</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5259</v>
      </c>
      <c r="Y1519" s="119" t="s">
        <v>5260</v>
      </c>
      <c r="Z1519" s="119" t="s">
        <v>5261</v>
      </c>
      <c r="AA1519" s="119" t="s">
        <v>5262</v>
      </c>
      <c r="AB1519" s="119" t="s">
        <v>1210</v>
      </c>
      <c r="AD1519" s="300"/>
      <c r="AE1519" s="304"/>
      <c r="AF1519" s="297"/>
      <c r="AG1519" s="355">
        <v>0</v>
      </c>
      <c r="AH1519" s="297" t="s">
        <v>5258</v>
      </c>
      <c r="AI1519" s="297" t="s">
        <v>5258</v>
      </c>
      <c r="AJ1519" s="302">
        <v>3</v>
      </c>
      <c r="AX1519" s="303"/>
      <c r="AZ1519" s="303"/>
      <c r="BB1519" s="304"/>
      <c r="BC1519" s="304"/>
      <c r="BD1519" s="303"/>
      <c r="BE1519" s="303"/>
      <c r="BF1519" s="305"/>
      <c r="BG1519" s="305"/>
      <c r="BH1519" s="306" t="s">
        <v>1345</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1345</v>
      </c>
      <c r="CX1519" s="318" t="s">
        <v>1390</v>
      </c>
      <c r="CY1519" s="320" t="s">
        <v>925</v>
      </c>
      <c r="CZ1519" s="319" t="s">
        <v>53</v>
      </c>
      <c r="DA1519" s="319" t="s">
        <v>53</v>
      </c>
      <c r="DB1519" s="319">
        <v>6</v>
      </c>
      <c r="DC1519" s="319">
        <v>6</v>
      </c>
      <c r="DD1519" s="319">
        <v>17.5</v>
      </c>
      <c r="DE1519" s="319">
        <v>17.5</v>
      </c>
      <c r="DF1519" s="319" t="s">
        <v>48</v>
      </c>
    </row>
    <row r="1520" spans="1:110" s="299" customFormat="1" ht="16" customHeight="1">
      <c r="A1520" s="297" t="s">
        <v>5263</v>
      </c>
      <c r="B1520" s="297" t="s">
        <v>5263</v>
      </c>
      <c r="C1520" s="119" t="s">
        <v>115</v>
      </c>
      <c r="D1520" s="119" t="s">
        <v>1390</v>
      </c>
      <c r="E1520" s="119" t="s">
        <v>1399</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5264</v>
      </c>
      <c r="Y1520" s="119" t="s">
        <v>5265</v>
      </c>
      <c r="Z1520" s="119" t="s">
        <v>5266</v>
      </c>
      <c r="AA1520" s="119" t="s">
        <v>5267</v>
      </c>
      <c r="AB1520" s="119" t="s">
        <v>1210</v>
      </c>
      <c r="AD1520" s="300"/>
      <c r="AE1520" s="304"/>
      <c r="AF1520" s="297"/>
      <c r="AG1520" s="355">
        <v>0</v>
      </c>
      <c r="AH1520" s="297" t="s">
        <v>5263</v>
      </c>
      <c r="AI1520" s="297" t="s">
        <v>5263</v>
      </c>
      <c r="AJ1520" s="302">
        <v>4</v>
      </c>
      <c r="AX1520" s="303"/>
      <c r="AZ1520" s="303"/>
      <c r="BB1520" s="304"/>
      <c r="BC1520" s="304"/>
      <c r="BD1520" s="303"/>
      <c r="BE1520" s="303"/>
      <c r="BF1520" s="305"/>
      <c r="BG1520" s="305"/>
      <c r="BH1520" s="306" t="s">
        <v>1390</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1390</v>
      </c>
      <c r="CX1520" s="318" t="s">
        <v>1399</v>
      </c>
      <c r="CY1520" s="320" t="s">
        <v>925</v>
      </c>
      <c r="CZ1520" s="319" t="s">
        <v>53</v>
      </c>
      <c r="DA1520" s="319" t="s">
        <v>53</v>
      </c>
      <c r="DB1520" s="319">
        <v>6</v>
      </c>
      <c r="DC1520" s="319">
        <v>6</v>
      </c>
      <c r="DD1520" s="319">
        <v>6</v>
      </c>
      <c r="DE1520" s="319">
        <v>6</v>
      </c>
      <c r="DF1520" s="319" t="s">
        <v>48</v>
      </c>
    </row>
    <row r="1521" spans="1:110" s="299" customFormat="1" ht="16" customHeight="1">
      <c r="A1521" s="297" t="s">
        <v>5268</v>
      </c>
      <c r="B1521" s="297" t="s">
        <v>5268</v>
      </c>
      <c r="C1521" s="119" t="s">
        <v>115</v>
      </c>
      <c r="D1521" s="119" t="s">
        <v>1390</v>
      </c>
      <c r="E1521" s="119" t="s">
        <v>1408</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5269</v>
      </c>
      <c r="Y1521" s="119" t="s">
        <v>5270</v>
      </c>
      <c r="Z1521" s="119" t="s">
        <v>5271</v>
      </c>
      <c r="AA1521" s="119" t="s">
        <v>5272</v>
      </c>
      <c r="AB1521" s="119" t="s">
        <v>1210</v>
      </c>
      <c r="AD1521" s="300"/>
      <c r="AE1521" s="304"/>
      <c r="AF1521" s="297"/>
      <c r="AG1521" s="355">
        <v>0</v>
      </c>
      <c r="AH1521" s="297" t="s">
        <v>5268</v>
      </c>
      <c r="AI1521" s="297" t="s">
        <v>5268</v>
      </c>
      <c r="AJ1521" s="302">
        <v>4</v>
      </c>
      <c r="AX1521" s="303"/>
      <c r="AZ1521" s="303"/>
      <c r="BB1521" s="304"/>
      <c r="BC1521" s="304"/>
      <c r="BD1521" s="303"/>
      <c r="BE1521" s="303"/>
      <c r="BF1521" s="305"/>
      <c r="BG1521" s="305"/>
      <c r="BH1521" s="306" t="s">
        <v>1390</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1390</v>
      </c>
      <c r="CX1521" s="318" t="s">
        <v>1408</v>
      </c>
      <c r="CY1521" s="320" t="s">
        <v>925</v>
      </c>
      <c r="CZ1521" s="319" t="s">
        <v>53</v>
      </c>
      <c r="DA1521" s="319" t="s">
        <v>53</v>
      </c>
      <c r="DB1521" s="319">
        <v>6</v>
      </c>
      <c r="DC1521" s="319">
        <v>6</v>
      </c>
      <c r="DD1521" s="319">
        <v>6</v>
      </c>
      <c r="DE1521" s="319">
        <v>6</v>
      </c>
      <c r="DF1521" s="319" t="s">
        <v>48</v>
      </c>
    </row>
    <row r="1522" spans="1:110" s="299" customFormat="1" ht="16" customHeight="1">
      <c r="A1522" s="297" t="s">
        <v>5273</v>
      </c>
      <c r="B1522" s="297" t="s">
        <v>5273</v>
      </c>
      <c r="C1522" s="119" t="s">
        <v>115</v>
      </c>
      <c r="D1522" s="119" t="s">
        <v>1390</v>
      </c>
      <c r="E1522" s="119" t="s">
        <v>1417</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5274</v>
      </c>
      <c r="Y1522" s="119" t="s">
        <v>5275</v>
      </c>
      <c r="Z1522" s="119" t="s">
        <v>5276</v>
      </c>
      <c r="AA1522" s="119" t="s">
        <v>5277</v>
      </c>
      <c r="AB1522" s="119" t="s">
        <v>1210</v>
      </c>
      <c r="AD1522" s="300"/>
      <c r="AE1522" s="304"/>
      <c r="AF1522" s="297"/>
      <c r="AG1522" s="355">
        <v>0</v>
      </c>
      <c r="AH1522" s="297" t="s">
        <v>5273</v>
      </c>
      <c r="AI1522" s="297" t="s">
        <v>5273</v>
      </c>
      <c r="AJ1522" s="302">
        <v>4</v>
      </c>
      <c r="AX1522" s="303"/>
      <c r="AZ1522" s="303"/>
      <c r="BB1522" s="304"/>
      <c r="BC1522" s="304"/>
      <c r="BD1522" s="303"/>
      <c r="BE1522" s="303"/>
      <c r="BF1522" s="305"/>
      <c r="BG1522" s="305"/>
      <c r="BH1522" s="306" t="s">
        <v>1390</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1390</v>
      </c>
      <c r="CX1522" s="318" t="s">
        <v>1417</v>
      </c>
      <c r="CY1522" s="320" t="s">
        <v>925</v>
      </c>
      <c r="CZ1522" s="319" t="s">
        <v>53</v>
      </c>
      <c r="DA1522" s="319" t="s">
        <v>53</v>
      </c>
      <c r="DB1522" s="319">
        <v>6</v>
      </c>
      <c r="DC1522" s="319">
        <v>6</v>
      </c>
      <c r="DD1522" s="319">
        <v>6</v>
      </c>
      <c r="DE1522" s="319">
        <v>6</v>
      </c>
      <c r="DF1522" s="319" t="s">
        <v>48</v>
      </c>
    </row>
    <row r="1523" spans="1:110" s="299" customFormat="1" ht="16" customHeight="1">
      <c r="A1523" s="297" t="s">
        <v>5278</v>
      </c>
      <c r="B1523" s="297" t="s">
        <v>5278</v>
      </c>
      <c r="C1523" s="119" t="s">
        <v>115</v>
      </c>
      <c r="D1523" s="119" t="s">
        <v>1345</v>
      </c>
      <c r="E1523" s="119" t="s">
        <v>1426</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5279</v>
      </c>
      <c r="Y1523" s="119" t="s">
        <v>5280</v>
      </c>
      <c r="Z1523" s="119" t="s">
        <v>5281</v>
      </c>
      <c r="AA1523" s="119" t="s">
        <v>5282</v>
      </c>
      <c r="AB1523" s="119" t="s">
        <v>1210</v>
      </c>
      <c r="AD1523" s="300"/>
      <c r="AE1523" s="304"/>
      <c r="AF1523" s="297"/>
      <c r="AG1523" s="355">
        <v>0</v>
      </c>
      <c r="AH1523" s="297" t="s">
        <v>5278</v>
      </c>
      <c r="AI1523" s="297" t="s">
        <v>5278</v>
      </c>
      <c r="AJ1523" s="302">
        <v>3</v>
      </c>
      <c r="AX1523" s="303"/>
      <c r="AZ1523" s="303"/>
      <c r="BB1523" s="304"/>
      <c r="BC1523" s="304"/>
      <c r="BD1523" s="303"/>
      <c r="BE1523" s="303"/>
      <c r="BF1523" s="305"/>
      <c r="BG1523" s="305"/>
      <c r="BH1523" s="306" t="s">
        <v>1345</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1345</v>
      </c>
      <c r="CX1523" s="318" t="s">
        <v>1426</v>
      </c>
      <c r="CY1523" s="320" t="s">
        <v>925</v>
      </c>
      <c r="CZ1523" s="319" t="s">
        <v>53</v>
      </c>
      <c r="DA1523" s="319" t="s">
        <v>53</v>
      </c>
      <c r="DB1523" s="319">
        <v>6</v>
      </c>
      <c r="DC1523" s="319">
        <v>6</v>
      </c>
      <c r="DD1523" s="319">
        <v>17.5</v>
      </c>
      <c r="DE1523" s="319">
        <v>17.5</v>
      </c>
      <c r="DF1523" s="319" t="s">
        <v>48</v>
      </c>
    </row>
    <row r="1524" spans="1:110" s="299" customFormat="1" ht="16" customHeight="1">
      <c r="A1524" s="297" t="s">
        <v>5283</v>
      </c>
      <c r="B1524" s="297" t="s">
        <v>5283</v>
      </c>
      <c r="C1524" s="119" t="s">
        <v>115</v>
      </c>
      <c r="D1524" s="119" t="s">
        <v>1426</v>
      </c>
      <c r="E1524" s="119" t="s">
        <v>1435</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5284</v>
      </c>
      <c r="Y1524" s="119" t="s">
        <v>5285</v>
      </c>
      <c r="Z1524" s="119" t="s">
        <v>5286</v>
      </c>
      <c r="AA1524" s="119" t="s">
        <v>5287</v>
      </c>
      <c r="AB1524" s="119" t="s">
        <v>1210</v>
      </c>
      <c r="AD1524" s="300"/>
      <c r="AE1524" s="304"/>
      <c r="AF1524" s="297"/>
      <c r="AG1524" s="355">
        <v>0</v>
      </c>
      <c r="AH1524" s="297" t="s">
        <v>5283</v>
      </c>
      <c r="AI1524" s="297" t="s">
        <v>5283</v>
      </c>
      <c r="AJ1524" s="302">
        <v>4</v>
      </c>
      <c r="AX1524" s="303"/>
      <c r="AZ1524" s="303"/>
      <c r="BB1524" s="304"/>
      <c r="BC1524" s="304"/>
      <c r="BD1524" s="303"/>
      <c r="BE1524" s="303"/>
      <c r="BF1524" s="305"/>
      <c r="BG1524" s="305"/>
      <c r="BH1524" s="306" t="s">
        <v>1426</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1426</v>
      </c>
      <c r="CX1524" s="318" t="s">
        <v>1435</v>
      </c>
      <c r="CY1524" s="320" t="s">
        <v>925</v>
      </c>
      <c r="CZ1524" s="319" t="s">
        <v>53</v>
      </c>
      <c r="DA1524" s="319" t="s">
        <v>53</v>
      </c>
      <c r="DB1524" s="319">
        <v>6</v>
      </c>
      <c r="DC1524" s="319">
        <v>6</v>
      </c>
      <c r="DD1524" s="319">
        <v>6</v>
      </c>
      <c r="DE1524" s="319">
        <v>6</v>
      </c>
      <c r="DF1524" s="319" t="s">
        <v>48</v>
      </c>
    </row>
    <row r="1525" spans="1:110" s="299" customFormat="1" ht="16" customHeight="1">
      <c r="A1525" s="297" t="s">
        <v>5288</v>
      </c>
      <c r="B1525" s="297" t="s">
        <v>5288</v>
      </c>
      <c r="C1525" s="119" t="s">
        <v>115</v>
      </c>
      <c r="D1525" s="119" t="s">
        <v>1426</v>
      </c>
      <c r="E1525" s="119" t="s">
        <v>1444</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5289</v>
      </c>
      <c r="Y1525" s="119" t="s">
        <v>5290</v>
      </c>
      <c r="Z1525" s="119" t="s">
        <v>5291</v>
      </c>
      <c r="AA1525" s="119" t="s">
        <v>5292</v>
      </c>
      <c r="AB1525" s="119" t="s">
        <v>1210</v>
      </c>
      <c r="AD1525" s="300"/>
      <c r="AE1525" s="304"/>
      <c r="AF1525" s="297"/>
      <c r="AG1525" s="355">
        <v>0</v>
      </c>
      <c r="AH1525" s="297" t="s">
        <v>5288</v>
      </c>
      <c r="AI1525" s="297" t="s">
        <v>5288</v>
      </c>
      <c r="AJ1525" s="302">
        <v>4</v>
      </c>
      <c r="AX1525" s="303"/>
      <c r="AZ1525" s="303"/>
      <c r="BB1525" s="304"/>
      <c r="BC1525" s="304"/>
      <c r="BD1525" s="303"/>
      <c r="BE1525" s="303"/>
      <c r="BF1525" s="305"/>
      <c r="BG1525" s="305"/>
      <c r="BH1525" s="306" t="s">
        <v>1426</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1426</v>
      </c>
      <c r="CX1525" s="318" t="s">
        <v>1444</v>
      </c>
      <c r="CY1525" s="320" t="s">
        <v>925</v>
      </c>
      <c r="CZ1525" s="319" t="s">
        <v>53</v>
      </c>
      <c r="DA1525" s="319" t="s">
        <v>53</v>
      </c>
      <c r="DB1525" s="319">
        <v>6</v>
      </c>
      <c r="DC1525" s="319">
        <v>6</v>
      </c>
      <c r="DD1525" s="319">
        <v>6</v>
      </c>
      <c r="DE1525" s="319">
        <v>6</v>
      </c>
      <c r="DF1525" s="319" t="s">
        <v>48</v>
      </c>
    </row>
    <row r="1526" spans="1:110" s="299" customFormat="1" ht="16" customHeight="1">
      <c r="A1526" s="297" t="s">
        <v>5293</v>
      </c>
      <c r="B1526" s="297" t="s">
        <v>5293</v>
      </c>
      <c r="C1526" s="119" t="s">
        <v>115</v>
      </c>
      <c r="D1526" s="119" t="s">
        <v>1426</v>
      </c>
      <c r="E1526" s="119" t="s">
        <v>1453</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5294</v>
      </c>
      <c r="Y1526" s="119" t="s">
        <v>5295</v>
      </c>
      <c r="Z1526" s="119" t="s">
        <v>5296</v>
      </c>
      <c r="AA1526" s="119" t="s">
        <v>5297</v>
      </c>
      <c r="AB1526" s="119" t="s">
        <v>1210</v>
      </c>
      <c r="AD1526" s="300"/>
      <c r="AE1526" s="304"/>
      <c r="AF1526" s="297"/>
      <c r="AG1526" s="355">
        <v>0</v>
      </c>
      <c r="AH1526" s="297" t="s">
        <v>5293</v>
      </c>
      <c r="AI1526" s="297" t="s">
        <v>5293</v>
      </c>
      <c r="AJ1526" s="302">
        <v>4</v>
      </c>
      <c r="AX1526" s="303"/>
      <c r="AZ1526" s="303"/>
      <c r="BB1526" s="304"/>
      <c r="BC1526" s="304"/>
      <c r="BD1526" s="303"/>
      <c r="BE1526" s="303"/>
      <c r="BF1526" s="305"/>
      <c r="BG1526" s="305"/>
      <c r="BH1526" s="306" t="s">
        <v>1426</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1426</v>
      </c>
      <c r="CX1526" s="318" t="s">
        <v>1453</v>
      </c>
      <c r="CY1526" s="320" t="s">
        <v>925</v>
      </c>
      <c r="CZ1526" s="319" t="s">
        <v>53</v>
      </c>
      <c r="DA1526" s="319" t="s">
        <v>53</v>
      </c>
      <c r="DB1526" s="319">
        <v>6</v>
      </c>
      <c r="DC1526" s="319">
        <v>6</v>
      </c>
      <c r="DD1526" s="319">
        <v>6</v>
      </c>
      <c r="DE1526" s="319">
        <v>6</v>
      </c>
      <c r="DF1526" s="319" t="s">
        <v>48</v>
      </c>
    </row>
    <row r="1527" spans="1:110" s="299" customFormat="1" ht="16" customHeight="1">
      <c r="A1527" s="297" t="s">
        <v>5298</v>
      </c>
      <c r="B1527" s="297" t="s">
        <v>5298</v>
      </c>
      <c r="C1527" s="119" t="s">
        <v>115</v>
      </c>
      <c r="D1527" s="119" t="s">
        <v>860</v>
      </c>
      <c r="E1527" s="119" t="s">
        <v>1462</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5299</v>
      </c>
      <c r="Y1527" s="119" t="s">
        <v>5300</v>
      </c>
      <c r="Z1527" s="119" t="s">
        <v>5301</v>
      </c>
      <c r="AA1527" s="119" t="s">
        <v>5302</v>
      </c>
      <c r="AB1527" s="119" t="s">
        <v>1210</v>
      </c>
      <c r="AD1527" s="300"/>
      <c r="AE1527" s="304"/>
      <c r="AF1527" s="297"/>
      <c r="AG1527" s="355">
        <v>0</v>
      </c>
      <c r="AH1527" s="297" t="s">
        <v>5298</v>
      </c>
      <c r="AI1527" s="297" t="s">
        <v>5298</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1462</v>
      </c>
      <c r="CY1527" s="320" t="s">
        <v>925</v>
      </c>
      <c r="CZ1527" s="319" t="s">
        <v>53</v>
      </c>
      <c r="DA1527" s="319" t="s">
        <v>53</v>
      </c>
      <c r="DB1527" s="319">
        <v>6</v>
      </c>
      <c r="DC1527" s="319">
        <v>6</v>
      </c>
      <c r="DD1527" s="319">
        <v>30</v>
      </c>
      <c r="DE1527" s="319">
        <v>30</v>
      </c>
      <c r="DF1527" s="319" t="s">
        <v>48</v>
      </c>
    </row>
    <row r="1528" spans="1:110" s="299" customFormat="1" ht="16" customHeight="1">
      <c r="A1528" s="297" t="s">
        <v>5303</v>
      </c>
      <c r="B1528" s="297" t="s">
        <v>5303</v>
      </c>
      <c r="C1528" s="119" t="s">
        <v>115</v>
      </c>
      <c r="D1528" s="119" t="s">
        <v>1462</v>
      </c>
      <c r="E1528" s="119" t="s">
        <v>1471</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5304</v>
      </c>
      <c r="Y1528" s="119" t="s">
        <v>5305</v>
      </c>
      <c r="Z1528" s="119" t="s">
        <v>5306</v>
      </c>
      <c r="AA1528" s="119" t="s">
        <v>5307</v>
      </c>
      <c r="AB1528" s="119" t="s">
        <v>1210</v>
      </c>
      <c r="AD1528" s="300"/>
      <c r="AE1528" s="304"/>
      <c r="AF1528" s="297"/>
      <c r="AG1528" s="355">
        <v>0</v>
      </c>
      <c r="AH1528" s="297" t="s">
        <v>5303</v>
      </c>
      <c r="AI1528" s="297" t="s">
        <v>5303</v>
      </c>
      <c r="AJ1528" s="302">
        <v>3</v>
      </c>
      <c r="AX1528" s="303"/>
      <c r="AZ1528" s="303"/>
      <c r="BB1528" s="304"/>
      <c r="BC1528" s="304"/>
      <c r="BD1528" s="303"/>
      <c r="BE1528" s="303"/>
      <c r="BF1528" s="305"/>
      <c r="BG1528" s="305"/>
      <c r="BH1528" s="306" t="s">
        <v>1462</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1462</v>
      </c>
      <c r="CX1528" s="318" t="s">
        <v>1471</v>
      </c>
      <c r="CY1528" s="320" t="s">
        <v>925</v>
      </c>
      <c r="CZ1528" s="319" t="s">
        <v>53</v>
      </c>
      <c r="DA1528" s="319" t="s">
        <v>53</v>
      </c>
      <c r="DB1528" s="319">
        <v>6</v>
      </c>
      <c r="DC1528" s="319">
        <v>6</v>
      </c>
      <c r="DD1528" s="319">
        <v>17.5</v>
      </c>
      <c r="DE1528" s="319">
        <v>17.5</v>
      </c>
      <c r="DF1528" s="319" t="s">
        <v>48</v>
      </c>
    </row>
    <row r="1529" spans="1:110" s="299" customFormat="1" ht="16" customHeight="1">
      <c r="A1529" s="297" t="s">
        <v>5308</v>
      </c>
      <c r="B1529" s="297" t="s">
        <v>5308</v>
      </c>
      <c r="C1529" s="119" t="s">
        <v>115</v>
      </c>
      <c r="D1529" s="119" t="s">
        <v>1471</v>
      </c>
      <c r="E1529" s="119" t="s">
        <v>1480</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5309</v>
      </c>
      <c r="Y1529" s="119" t="s">
        <v>5310</v>
      </c>
      <c r="Z1529" s="119" t="s">
        <v>5311</v>
      </c>
      <c r="AA1529" s="119" t="s">
        <v>5312</v>
      </c>
      <c r="AB1529" s="119" t="s">
        <v>1210</v>
      </c>
      <c r="AD1529" s="300"/>
      <c r="AE1529" s="304"/>
      <c r="AF1529" s="297"/>
      <c r="AG1529" s="355">
        <v>0</v>
      </c>
      <c r="AH1529" s="297" t="s">
        <v>5308</v>
      </c>
      <c r="AI1529" s="297" t="s">
        <v>5308</v>
      </c>
      <c r="AJ1529" s="302">
        <v>4</v>
      </c>
      <c r="AX1529" s="303"/>
      <c r="AZ1529" s="303"/>
      <c r="BB1529" s="304"/>
      <c r="BC1529" s="304"/>
      <c r="BD1529" s="303"/>
      <c r="BE1529" s="303"/>
      <c r="BF1529" s="305"/>
      <c r="BG1529" s="305"/>
      <c r="BH1529" s="306" t="s">
        <v>1471</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1471</v>
      </c>
      <c r="CX1529" s="318" t="s">
        <v>1480</v>
      </c>
      <c r="CY1529" s="320" t="s">
        <v>925</v>
      </c>
      <c r="CZ1529" s="319" t="s">
        <v>53</v>
      </c>
      <c r="DA1529" s="319" t="s">
        <v>53</v>
      </c>
      <c r="DB1529" s="319">
        <v>6</v>
      </c>
      <c r="DC1529" s="319">
        <v>6</v>
      </c>
      <c r="DD1529" s="319">
        <v>6</v>
      </c>
      <c r="DE1529" s="319">
        <v>6</v>
      </c>
      <c r="DF1529" s="319" t="s">
        <v>48</v>
      </c>
    </row>
    <row r="1530" spans="1:110" s="299" customFormat="1" ht="16" customHeight="1">
      <c r="A1530" s="297" t="s">
        <v>5313</v>
      </c>
      <c r="B1530" s="297" t="s">
        <v>5313</v>
      </c>
      <c r="C1530" s="119" t="s">
        <v>115</v>
      </c>
      <c r="D1530" s="119" t="s">
        <v>1471</v>
      </c>
      <c r="E1530" s="119" t="s">
        <v>1489</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5314</v>
      </c>
      <c r="Y1530" s="119" t="s">
        <v>5315</v>
      </c>
      <c r="Z1530" s="119" t="s">
        <v>5316</v>
      </c>
      <c r="AA1530" s="119" t="s">
        <v>5317</v>
      </c>
      <c r="AB1530" s="119" t="s">
        <v>1210</v>
      </c>
      <c r="AD1530" s="300"/>
      <c r="AE1530" s="304"/>
      <c r="AF1530" s="297"/>
      <c r="AG1530" s="355">
        <v>0</v>
      </c>
      <c r="AH1530" s="297" t="s">
        <v>5313</v>
      </c>
      <c r="AI1530" s="297" t="s">
        <v>5313</v>
      </c>
      <c r="AJ1530" s="302">
        <v>4</v>
      </c>
      <c r="AX1530" s="303"/>
      <c r="AZ1530" s="303"/>
      <c r="BB1530" s="304"/>
      <c r="BC1530" s="304"/>
      <c r="BD1530" s="303"/>
      <c r="BE1530" s="303"/>
      <c r="BF1530" s="305"/>
      <c r="BG1530" s="305"/>
      <c r="BH1530" s="306" t="s">
        <v>1471</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1471</v>
      </c>
      <c r="CX1530" s="318" t="s">
        <v>1489</v>
      </c>
      <c r="CY1530" s="320" t="s">
        <v>925</v>
      </c>
      <c r="CZ1530" s="319" t="s">
        <v>53</v>
      </c>
      <c r="DA1530" s="319" t="s">
        <v>53</v>
      </c>
      <c r="DB1530" s="319">
        <v>6</v>
      </c>
      <c r="DC1530" s="319">
        <v>6</v>
      </c>
      <c r="DD1530" s="319">
        <v>6</v>
      </c>
      <c r="DE1530" s="319">
        <v>6</v>
      </c>
      <c r="DF1530" s="319" t="s">
        <v>48</v>
      </c>
    </row>
    <row r="1531" spans="1:110" s="299" customFormat="1" ht="16" customHeight="1">
      <c r="A1531" s="297" t="s">
        <v>5318</v>
      </c>
      <c r="B1531" s="297" t="s">
        <v>5318</v>
      </c>
      <c r="C1531" s="119" t="s">
        <v>115</v>
      </c>
      <c r="D1531" s="119" t="s">
        <v>1471</v>
      </c>
      <c r="E1531" s="119" t="s">
        <v>1498</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5319</v>
      </c>
      <c r="Y1531" s="119" t="s">
        <v>5320</v>
      </c>
      <c r="Z1531" s="119" t="s">
        <v>5321</v>
      </c>
      <c r="AA1531" s="119" t="s">
        <v>5322</v>
      </c>
      <c r="AB1531" s="119" t="s">
        <v>1210</v>
      </c>
      <c r="AD1531" s="300"/>
      <c r="AE1531" s="304"/>
      <c r="AF1531" s="297"/>
      <c r="AG1531" s="355">
        <v>0</v>
      </c>
      <c r="AH1531" s="297" t="s">
        <v>5318</v>
      </c>
      <c r="AI1531" s="297" t="s">
        <v>5318</v>
      </c>
      <c r="AJ1531" s="302">
        <v>4</v>
      </c>
      <c r="AX1531" s="303"/>
      <c r="AZ1531" s="303"/>
      <c r="BB1531" s="304"/>
      <c r="BC1531" s="304"/>
      <c r="BD1531" s="303"/>
      <c r="BE1531" s="303"/>
      <c r="BF1531" s="305"/>
      <c r="BG1531" s="305"/>
      <c r="BH1531" s="306" t="s">
        <v>1471</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1471</v>
      </c>
      <c r="CX1531" s="318" t="s">
        <v>1498</v>
      </c>
      <c r="CY1531" s="320" t="s">
        <v>925</v>
      </c>
      <c r="CZ1531" s="319" t="s">
        <v>53</v>
      </c>
      <c r="DA1531" s="319" t="s">
        <v>53</v>
      </c>
      <c r="DB1531" s="319">
        <v>6</v>
      </c>
      <c r="DC1531" s="319">
        <v>6</v>
      </c>
      <c r="DD1531" s="319">
        <v>6</v>
      </c>
      <c r="DE1531" s="319">
        <v>6</v>
      </c>
      <c r="DF1531" s="319" t="s">
        <v>48</v>
      </c>
    </row>
    <row r="1532" spans="1:110" s="299" customFormat="1" ht="16" customHeight="1">
      <c r="A1532" s="297" t="s">
        <v>5323</v>
      </c>
      <c r="B1532" s="297" t="s">
        <v>5323</v>
      </c>
      <c r="C1532" s="119" t="s">
        <v>115</v>
      </c>
      <c r="D1532" s="119" t="s">
        <v>1462</v>
      </c>
      <c r="E1532" s="119" t="s">
        <v>1507</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5324</v>
      </c>
      <c r="Y1532" s="119" t="s">
        <v>5325</v>
      </c>
      <c r="Z1532" s="119" t="s">
        <v>5326</v>
      </c>
      <c r="AA1532" s="119" t="s">
        <v>5327</v>
      </c>
      <c r="AB1532" s="119" t="s">
        <v>1210</v>
      </c>
      <c r="AD1532" s="300"/>
      <c r="AE1532" s="304"/>
      <c r="AF1532" s="297"/>
      <c r="AG1532" s="355">
        <v>0</v>
      </c>
      <c r="AH1532" s="297" t="s">
        <v>5323</v>
      </c>
      <c r="AI1532" s="297" t="s">
        <v>5323</v>
      </c>
      <c r="AJ1532" s="302">
        <v>3</v>
      </c>
      <c r="AX1532" s="303"/>
      <c r="AZ1532" s="303"/>
      <c r="BB1532" s="304"/>
      <c r="BC1532" s="304"/>
      <c r="BD1532" s="303"/>
      <c r="BE1532" s="303"/>
      <c r="BF1532" s="305"/>
      <c r="BG1532" s="305"/>
      <c r="BH1532" s="306" t="s">
        <v>1462</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1462</v>
      </c>
      <c r="CX1532" s="318" t="s">
        <v>1507</v>
      </c>
      <c r="CY1532" s="320" t="s">
        <v>925</v>
      </c>
      <c r="CZ1532" s="319" t="s">
        <v>53</v>
      </c>
      <c r="DA1532" s="319" t="s">
        <v>53</v>
      </c>
      <c r="DB1532" s="319">
        <v>6</v>
      </c>
      <c r="DC1532" s="319">
        <v>6</v>
      </c>
      <c r="DD1532" s="319">
        <v>17.5</v>
      </c>
      <c r="DE1532" s="319">
        <v>17.5</v>
      </c>
      <c r="DF1532" s="319" t="s">
        <v>48</v>
      </c>
    </row>
    <row r="1533" spans="1:110" s="299" customFormat="1" ht="16" customHeight="1">
      <c r="A1533" s="297" t="s">
        <v>5328</v>
      </c>
      <c r="B1533" s="297" t="s">
        <v>5328</v>
      </c>
      <c r="C1533" s="119" t="s">
        <v>115</v>
      </c>
      <c r="D1533" s="119" t="s">
        <v>1507</v>
      </c>
      <c r="E1533" s="119" t="s">
        <v>1516</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5329</v>
      </c>
      <c r="Y1533" s="119" t="s">
        <v>5330</v>
      </c>
      <c r="Z1533" s="119" t="s">
        <v>5331</v>
      </c>
      <c r="AA1533" s="119" t="s">
        <v>5332</v>
      </c>
      <c r="AB1533" s="119" t="s">
        <v>1210</v>
      </c>
      <c r="AD1533" s="300"/>
      <c r="AE1533" s="304"/>
      <c r="AF1533" s="297"/>
      <c r="AG1533" s="355">
        <v>0</v>
      </c>
      <c r="AH1533" s="297" t="s">
        <v>5328</v>
      </c>
      <c r="AI1533" s="297" t="s">
        <v>5328</v>
      </c>
      <c r="AJ1533" s="302">
        <v>4</v>
      </c>
      <c r="AX1533" s="303"/>
      <c r="AZ1533" s="303"/>
      <c r="BB1533" s="304"/>
      <c r="BC1533" s="304"/>
      <c r="BD1533" s="303"/>
      <c r="BE1533" s="303"/>
      <c r="BF1533" s="305"/>
      <c r="BG1533" s="305"/>
      <c r="BH1533" s="306" t="s">
        <v>1507</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1507</v>
      </c>
      <c r="CX1533" s="318" t="s">
        <v>1516</v>
      </c>
      <c r="CY1533" s="320" t="s">
        <v>925</v>
      </c>
      <c r="CZ1533" s="319" t="s">
        <v>53</v>
      </c>
      <c r="DA1533" s="319" t="s">
        <v>53</v>
      </c>
      <c r="DB1533" s="319">
        <v>6</v>
      </c>
      <c r="DC1533" s="319">
        <v>6</v>
      </c>
      <c r="DD1533" s="319">
        <v>6</v>
      </c>
      <c r="DE1533" s="319">
        <v>6</v>
      </c>
      <c r="DF1533" s="319" t="s">
        <v>48</v>
      </c>
    </row>
    <row r="1534" spans="1:110" s="299" customFormat="1" ht="16" customHeight="1">
      <c r="A1534" s="297" t="s">
        <v>5333</v>
      </c>
      <c r="B1534" s="297" t="s">
        <v>5333</v>
      </c>
      <c r="C1534" s="119" t="s">
        <v>115</v>
      </c>
      <c r="D1534" s="119" t="s">
        <v>1507</v>
      </c>
      <c r="E1534" s="119" t="s">
        <v>1525</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5334</v>
      </c>
      <c r="Y1534" s="119" t="s">
        <v>5335</v>
      </c>
      <c r="Z1534" s="119" t="s">
        <v>5336</v>
      </c>
      <c r="AA1534" s="119" t="s">
        <v>5337</v>
      </c>
      <c r="AB1534" s="119" t="s">
        <v>1210</v>
      </c>
      <c r="AD1534" s="300"/>
      <c r="AE1534" s="304"/>
      <c r="AF1534" s="297"/>
      <c r="AG1534" s="355">
        <v>0</v>
      </c>
      <c r="AH1534" s="297" t="s">
        <v>5333</v>
      </c>
      <c r="AI1534" s="297" t="s">
        <v>5333</v>
      </c>
      <c r="AJ1534" s="302">
        <v>4</v>
      </c>
      <c r="AX1534" s="303"/>
      <c r="AZ1534" s="303"/>
      <c r="BB1534" s="304"/>
      <c r="BC1534" s="304"/>
      <c r="BD1534" s="303"/>
      <c r="BE1534" s="303"/>
      <c r="BF1534" s="305"/>
      <c r="BG1534" s="305"/>
      <c r="BH1534" s="306" t="s">
        <v>1507</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1507</v>
      </c>
      <c r="CX1534" s="318" t="s">
        <v>1525</v>
      </c>
      <c r="CY1534" s="320" t="s">
        <v>925</v>
      </c>
      <c r="CZ1534" s="319" t="s">
        <v>53</v>
      </c>
      <c r="DA1534" s="319" t="s">
        <v>53</v>
      </c>
      <c r="DB1534" s="319">
        <v>6</v>
      </c>
      <c r="DC1534" s="319">
        <v>6</v>
      </c>
      <c r="DD1534" s="319">
        <v>6</v>
      </c>
      <c r="DE1534" s="319">
        <v>6</v>
      </c>
      <c r="DF1534" s="319" t="s">
        <v>48</v>
      </c>
    </row>
    <row r="1535" spans="1:110" s="299" customFormat="1" ht="16" customHeight="1">
      <c r="A1535" s="297" t="s">
        <v>5338</v>
      </c>
      <c r="B1535" s="297" t="s">
        <v>5338</v>
      </c>
      <c r="C1535" s="119" t="s">
        <v>115</v>
      </c>
      <c r="D1535" s="119" t="s">
        <v>1507</v>
      </c>
      <c r="E1535" s="119" t="s">
        <v>1534</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5339</v>
      </c>
      <c r="Y1535" s="119" t="s">
        <v>5340</v>
      </c>
      <c r="Z1535" s="119" t="s">
        <v>5341</v>
      </c>
      <c r="AA1535" s="119" t="s">
        <v>5342</v>
      </c>
      <c r="AB1535" s="119" t="s">
        <v>1210</v>
      </c>
      <c r="AD1535" s="300"/>
      <c r="AE1535" s="304"/>
      <c r="AF1535" s="297"/>
      <c r="AG1535" s="355">
        <v>0</v>
      </c>
      <c r="AH1535" s="297" t="s">
        <v>5338</v>
      </c>
      <c r="AI1535" s="297" t="s">
        <v>5338</v>
      </c>
      <c r="AJ1535" s="302">
        <v>4</v>
      </c>
      <c r="AX1535" s="303"/>
      <c r="AZ1535" s="303"/>
      <c r="BB1535" s="304"/>
      <c r="BC1535" s="304"/>
      <c r="BD1535" s="303"/>
      <c r="BE1535" s="303"/>
      <c r="BF1535" s="305"/>
      <c r="BG1535" s="305"/>
      <c r="BH1535" s="306" t="s">
        <v>1507</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1507</v>
      </c>
      <c r="CX1535" s="318" t="s">
        <v>1534</v>
      </c>
      <c r="CY1535" s="320" t="s">
        <v>925</v>
      </c>
      <c r="CZ1535" s="319" t="s">
        <v>53</v>
      </c>
      <c r="DA1535" s="319" t="s">
        <v>53</v>
      </c>
      <c r="DB1535" s="319">
        <v>6</v>
      </c>
      <c r="DC1535" s="319">
        <v>6</v>
      </c>
      <c r="DD1535" s="319">
        <v>6</v>
      </c>
      <c r="DE1535" s="319">
        <v>6</v>
      </c>
      <c r="DF1535" s="319" t="s">
        <v>48</v>
      </c>
    </row>
    <row r="1536" spans="1:110" s="299" customFormat="1" ht="16" customHeight="1">
      <c r="A1536" s="297" t="s">
        <v>5343</v>
      </c>
      <c r="B1536" s="297" t="s">
        <v>5343</v>
      </c>
      <c r="C1536" s="119" t="s">
        <v>115</v>
      </c>
      <c r="D1536" s="119" t="s">
        <v>1462</v>
      </c>
      <c r="E1536" s="119" t="s">
        <v>1543</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5344</v>
      </c>
      <c r="Y1536" s="119" t="s">
        <v>5345</v>
      </c>
      <c r="Z1536" s="119" t="s">
        <v>5346</v>
      </c>
      <c r="AA1536" s="119" t="s">
        <v>5347</v>
      </c>
      <c r="AB1536" s="119" t="s">
        <v>1210</v>
      </c>
      <c r="AD1536" s="300"/>
      <c r="AE1536" s="304"/>
      <c r="AF1536" s="297"/>
      <c r="AG1536" s="355">
        <v>0</v>
      </c>
      <c r="AH1536" s="297" t="s">
        <v>5343</v>
      </c>
      <c r="AI1536" s="297" t="s">
        <v>5343</v>
      </c>
      <c r="AJ1536" s="302">
        <v>3</v>
      </c>
      <c r="AX1536" s="303"/>
      <c r="AZ1536" s="303"/>
      <c r="BB1536" s="304"/>
      <c r="BC1536" s="304"/>
      <c r="BD1536" s="303"/>
      <c r="BE1536" s="303"/>
      <c r="BF1536" s="305"/>
      <c r="BG1536" s="305"/>
      <c r="BH1536" s="306" t="s">
        <v>1462</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1462</v>
      </c>
      <c r="CX1536" s="318" t="s">
        <v>1543</v>
      </c>
      <c r="CY1536" s="320" t="s">
        <v>925</v>
      </c>
      <c r="CZ1536" s="319" t="s">
        <v>53</v>
      </c>
      <c r="DA1536" s="319" t="s">
        <v>53</v>
      </c>
      <c r="DB1536" s="319">
        <v>6</v>
      </c>
      <c r="DC1536" s="319">
        <v>6</v>
      </c>
      <c r="DD1536" s="319">
        <v>17.5</v>
      </c>
      <c r="DE1536" s="319">
        <v>17.5</v>
      </c>
      <c r="DF1536" s="319" t="s">
        <v>48</v>
      </c>
    </row>
    <row r="1537" spans="1:110" s="299" customFormat="1" ht="16" customHeight="1">
      <c r="A1537" s="297" t="s">
        <v>5348</v>
      </c>
      <c r="B1537" s="297" t="s">
        <v>5348</v>
      </c>
      <c r="C1537" s="119" t="s">
        <v>115</v>
      </c>
      <c r="D1537" s="119" t="s">
        <v>1543</v>
      </c>
      <c r="E1537" s="119" t="s">
        <v>1552</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5349</v>
      </c>
      <c r="Y1537" s="119" t="s">
        <v>5350</v>
      </c>
      <c r="Z1537" s="119" t="s">
        <v>5351</v>
      </c>
      <c r="AA1537" s="119" t="s">
        <v>5352</v>
      </c>
      <c r="AB1537" s="119" t="s">
        <v>1210</v>
      </c>
      <c r="AD1537" s="300"/>
      <c r="AE1537" s="304"/>
      <c r="AF1537" s="297"/>
      <c r="AG1537" s="355">
        <v>0</v>
      </c>
      <c r="AH1537" s="297" t="s">
        <v>5348</v>
      </c>
      <c r="AI1537" s="297" t="s">
        <v>5348</v>
      </c>
      <c r="AJ1537" s="302">
        <v>4</v>
      </c>
      <c r="AX1537" s="303"/>
      <c r="AZ1537" s="303"/>
      <c r="BB1537" s="304"/>
      <c r="BC1537" s="304"/>
      <c r="BD1537" s="303"/>
      <c r="BE1537" s="303"/>
      <c r="BF1537" s="305"/>
      <c r="BG1537" s="305"/>
      <c r="BH1537" s="306" t="s">
        <v>1543</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1543</v>
      </c>
      <c r="CX1537" s="318" t="s">
        <v>1552</v>
      </c>
      <c r="CY1537" s="320" t="s">
        <v>925</v>
      </c>
      <c r="CZ1537" s="319" t="s">
        <v>53</v>
      </c>
      <c r="DA1537" s="319" t="s">
        <v>53</v>
      </c>
      <c r="DB1537" s="319">
        <v>6</v>
      </c>
      <c r="DC1537" s="319">
        <v>6</v>
      </c>
      <c r="DD1537" s="319">
        <v>6</v>
      </c>
      <c r="DE1537" s="319">
        <v>6</v>
      </c>
      <c r="DF1537" s="319" t="s">
        <v>48</v>
      </c>
    </row>
    <row r="1538" spans="1:110" s="299" customFormat="1" ht="16" customHeight="1">
      <c r="A1538" s="297" t="s">
        <v>5353</v>
      </c>
      <c r="B1538" s="297" t="s">
        <v>5353</v>
      </c>
      <c r="C1538" s="119" t="s">
        <v>115</v>
      </c>
      <c r="D1538" s="119" t="s">
        <v>1543</v>
      </c>
      <c r="E1538" s="119" t="s">
        <v>1561</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5354</v>
      </c>
      <c r="Y1538" s="119" t="s">
        <v>5355</v>
      </c>
      <c r="Z1538" s="119" t="s">
        <v>5356</v>
      </c>
      <c r="AA1538" s="119" t="s">
        <v>5357</v>
      </c>
      <c r="AB1538" s="119" t="s">
        <v>1210</v>
      </c>
      <c r="AD1538" s="300"/>
      <c r="AE1538" s="304"/>
      <c r="AF1538" s="297"/>
      <c r="AG1538" s="355">
        <v>0</v>
      </c>
      <c r="AH1538" s="297" t="s">
        <v>5353</v>
      </c>
      <c r="AI1538" s="297" t="s">
        <v>5353</v>
      </c>
      <c r="AJ1538" s="302">
        <v>4</v>
      </c>
      <c r="AX1538" s="303"/>
      <c r="AZ1538" s="303"/>
      <c r="BB1538" s="304"/>
      <c r="BC1538" s="304"/>
      <c r="BD1538" s="303"/>
      <c r="BE1538" s="303"/>
      <c r="BF1538" s="305"/>
      <c r="BG1538" s="305"/>
      <c r="BH1538" s="306" t="s">
        <v>1543</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1543</v>
      </c>
      <c r="CX1538" s="318" t="s">
        <v>1561</v>
      </c>
      <c r="CY1538" s="320" t="s">
        <v>925</v>
      </c>
      <c r="CZ1538" s="319" t="s">
        <v>53</v>
      </c>
      <c r="DA1538" s="319" t="s">
        <v>53</v>
      </c>
      <c r="DB1538" s="319">
        <v>6</v>
      </c>
      <c r="DC1538" s="319">
        <v>6</v>
      </c>
      <c r="DD1538" s="319">
        <v>6</v>
      </c>
      <c r="DE1538" s="319">
        <v>6</v>
      </c>
      <c r="DF1538" s="319" t="s">
        <v>48</v>
      </c>
    </row>
    <row r="1539" spans="1:110" s="299" customFormat="1" ht="16" customHeight="1">
      <c r="A1539" s="297" t="s">
        <v>5358</v>
      </c>
      <c r="B1539" s="297" t="s">
        <v>5358</v>
      </c>
      <c r="C1539" s="119" t="s">
        <v>115</v>
      </c>
      <c r="D1539" s="119" t="s">
        <v>1543</v>
      </c>
      <c r="E1539" s="119" t="s">
        <v>1570</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5359</v>
      </c>
      <c r="Y1539" s="119" t="s">
        <v>5360</v>
      </c>
      <c r="Z1539" s="119" t="s">
        <v>5361</v>
      </c>
      <c r="AA1539" s="119" t="s">
        <v>5362</v>
      </c>
      <c r="AB1539" s="119" t="s">
        <v>1210</v>
      </c>
      <c r="AD1539" s="300"/>
      <c r="AE1539" s="304"/>
      <c r="AF1539" s="297"/>
      <c r="AG1539" s="355">
        <v>0</v>
      </c>
      <c r="AH1539" s="297" t="s">
        <v>5358</v>
      </c>
      <c r="AI1539" s="297" t="s">
        <v>5358</v>
      </c>
      <c r="AJ1539" s="302">
        <v>4</v>
      </c>
      <c r="AX1539" s="303"/>
      <c r="AZ1539" s="303"/>
      <c r="BB1539" s="304"/>
      <c r="BC1539" s="304"/>
      <c r="BD1539" s="303"/>
      <c r="BE1539" s="303"/>
      <c r="BF1539" s="305"/>
      <c r="BG1539" s="305"/>
      <c r="BH1539" s="306" t="s">
        <v>1543</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1543</v>
      </c>
      <c r="CX1539" s="318" t="s">
        <v>1570</v>
      </c>
      <c r="CY1539" s="320" t="s">
        <v>925</v>
      </c>
      <c r="CZ1539" s="319" t="s">
        <v>53</v>
      </c>
      <c r="DA1539" s="319" t="s">
        <v>53</v>
      </c>
      <c r="DB1539" s="319">
        <v>6</v>
      </c>
      <c r="DC1539" s="319">
        <v>6</v>
      </c>
      <c r="DD1539" s="319">
        <v>6</v>
      </c>
      <c r="DE1539" s="319">
        <v>6</v>
      </c>
      <c r="DF1539" s="319" t="s">
        <v>48</v>
      </c>
    </row>
    <row r="1540" spans="1:110" s="299" customFormat="1" ht="16" customHeight="1">
      <c r="A1540" s="297" t="s">
        <v>5363</v>
      </c>
      <c r="B1540" s="297" t="s">
        <v>5363</v>
      </c>
      <c r="C1540" s="119" t="s">
        <v>115</v>
      </c>
      <c r="D1540" s="119" t="s">
        <v>860</v>
      </c>
      <c r="E1540" s="119" t="s">
        <v>1579</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5364</v>
      </c>
      <c r="Y1540" s="119" t="s">
        <v>5365</v>
      </c>
      <c r="Z1540" s="119" t="s">
        <v>5366</v>
      </c>
      <c r="AA1540" s="119" t="s">
        <v>5367</v>
      </c>
      <c r="AB1540" s="119" t="s">
        <v>1210</v>
      </c>
      <c r="AD1540" s="300"/>
      <c r="AE1540" s="304"/>
      <c r="AF1540" s="297"/>
      <c r="AG1540" s="355">
        <v>0</v>
      </c>
      <c r="AH1540" s="297" t="s">
        <v>5363</v>
      </c>
      <c r="AI1540" s="297" t="s">
        <v>5363</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1579</v>
      </c>
      <c r="CY1540" s="320" t="s">
        <v>925</v>
      </c>
      <c r="CZ1540" s="319" t="s">
        <v>53</v>
      </c>
      <c r="DA1540" s="319" t="s">
        <v>53</v>
      </c>
      <c r="DB1540" s="319">
        <v>6</v>
      </c>
      <c r="DC1540" s="319">
        <v>6</v>
      </c>
      <c r="DD1540" s="319">
        <v>30</v>
      </c>
      <c r="DE1540" s="319">
        <v>30</v>
      </c>
      <c r="DF1540" s="319" t="s">
        <v>48</v>
      </c>
    </row>
    <row r="1541" spans="1:110" s="299" customFormat="1" ht="16" customHeight="1">
      <c r="A1541" s="297" t="s">
        <v>5368</v>
      </c>
      <c r="B1541" s="297" t="s">
        <v>5368</v>
      </c>
      <c r="C1541" s="119" t="s">
        <v>115</v>
      </c>
      <c r="D1541" s="119" t="s">
        <v>1579</v>
      </c>
      <c r="E1541" s="119" t="s">
        <v>1588</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5369</v>
      </c>
      <c r="Y1541" s="119" t="s">
        <v>5370</v>
      </c>
      <c r="Z1541" s="119" t="s">
        <v>5371</v>
      </c>
      <c r="AA1541" s="119" t="s">
        <v>5372</v>
      </c>
      <c r="AB1541" s="119" t="s">
        <v>1210</v>
      </c>
      <c r="AD1541" s="300"/>
      <c r="AE1541" s="304"/>
      <c r="AF1541" s="297"/>
      <c r="AG1541" s="355">
        <v>0</v>
      </c>
      <c r="AH1541" s="297" t="s">
        <v>5368</v>
      </c>
      <c r="AI1541" s="297" t="s">
        <v>5368</v>
      </c>
      <c r="AJ1541" s="302">
        <v>3</v>
      </c>
      <c r="AX1541" s="303"/>
      <c r="AZ1541" s="303"/>
      <c r="BB1541" s="304"/>
      <c r="BC1541" s="304"/>
      <c r="BD1541" s="303"/>
      <c r="BE1541" s="303"/>
      <c r="BF1541" s="305"/>
      <c r="BG1541" s="305"/>
      <c r="BH1541" s="306" t="s">
        <v>1579</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1579</v>
      </c>
      <c r="CX1541" s="318" t="s">
        <v>1588</v>
      </c>
      <c r="CY1541" s="320" t="s">
        <v>925</v>
      </c>
      <c r="CZ1541" s="319" t="s">
        <v>53</v>
      </c>
      <c r="DA1541" s="319" t="s">
        <v>53</v>
      </c>
      <c r="DB1541" s="319">
        <v>6</v>
      </c>
      <c r="DC1541" s="319">
        <v>6</v>
      </c>
      <c r="DD1541" s="319">
        <v>17.5</v>
      </c>
      <c r="DE1541" s="319">
        <v>17.5</v>
      </c>
      <c r="DF1541" s="319" t="s">
        <v>48</v>
      </c>
    </row>
    <row r="1542" spans="1:110" s="299" customFormat="1" ht="16" customHeight="1">
      <c r="A1542" s="297" t="s">
        <v>5373</v>
      </c>
      <c r="B1542" s="297" t="s">
        <v>5373</v>
      </c>
      <c r="C1542" s="119" t="s">
        <v>115</v>
      </c>
      <c r="D1542" s="119" t="s">
        <v>1588</v>
      </c>
      <c r="E1542" s="119" t="s">
        <v>1597</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5374</v>
      </c>
      <c r="Y1542" s="119" t="s">
        <v>5375</v>
      </c>
      <c r="Z1542" s="119" t="s">
        <v>5376</v>
      </c>
      <c r="AA1542" s="119" t="s">
        <v>5377</v>
      </c>
      <c r="AB1542" s="119" t="s">
        <v>1210</v>
      </c>
      <c r="AD1542" s="300"/>
      <c r="AE1542" s="304"/>
      <c r="AF1542" s="297"/>
      <c r="AG1542" s="355">
        <v>0</v>
      </c>
      <c r="AH1542" s="297" t="s">
        <v>5373</v>
      </c>
      <c r="AI1542" s="297" t="s">
        <v>5373</v>
      </c>
      <c r="AJ1542" s="302">
        <v>4</v>
      </c>
      <c r="AX1542" s="303"/>
      <c r="AZ1542" s="303"/>
      <c r="BB1542" s="304"/>
      <c r="BC1542" s="304"/>
      <c r="BD1542" s="303"/>
      <c r="BE1542" s="303"/>
      <c r="BF1542" s="305"/>
      <c r="BG1542" s="305"/>
      <c r="BH1542" s="306" t="s">
        <v>1588</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1588</v>
      </c>
      <c r="CX1542" s="318" t="s">
        <v>1597</v>
      </c>
      <c r="CY1542" s="320" t="s">
        <v>925</v>
      </c>
      <c r="CZ1542" s="319" t="s">
        <v>53</v>
      </c>
      <c r="DA1542" s="319" t="s">
        <v>53</v>
      </c>
      <c r="DB1542" s="319">
        <v>6</v>
      </c>
      <c r="DC1542" s="319">
        <v>6</v>
      </c>
      <c r="DD1542" s="319">
        <v>6</v>
      </c>
      <c r="DE1542" s="319">
        <v>6</v>
      </c>
      <c r="DF1542" s="319" t="s">
        <v>48</v>
      </c>
    </row>
    <row r="1543" spans="1:110" s="299" customFormat="1" ht="16" customHeight="1">
      <c r="A1543" s="297" t="s">
        <v>5378</v>
      </c>
      <c r="B1543" s="297" t="s">
        <v>5378</v>
      </c>
      <c r="C1543" s="119" t="s">
        <v>115</v>
      </c>
      <c r="D1543" s="119" t="s">
        <v>1588</v>
      </c>
      <c r="E1543" s="119" t="s">
        <v>1606</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5379</v>
      </c>
      <c r="Y1543" s="119" t="s">
        <v>5380</v>
      </c>
      <c r="Z1543" s="119" t="s">
        <v>5381</v>
      </c>
      <c r="AA1543" s="119" t="s">
        <v>5382</v>
      </c>
      <c r="AB1543" s="119" t="s">
        <v>1210</v>
      </c>
      <c r="AD1543" s="300"/>
      <c r="AE1543" s="304"/>
      <c r="AF1543" s="297"/>
      <c r="AG1543" s="355">
        <v>0</v>
      </c>
      <c r="AH1543" s="297" t="s">
        <v>5378</v>
      </c>
      <c r="AI1543" s="297" t="s">
        <v>5378</v>
      </c>
      <c r="AJ1543" s="302">
        <v>4</v>
      </c>
      <c r="AX1543" s="303"/>
      <c r="AZ1543" s="303"/>
      <c r="BB1543" s="304"/>
      <c r="BC1543" s="304"/>
      <c r="BD1543" s="303"/>
      <c r="BE1543" s="303"/>
      <c r="BF1543" s="305"/>
      <c r="BG1543" s="305"/>
      <c r="BH1543" s="306" t="s">
        <v>1588</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1588</v>
      </c>
      <c r="CX1543" s="318" t="s">
        <v>1606</v>
      </c>
      <c r="CY1543" s="320" t="s">
        <v>925</v>
      </c>
      <c r="CZ1543" s="319" t="s">
        <v>53</v>
      </c>
      <c r="DA1543" s="319" t="s">
        <v>53</v>
      </c>
      <c r="DB1543" s="319">
        <v>6</v>
      </c>
      <c r="DC1543" s="319">
        <v>6</v>
      </c>
      <c r="DD1543" s="319">
        <v>6</v>
      </c>
      <c r="DE1543" s="319">
        <v>6</v>
      </c>
      <c r="DF1543" s="319" t="s">
        <v>48</v>
      </c>
    </row>
    <row r="1544" spans="1:110" s="299" customFormat="1" ht="16" customHeight="1">
      <c r="A1544" s="297" t="s">
        <v>5383</v>
      </c>
      <c r="B1544" s="297" t="s">
        <v>5383</v>
      </c>
      <c r="C1544" s="119" t="s">
        <v>115</v>
      </c>
      <c r="D1544" s="119" t="s">
        <v>1588</v>
      </c>
      <c r="E1544" s="119" t="s">
        <v>1615</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5384</v>
      </c>
      <c r="Y1544" s="119" t="s">
        <v>5385</v>
      </c>
      <c r="Z1544" s="119" t="s">
        <v>5386</v>
      </c>
      <c r="AA1544" s="119" t="s">
        <v>5387</v>
      </c>
      <c r="AB1544" s="119" t="s">
        <v>1210</v>
      </c>
      <c r="AD1544" s="300"/>
      <c r="AE1544" s="304"/>
      <c r="AF1544" s="297"/>
      <c r="AG1544" s="355">
        <v>0</v>
      </c>
      <c r="AH1544" s="297" t="s">
        <v>5383</v>
      </c>
      <c r="AI1544" s="297" t="s">
        <v>5383</v>
      </c>
      <c r="AJ1544" s="302">
        <v>4</v>
      </c>
      <c r="AX1544" s="303"/>
      <c r="AZ1544" s="303"/>
      <c r="BB1544" s="304"/>
      <c r="BC1544" s="304"/>
      <c r="BD1544" s="303"/>
      <c r="BE1544" s="303"/>
      <c r="BF1544" s="305"/>
      <c r="BG1544" s="305"/>
      <c r="BH1544" s="306" t="s">
        <v>1588</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1588</v>
      </c>
      <c r="CX1544" s="318" t="s">
        <v>1615</v>
      </c>
      <c r="CY1544" s="320" t="s">
        <v>925</v>
      </c>
      <c r="CZ1544" s="319" t="s">
        <v>53</v>
      </c>
      <c r="DA1544" s="319" t="s">
        <v>53</v>
      </c>
      <c r="DB1544" s="319">
        <v>6</v>
      </c>
      <c r="DC1544" s="319">
        <v>6</v>
      </c>
      <c r="DD1544" s="319">
        <v>6</v>
      </c>
      <c r="DE1544" s="319">
        <v>6</v>
      </c>
      <c r="DF1544" s="319" t="s">
        <v>48</v>
      </c>
    </row>
    <row r="1545" spans="1:110" s="299" customFormat="1" ht="16" customHeight="1">
      <c r="A1545" s="297" t="s">
        <v>5388</v>
      </c>
      <c r="B1545" s="297" t="s">
        <v>5388</v>
      </c>
      <c r="C1545" s="119" t="s">
        <v>115</v>
      </c>
      <c r="D1545" s="119" t="s">
        <v>1579</v>
      </c>
      <c r="E1545" s="119" t="s">
        <v>1624</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5389</v>
      </c>
      <c r="Y1545" s="119" t="s">
        <v>5390</v>
      </c>
      <c r="Z1545" s="119" t="s">
        <v>5391</v>
      </c>
      <c r="AA1545" s="119" t="s">
        <v>5392</v>
      </c>
      <c r="AB1545" s="119" t="s">
        <v>1210</v>
      </c>
      <c r="AD1545" s="300"/>
      <c r="AE1545" s="304"/>
      <c r="AF1545" s="297"/>
      <c r="AG1545" s="355">
        <v>0</v>
      </c>
      <c r="AH1545" s="297" t="s">
        <v>5388</v>
      </c>
      <c r="AI1545" s="297" t="s">
        <v>5388</v>
      </c>
      <c r="AJ1545" s="302">
        <v>3</v>
      </c>
      <c r="AX1545" s="303"/>
      <c r="AZ1545" s="303"/>
      <c r="BB1545" s="304"/>
      <c r="BC1545" s="304"/>
      <c r="BD1545" s="303"/>
      <c r="BE1545" s="303"/>
      <c r="BF1545" s="305"/>
      <c r="BG1545" s="305"/>
      <c r="BH1545" s="306" t="s">
        <v>1579</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1579</v>
      </c>
      <c r="CX1545" s="318" t="s">
        <v>1624</v>
      </c>
      <c r="CY1545" s="320" t="s">
        <v>925</v>
      </c>
      <c r="CZ1545" s="319" t="s">
        <v>53</v>
      </c>
      <c r="DA1545" s="319" t="s">
        <v>53</v>
      </c>
      <c r="DB1545" s="319">
        <v>6</v>
      </c>
      <c r="DC1545" s="319">
        <v>6</v>
      </c>
      <c r="DD1545" s="319">
        <v>17.5</v>
      </c>
      <c r="DE1545" s="319">
        <v>17.5</v>
      </c>
      <c r="DF1545" s="319" t="s">
        <v>48</v>
      </c>
    </row>
    <row r="1546" spans="1:110" s="299" customFormat="1" ht="16" customHeight="1">
      <c r="A1546" s="297" t="s">
        <v>5393</v>
      </c>
      <c r="B1546" s="297" t="s">
        <v>5393</v>
      </c>
      <c r="C1546" s="119" t="s">
        <v>115</v>
      </c>
      <c r="D1546" s="119" t="s">
        <v>1624</v>
      </c>
      <c r="E1546" s="119" t="s">
        <v>1633</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5394</v>
      </c>
      <c r="Y1546" s="119" t="s">
        <v>5395</v>
      </c>
      <c r="Z1546" s="119" t="s">
        <v>5396</v>
      </c>
      <c r="AA1546" s="119" t="s">
        <v>5397</v>
      </c>
      <c r="AB1546" s="119" t="s">
        <v>1210</v>
      </c>
      <c r="AD1546" s="300"/>
      <c r="AE1546" s="304"/>
      <c r="AF1546" s="297"/>
      <c r="AG1546" s="355">
        <v>0</v>
      </c>
      <c r="AH1546" s="297" t="s">
        <v>5393</v>
      </c>
      <c r="AI1546" s="297" t="s">
        <v>5393</v>
      </c>
      <c r="AJ1546" s="302">
        <v>4</v>
      </c>
      <c r="AX1546" s="303"/>
      <c r="AZ1546" s="303"/>
      <c r="BB1546" s="304"/>
      <c r="BC1546" s="304"/>
      <c r="BD1546" s="303"/>
      <c r="BE1546" s="303"/>
      <c r="BF1546" s="305"/>
      <c r="BG1546" s="305"/>
      <c r="BH1546" s="306" t="s">
        <v>1624</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1624</v>
      </c>
      <c r="CX1546" s="318" t="s">
        <v>1633</v>
      </c>
      <c r="CY1546" s="320" t="s">
        <v>925</v>
      </c>
      <c r="CZ1546" s="319" t="s">
        <v>53</v>
      </c>
      <c r="DA1546" s="319" t="s">
        <v>53</v>
      </c>
      <c r="DB1546" s="319">
        <v>6</v>
      </c>
      <c r="DC1546" s="319">
        <v>6</v>
      </c>
      <c r="DD1546" s="319">
        <v>6</v>
      </c>
      <c r="DE1546" s="319">
        <v>6</v>
      </c>
      <c r="DF1546" s="319" t="s">
        <v>48</v>
      </c>
    </row>
    <row r="1547" spans="1:110" s="299" customFormat="1" ht="16" customHeight="1">
      <c r="A1547" s="297" t="s">
        <v>5398</v>
      </c>
      <c r="B1547" s="297" t="s">
        <v>5398</v>
      </c>
      <c r="C1547" s="119" t="s">
        <v>115</v>
      </c>
      <c r="D1547" s="119" t="s">
        <v>1624</v>
      </c>
      <c r="E1547" s="119" t="s">
        <v>1642</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5399</v>
      </c>
      <c r="Y1547" s="119" t="s">
        <v>5400</v>
      </c>
      <c r="Z1547" s="119" t="s">
        <v>5401</v>
      </c>
      <c r="AA1547" s="119" t="s">
        <v>5402</v>
      </c>
      <c r="AB1547" s="119" t="s">
        <v>1210</v>
      </c>
      <c r="AD1547" s="300"/>
      <c r="AE1547" s="304"/>
      <c r="AF1547" s="297"/>
      <c r="AG1547" s="355">
        <v>0</v>
      </c>
      <c r="AH1547" s="297" t="s">
        <v>5398</v>
      </c>
      <c r="AI1547" s="297" t="s">
        <v>5398</v>
      </c>
      <c r="AJ1547" s="302">
        <v>4</v>
      </c>
      <c r="AX1547" s="303"/>
      <c r="AZ1547" s="303"/>
      <c r="BB1547" s="304"/>
      <c r="BC1547" s="304"/>
      <c r="BD1547" s="303"/>
      <c r="BE1547" s="303"/>
      <c r="BF1547" s="305"/>
      <c r="BG1547" s="305"/>
      <c r="BH1547" s="306" t="s">
        <v>1624</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1624</v>
      </c>
      <c r="CX1547" s="318" t="s">
        <v>1642</v>
      </c>
      <c r="CY1547" s="320" t="s">
        <v>925</v>
      </c>
      <c r="CZ1547" s="319" t="s">
        <v>53</v>
      </c>
      <c r="DA1547" s="319" t="s">
        <v>53</v>
      </c>
      <c r="DB1547" s="319">
        <v>6</v>
      </c>
      <c r="DC1547" s="319">
        <v>6</v>
      </c>
      <c r="DD1547" s="319">
        <v>6</v>
      </c>
      <c r="DE1547" s="319">
        <v>6</v>
      </c>
      <c r="DF1547" s="319" t="s">
        <v>48</v>
      </c>
    </row>
    <row r="1548" spans="1:110" s="299" customFormat="1" ht="16" customHeight="1">
      <c r="A1548" s="297" t="s">
        <v>5403</v>
      </c>
      <c r="B1548" s="297" t="s">
        <v>5403</v>
      </c>
      <c r="C1548" s="119" t="s">
        <v>115</v>
      </c>
      <c r="D1548" s="119" t="s">
        <v>1624</v>
      </c>
      <c r="E1548" s="119" t="s">
        <v>1651</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5404</v>
      </c>
      <c r="Y1548" s="119" t="s">
        <v>5405</v>
      </c>
      <c r="Z1548" s="119" t="s">
        <v>5406</v>
      </c>
      <c r="AA1548" s="119" t="s">
        <v>5407</v>
      </c>
      <c r="AB1548" s="119" t="s">
        <v>1210</v>
      </c>
      <c r="AD1548" s="300"/>
      <c r="AE1548" s="304"/>
      <c r="AF1548" s="297"/>
      <c r="AG1548" s="355">
        <v>0</v>
      </c>
      <c r="AH1548" s="297" t="s">
        <v>5403</v>
      </c>
      <c r="AI1548" s="297" t="s">
        <v>5403</v>
      </c>
      <c r="AJ1548" s="302">
        <v>4</v>
      </c>
      <c r="AX1548" s="303"/>
      <c r="AZ1548" s="303"/>
      <c r="BB1548" s="304"/>
      <c r="BC1548" s="304"/>
      <c r="BD1548" s="303"/>
      <c r="BE1548" s="303"/>
      <c r="BF1548" s="305"/>
      <c r="BG1548" s="305"/>
      <c r="BH1548" s="306" t="s">
        <v>1624</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1624</v>
      </c>
      <c r="CX1548" s="318" t="s">
        <v>1651</v>
      </c>
      <c r="CY1548" s="320" t="s">
        <v>925</v>
      </c>
      <c r="CZ1548" s="319" t="s">
        <v>53</v>
      </c>
      <c r="DA1548" s="319" t="s">
        <v>53</v>
      </c>
      <c r="DB1548" s="319">
        <v>6</v>
      </c>
      <c r="DC1548" s="319">
        <v>6</v>
      </c>
      <c r="DD1548" s="319">
        <v>6</v>
      </c>
      <c r="DE1548" s="319">
        <v>6</v>
      </c>
      <c r="DF1548" s="319" t="s">
        <v>48</v>
      </c>
    </row>
    <row r="1549" spans="1:110" s="299" customFormat="1" ht="16" customHeight="1">
      <c r="A1549" s="297" t="s">
        <v>5408</v>
      </c>
      <c r="B1549" s="297" t="s">
        <v>5408</v>
      </c>
      <c r="C1549" s="119" t="s">
        <v>115</v>
      </c>
      <c r="D1549" s="119" t="s">
        <v>1579</v>
      </c>
      <c r="E1549" s="119" t="s">
        <v>1660</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5409</v>
      </c>
      <c r="Y1549" s="119" t="s">
        <v>5410</v>
      </c>
      <c r="Z1549" s="119" t="s">
        <v>5411</v>
      </c>
      <c r="AA1549" s="119" t="s">
        <v>5412</v>
      </c>
      <c r="AB1549" s="119" t="s">
        <v>1210</v>
      </c>
      <c r="AD1549" s="300"/>
      <c r="AE1549" s="304"/>
      <c r="AF1549" s="297"/>
      <c r="AG1549" s="355">
        <v>0</v>
      </c>
      <c r="AH1549" s="297" t="s">
        <v>5408</v>
      </c>
      <c r="AI1549" s="297" t="s">
        <v>5408</v>
      </c>
      <c r="AJ1549" s="302">
        <v>3</v>
      </c>
      <c r="AX1549" s="303"/>
      <c r="AZ1549" s="303"/>
      <c r="BB1549" s="304"/>
      <c r="BC1549" s="304"/>
      <c r="BD1549" s="303"/>
      <c r="BE1549" s="303"/>
      <c r="BF1549" s="305"/>
      <c r="BG1549" s="305"/>
      <c r="BH1549" s="306" t="s">
        <v>1579</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1579</v>
      </c>
      <c r="CX1549" s="318" t="s">
        <v>1660</v>
      </c>
      <c r="CY1549" s="320" t="s">
        <v>925</v>
      </c>
      <c r="CZ1549" s="319" t="s">
        <v>53</v>
      </c>
      <c r="DA1549" s="319" t="s">
        <v>53</v>
      </c>
      <c r="DB1549" s="319">
        <v>6</v>
      </c>
      <c r="DC1549" s="319">
        <v>6</v>
      </c>
      <c r="DD1549" s="319">
        <v>17.5</v>
      </c>
      <c r="DE1549" s="319">
        <v>17.5</v>
      </c>
      <c r="DF1549" s="319" t="s">
        <v>48</v>
      </c>
    </row>
    <row r="1550" spans="1:110" s="299" customFormat="1" ht="16" customHeight="1">
      <c r="A1550" s="297" t="s">
        <v>5413</v>
      </c>
      <c r="B1550" s="297" t="s">
        <v>5413</v>
      </c>
      <c r="C1550" s="119" t="s">
        <v>115</v>
      </c>
      <c r="D1550" s="119" t="s">
        <v>1660</v>
      </c>
      <c r="E1550" s="119" t="s">
        <v>1669</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5414</v>
      </c>
      <c r="Y1550" s="119" t="s">
        <v>5415</v>
      </c>
      <c r="Z1550" s="119" t="s">
        <v>5416</v>
      </c>
      <c r="AA1550" s="119" t="s">
        <v>5417</v>
      </c>
      <c r="AB1550" s="119" t="s">
        <v>1210</v>
      </c>
      <c r="AD1550" s="300"/>
      <c r="AE1550" s="304"/>
      <c r="AF1550" s="297"/>
      <c r="AG1550" s="355">
        <v>0</v>
      </c>
      <c r="AH1550" s="297" t="s">
        <v>5413</v>
      </c>
      <c r="AI1550" s="297" t="s">
        <v>5413</v>
      </c>
      <c r="AJ1550" s="302">
        <v>4</v>
      </c>
      <c r="AX1550" s="303"/>
      <c r="AZ1550" s="303"/>
      <c r="BB1550" s="304"/>
      <c r="BC1550" s="304"/>
      <c r="BD1550" s="303"/>
      <c r="BE1550" s="303"/>
      <c r="BF1550" s="305"/>
      <c r="BG1550" s="305"/>
      <c r="BH1550" s="306" t="s">
        <v>1660</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1660</v>
      </c>
      <c r="CX1550" s="318" t="s">
        <v>1669</v>
      </c>
      <c r="CY1550" s="320" t="s">
        <v>925</v>
      </c>
      <c r="CZ1550" s="319" t="s">
        <v>53</v>
      </c>
      <c r="DA1550" s="319" t="s">
        <v>53</v>
      </c>
      <c r="DB1550" s="319">
        <v>6</v>
      </c>
      <c r="DC1550" s="319">
        <v>6</v>
      </c>
      <c r="DD1550" s="319">
        <v>6</v>
      </c>
      <c r="DE1550" s="319">
        <v>6</v>
      </c>
      <c r="DF1550" s="319" t="s">
        <v>48</v>
      </c>
    </row>
    <row r="1551" spans="1:110" s="299" customFormat="1" ht="16" customHeight="1">
      <c r="A1551" s="297" t="s">
        <v>5418</v>
      </c>
      <c r="B1551" s="297" t="s">
        <v>5418</v>
      </c>
      <c r="C1551" s="119" t="s">
        <v>115</v>
      </c>
      <c r="D1551" s="119" t="s">
        <v>1660</v>
      </c>
      <c r="E1551" s="119" t="s">
        <v>1678</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5419</v>
      </c>
      <c r="Y1551" s="119" t="s">
        <v>5420</v>
      </c>
      <c r="Z1551" s="119" t="s">
        <v>5421</v>
      </c>
      <c r="AA1551" s="119" t="s">
        <v>5422</v>
      </c>
      <c r="AB1551" s="119" t="s">
        <v>1210</v>
      </c>
      <c r="AD1551" s="300"/>
      <c r="AE1551" s="304"/>
      <c r="AF1551" s="297"/>
      <c r="AG1551" s="355">
        <v>0</v>
      </c>
      <c r="AH1551" s="297" t="s">
        <v>5418</v>
      </c>
      <c r="AI1551" s="297" t="s">
        <v>5418</v>
      </c>
      <c r="AJ1551" s="302">
        <v>4</v>
      </c>
      <c r="AX1551" s="303"/>
      <c r="AZ1551" s="303"/>
      <c r="BB1551" s="304"/>
      <c r="BC1551" s="304"/>
      <c r="BD1551" s="303"/>
      <c r="BE1551" s="303"/>
      <c r="BF1551" s="305"/>
      <c r="BG1551" s="305"/>
      <c r="BH1551" s="306" t="s">
        <v>1660</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1660</v>
      </c>
      <c r="CX1551" s="318" t="s">
        <v>1678</v>
      </c>
      <c r="CY1551" s="320" t="s">
        <v>925</v>
      </c>
      <c r="CZ1551" s="319" t="s">
        <v>53</v>
      </c>
      <c r="DA1551" s="319" t="s">
        <v>53</v>
      </c>
      <c r="DB1551" s="319">
        <v>6</v>
      </c>
      <c r="DC1551" s="319">
        <v>6</v>
      </c>
      <c r="DD1551" s="319">
        <v>6</v>
      </c>
      <c r="DE1551" s="319">
        <v>6</v>
      </c>
      <c r="DF1551" s="319" t="s">
        <v>48</v>
      </c>
    </row>
    <row r="1552" spans="1:110" s="299" customFormat="1" ht="16" customHeight="1">
      <c r="A1552" s="297" t="s">
        <v>5423</v>
      </c>
      <c r="B1552" s="297" t="s">
        <v>5423</v>
      </c>
      <c r="C1552" s="119" t="s">
        <v>115</v>
      </c>
      <c r="D1552" s="119" t="s">
        <v>1660</v>
      </c>
      <c r="E1552" s="119" t="s">
        <v>1687</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5424</v>
      </c>
      <c r="Y1552" s="119" t="s">
        <v>5425</v>
      </c>
      <c r="Z1552" s="119" t="s">
        <v>5426</v>
      </c>
      <c r="AA1552" s="119" t="s">
        <v>5427</v>
      </c>
      <c r="AB1552" s="119" t="s">
        <v>1210</v>
      </c>
      <c r="AD1552" s="300"/>
      <c r="AE1552" s="304"/>
      <c r="AF1552" s="297"/>
      <c r="AG1552" s="355">
        <v>0</v>
      </c>
      <c r="AH1552" s="297" t="s">
        <v>5423</v>
      </c>
      <c r="AI1552" s="297" t="s">
        <v>5423</v>
      </c>
      <c r="AJ1552" s="302">
        <v>4</v>
      </c>
      <c r="AX1552" s="303"/>
      <c r="AZ1552" s="303"/>
      <c r="BB1552" s="304"/>
      <c r="BC1552" s="304"/>
      <c r="BD1552" s="303"/>
      <c r="BE1552" s="303"/>
      <c r="BF1552" s="305"/>
      <c r="BG1552" s="305"/>
      <c r="BH1552" s="306" t="s">
        <v>1660</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1660</v>
      </c>
      <c r="CX1552" s="318" t="s">
        <v>1687</v>
      </c>
      <c r="CY1552" s="320" t="s">
        <v>925</v>
      </c>
      <c r="CZ1552" s="319" t="s">
        <v>53</v>
      </c>
      <c r="DA1552" s="319" t="s">
        <v>53</v>
      </c>
      <c r="DB1552" s="319">
        <v>6</v>
      </c>
      <c r="DC1552" s="319">
        <v>6</v>
      </c>
      <c r="DD1552" s="319">
        <v>6</v>
      </c>
      <c r="DE1552" s="319">
        <v>6</v>
      </c>
      <c r="DF1552" s="319" t="s">
        <v>48</v>
      </c>
    </row>
    <row r="1553" spans="1:110" s="299" customFormat="1" ht="16" customHeight="1">
      <c r="A1553" s="297" t="s">
        <v>5428</v>
      </c>
      <c r="B1553" s="297" t="s">
        <v>5428</v>
      </c>
      <c r="C1553" s="119" t="s">
        <v>115</v>
      </c>
      <c r="D1553" s="119" t="s">
        <v>1203</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5429</v>
      </c>
      <c r="Y1553" s="119" t="s">
        <v>5430</v>
      </c>
      <c r="Z1553" s="119" t="s">
        <v>5431</v>
      </c>
      <c r="AA1553" s="119" t="s">
        <v>5432</v>
      </c>
      <c r="AB1553" s="119" t="s">
        <v>1210</v>
      </c>
      <c r="AD1553" s="300"/>
      <c r="AE1553" s="304"/>
      <c r="AF1553" s="297"/>
      <c r="AG1553" s="355">
        <v>0</v>
      </c>
      <c r="AH1553" s="297" t="s">
        <v>5428</v>
      </c>
      <c r="AI1553" s="297" t="s">
        <v>5428</v>
      </c>
      <c r="AJ1553" s="302">
        <v>1</v>
      </c>
      <c r="AX1553" s="303"/>
      <c r="AZ1553" s="303"/>
      <c r="BB1553" s="304"/>
      <c r="BC1553" s="304"/>
      <c r="BD1553" s="303"/>
      <c r="BE1553" s="303"/>
      <c r="BF1553" s="305"/>
      <c r="BG1553" s="305"/>
      <c r="BH1553" s="306" t="s">
        <v>1203</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1203</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5433</v>
      </c>
      <c r="B1554" s="297" t="s">
        <v>5433</v>
      </c>
      <c r="C1554" s="119" t="s">
        <v>115</v>
      </c>
      <c r="D1554" s="119" t="s">
        <v>1687</v>
      </c>
      <c r="E1554" s="119" t="s">
        <v>1704</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5434</v>
      </c>
      <c r="Y1554" s="119" t="s">
        <v>5435</v>
      </c>
      <c r="Z1554" s="119" t="s">
        <v>5436</v>
      </c>
      <c r="AA1554" s="119" t="s">
        <v>5437</v>
      </c>
      <c r="AB1554" s="119" t="s">
        <v>1210</v>
      </c>
      <c r="AD1554" s="300"/>
      <c r="AE1554" s="304"/>
      <c r="AF1554" s="297"/>
      <c r="AG1554" s="355">
        <v>0</v>
      </c>
      <c r="AH1554" s="297" t="s">
        <v>5433</v>
      </c>
      <c r="AI1554" s="297" t="s">
        <v>5433</v>
      </c>
      <c r="AJ1554" s="302">
        <v>2</v>
      </c>
      <c r="AX1554" s="303"/>
      <c r="AZ1554" s="303"/>
      <c r="BB1554" s="304"/>
      <c r="BC1554" s="304"/>
      <c r="BD1554" s="303"/>
      <c r="BE1554" s="303"/>
      <c r="BF1554" s="305"/>
      <c r="BG1554" s="305"/>
      <c r="BH1554" s="306" t="s">
        <v>1687</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1687</v>
      </c>
      <c r="CX1554" s="318" t="s">
        <v>1704</v>
      </c>
      <c r="CY1554" s="320" t="s">
        <v>925</v>
      </c>
      <c r="CZ1554" s="319" t="s">
        <v>53</v>
      </c>
      <c r="DA1554" s="319" t="s">
        <v>53</v>
      </c>
      <c r="DB1554" s="319">
        <v>6</v>
      </c>
      <c r="DC1554" s="319">
        <v>6</v>
      </c>
      <c r="DD1554" s="319">
        <v>30</v>
      </c>
      <c r="DE1554" s="319">
        <v>30</v>
      </c>
      <c r="DF1554" s="319" t="s">
        <v>48</v>
      </c>
    </row>
    <row r="1555" spans="1:110" s="299" customFormat="1" ht="16" customHeight="1">
      <c r="A1555" s="297" t="s">
        <v>5438</v>
      </c>
      <c r="B1555" s="297" t="s">
        <v>5438</v>
      </c>
      <c r="C1555" s="119" t="s">
        <v>115</v>
      </c>
      <c r="D1555" s="119" t="s">
        <v>1704</v>
      </c>
      <c r="E1555" s="119" t="s">
        <v>1713</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5439</v>
      </c>
      <c r="Y1555" s="119" t="s">
        <v>5440</v>
      </c>
      <c r="Z1555" s="119" t="s">
        <v>5441</v>
      </c>
      <c r="AA1555" s="119" t="s">
        <v>5442</v>
      </c>
      <c r="AB1555" s="119" t="s">
        <v>1210</v>
      </c>
      <c r="AD1555" s="300"/>
      <c r="AE1555" s="304"/>
      <c r="AF1555" s="297"/>
      <c r="AG1555" s="355">
        <v>0</v>
      </c>
      <c r="AH1555" s="297" t="s">
        <v>5438</v>
      </c>
      <c r="AI1555" s="297" t="s">
        <v>5438</v>
      </c>
      <c r="AJ1555" s="302">
        <v>3</v>
      </c>
      <c r="AX1555" s="303"/>
      <c r="AZ1555" s="303"/>
      <c r="BB1555" s="304"/>
      <c r="BC1555" s="304"/>
      <c r="BD1555" s="303"/>
      <c r="BE1555" s="303"/>
      <c r="BF1555" s="305"/>
      <c r="BG1555" s="305"/>
      <c r="BH1555" s="306" t="s">
        <v>1704</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1704</v>
      </c>
      <c r="CX1555" s="318" t="s">
        <v>1713</v>
      </c>
      <c r="CY1555" s="320" t="s">
        <v>925</v>
      </c>
      <c r="CZ1555" s="319" t="s">
        <v>53</v>
      </c>
      <c r="DA1555" s="319" t="s">
        <v>53</v>
      </c>
      <c r="DB1555" s="319">
        <v>0</v>
      </c>
      <c r="DC1555" s="319">
        <v>0</v>
      </c>
      <c r="DD1555" s="319">
        <v>17.5</v>
      </c>
      <c r="DE1555" s="319">
        <v>17.5</v>
      </c>
      <c r="DF1555" s="319" t="s">
        <v>48</v>
      </c>
    </row>
    <row r="1556" spans="1:110" s="299" customFormat="1" ht="16" customHeight="1">
      <c r="A1556" s="297" t="s">
        <v>5443</v>
      </c>
      <c r="B1556" s="297" t="s">
        <v>5443</v>
      </c>
      <c r="C1556" s="119" t="s">
        <v>115</v>
      </c>
      <c r="D1556" s="119" t="s">
        <v>1713</v>
      </c>
      <c r="E1556" s="119" t="s">
        <v>1722</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5444</v>
      </c>
      <c r="Y1556" s="119" t="s">
        <v>5445</v>
      </c>
      <c r="Z1556" s="119" t="s">
        <v>5446</v>
      </c>
      <c r="AA1556" s="119" t="s">
        <v>5447</v>
      </c>
      <c r="AB1556" s="119" t="s">
        <v>1210</v>
      </c>
      <c r="AD1556" s="300"/>
      <c r="AE1556" s="304"/>
      <c r="AF1556" s="297"/>
      <c r="AG1556" s="355">
        <v>0</v>
      </c>
      <c r="AH1556" s="297" t="s">
        <v>5443</v>
      </c>
      <c r="AI1556" s="297" t="s">
        <v>5443</v>
      </c>
      <c r="AJ1556" s="302">
        <v>4</v>
      </c>
      <c r="AX1556" s="303"/>
      <c r="AZ1556" s="303"/>
      <c r="BB1556" s="304"/>
      <c r="BC1556" s="304"/>
      <c r="BD1556" s="303"/>
      <c r="BE1556" s="303"/>
      <c r="BF1556" s="305"/>
      <c r="BG1556" s="305"/>
      <c r="BH1556" s="306" t="s">
        <v>1713</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1713</v>
      </c>
      <c r="CX1556" s="318" t="s">
        <v>1722</v>
      </c>
      <c r="CY1556" s="320" t="s">
        <v>925</v>
      </c>
      <c r="CZ1556" s="319" t="s">
        <v>53</v>
      </c>
      <c r="DA1556" s="319" t="s">
        <v>53</v>
      </c>
      <c r="DB1556" s="319">
        <v>0</v>
      </c>
      <c r="DC1556" s="319">
        <v>0</v>
      </c>
      <c r="DD1556" s="319">
        <v>6</v>
      </c>
      <c r="DE1556" s="319">
        <v>6</v>
      </c>
      <c r="DF1556" s="319" t="s">
        <v>48</v>
      </c>
    </row>
    <row r="1557" spans="1:110" s="299" customFormat="1" ht="16" customHeight="1">
      <c r="A1557" s="297" t="s">
        <v>5448</v>
      </c>
      <c r="B1557" s="297" t="s">
        <v>5448</v>
      </c>
      <c r="C1557" s="119" t="s">
        <v>115</v>
      </c>
      <c r="D1557" s="119" t="s">
        <v>1713</v>
      </c>
      <c r="E1557" s="119" t="s">
        <v>1731</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5449</v>
      </c>
      <c r="Y1557" s="119" t="s">
        <v>5450</v>
      </c>
      <c r="Z1557" s="119" t="s">
        <v>5451</v>
      </c>
      <c r="AA1557" s="119" t="s">
        <v>5452</v>
      </c>
      <c r="AB1557" s="119" t="s">
        <v>1210</v>
      </c>
      <c r="AD1557" s="300"/>
      <c r="AE1557" s="304"/>
      <c r="AF1557" s="297"/>
      <c r="AG1557" s="355">
        <v>0</v>
      </c>
      <c r="AH1557" s="297" t="s">
        <v>5448</v>
      </c>
      <c r="AI1557" s="297" t="s">
        <v>5448</v>
      </c>
      <c r="AJ1557" s="302">
        <v>4</v>
      </c>
      <c r="AX1557" s="303"/>
      <c r="AZ1557" s="303"/>
      <c r="BB1557" s="304"/>
      <c r="BC1557" s="304"/>
      <c r="BD1557" s="303"/>
      <c r="BE1557" s="303"/>
      <c r="BF1557" s="305"/>
      <c r="BG1557" s="305"/>
      <c r="BH1557" s="306" t="s">
        <v>1713</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1713</v>
      </c>
      <c r="CX1557" s="318" t="s">
        <v>1731</v>
      </c>
      <c r="CY1557" s="320" t="s">
        <v>925</v>
      </c>
      <c r="CZ1557" s="319" t="s">
        <v>53</v>
      </c>
      <c r="DA1557" s="319" t="s">
        <v>53</v>
      </c>
      <c r="DB1557" s="319">
        <v>0</v>
      </c>
      <c r="DC1557" s="319">
        <v>0</v>
      </c>
      <c r="DD1557" s="319">
        <v>6</v>
      </c>
      <c r="DE1557" s="319">
        <v>6</v>
      </c>
      <c r="DF1557" s="319" t="s">
        <v>48</v>
      </c>
    </row>
    <row r="1558" spans="1:110" s="299" customFormat="1" ht="16" customHeight="1">
      <c r="A1558" s="297" t="s">
        <v>5453</v>
      </c>
      <c r="B1558" s="297" t="s">
        <v>5453</v>
      </c>
      <c r="C1558" s="119" t="s">
        <v>115</v>
      </c>
      <c r="D1558" s="119" t="s">
        <v>1713</v>
      </c>
      <c r="E1558" s="119" t="s">
        <v>1740</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5454</v>
      </c>
      <c r="Y1558" s="119" t="s">
        <v>5455</v>
      </c>
      <c r="Z1558" s="119" t="s">
        <v>5456</v>
      </c>
      <c r="AA1558" s="119" t="s">
        <v>5457</v>
      </c>
      <c r="AB1558" s="119" t="s">
        <v>1210</v>
      </c>
      <c r="AD1558" s="300"/>
      <c r="AE1558" s="304"/>
      <c r="AF1558" s="297"/>
      <c r="AG1558" s="355">
        <v>0</v>
      </c>
      <c r="AH1558" s="297" t="s">
        <v>5453</v>
      </c>
      <c r="AI1558" s="297" t="s">
        <v>5453</v>
      </c>
      <c r="AJ1558" s="302">
        <v>4</v>
      </c>
      <c r="AX1558" s="303"/>
      <c r="AZ1558" s="303"/>
      <c r="BB1558" s="304"/>
      <c r="BC1558" s="304"/>
      <c r="BD1558" s="303"/>
      <c r="BE1558" s="303"/>
      <c r="BF1558" s="305"/>
      <c r="BG1558" s="305"/>
      <c r="BH1558" s="306" t="s">
        <v>1713</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1713</v>
      </c>
      <c r="CX1558" s="318" t="s">
        <v>1740</v>
      </c>
      <c r="CY1558" s="320" t="s">
        <v>925</v>
      </c>
      <c r="CZ1558" s="319" t="s">
        <v>53</v>
      </c>
      <c r="DA1558" s="319" t="s">
        <v>53</v>
      </c>
      <c r="DB1558" s="319">
        <v>0</v>
      </c>
      <c r="DC1558" s="319">
        <v>0</v>
      </c>
      <c r="DD1558" s="319">
        <v>6</v>
      </c>
      <c r="DE1558" s="319">
        <v>6</v>
      </c>
      <c r="DF1558" s="319" t="s">
        <v>48</v>
      </c>
    </row>
    <row r="1559" spans="1:110" s="299" customFormat="1" ht="16" customHeight="1">
      <c r="A1559" s="297" t="s">
        <v>5458</v>
      </c>
      <c r="B1559" s="297" t="s">
        <v>5458</v>
      </c>
      <c r="C1559" s="119" t="s">
        <v>115</v>
      </c>
      <c r="D1559" s="119" t="s">
        <v>1704</v>
      </c>
      <c r="E1559" s="119" t="s">
        <v>1749</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5459</v>
      </c>
      <c r="Y1559" s="119" t="s">
        <v>5460</v>
      </c>
      <c r="Z1559" s="119" t="s">
        <v>5461</v>
      </c>
      <c r="AA1559" s="119" t="s">
        <v>5462</v>
      </c>
      <c r="AB1559" s="119" t="s">
        <v>1210</v>
      </c>
      <c r="AD1559" s="300"/>
      <c r="AE1559" s="304"/>
      <c r="AF1559" s="297"/>
      <c r="AG1559" s="355">
        <v>0</v>
      </c>
      <c r="AH1559" s="297" t="s">
        <v>5458</v>
      </c>
      <c r="AI1559" s="297" t="s">
        <v>5458</v>
      </c>
      <c r="AJ1559" s="302">
        <v>3</v>
      </c>
      <c r="AX1559" s="303"/>
      <c r="AZ1559" s="303"/>
      <c r="BB1559" s="304"/>
      <c r="BC1559" s="304"/>
      <c r="BD1559" s="303"/>
      <c r="BE1559" s="303"/>
      <c r="BF1559" s="305"/>
      <c r="BG1559" s="305"/>
      <c r="BH1559" s="306" t="s">
        <v>1704</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1704</v>
      </c>
      <c r="CX1559" s="318" t="s">
        <v>1749</v>
      </c>
      <c r="CY1559" s="320" t="s">
        <v>925</v>
      </c>
      <c r="CZ1559" s="319" t="s">
        <v>53</v>
      </c>
      <c r="DA1559" s="319" t="s">
        <v>53</v>
      </c>
      <c r="DB1559" s="319">
        <v>0</v>
      </c>
      <c r="DC1559" s="319">
        <v>0</v>
      </c>
      <c r="DD1559" s="319">
        <v>17.5</v>
      </c>
      <c r="DE1559" s="319">
        <v>17.5</v>
      </c>
      <c r="DF1559" s="319" t="s">
        <v>48</v>
      </c>
    </row>
    <row r="1560" spans="1:110" s="299" customFormat="1" ht="16" customHeight="1">
      <c r="A1560" s="297" t="s">
        <v>5463</v>
      </c>
      <c r="B1560" s="297" t="s">
        <v>5463</v>
      </c>
      <c r="C1560" s="119" t="s">
        <v>115</v>
      </c>
      <c r="D1560" s="119" t="s">
        <v>1749</v>
      </c>
      <c r="E1560" s="119" t="s">
        <v>1758</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5464</v>
      </c>
      <c r="Y1560" s="119" t="s">
        <v>5465</v>
      </c>
      <c r="Z1560" s="119" t="s">
        <v>5466</v>
      </c>
      <c r="AA1560" s="119" t="s">
        <v>5467</v>
      </c>
      <c r="AB1560" s="119" t="s">
        <v>1210</v>
      </c>
      <c r="AD1560" s="300"/>
      <c r="AE1560" s="304"/>
      <c r="AF1560" s="297"/>
      <c r="AG1560" s="355">
        <v>0</v>
      </c>
      <c r="AH1560" s="297" t="s">
        <v>5463</v>
      </c>
      <c r="AI1560" s="297" t="s">
        <v>5463</v>
      </c>
      <c r="AJ1560" s="302">
        <v>4</v>
      </c>
      <c r="AX1560" s="303"/>
      <c r="AZ1560" s="303"/>
      <c r="BB1560" s="304"/>
      <c r="BC1560" s="304"/>
      <c r="BD1560" s="303"/>
      <c r="BE1560" s="303"/>
      <c r="BF1560" s="305"/>
      <c r="BG1560" s="305"/>
      <c r="BH1560" s="306" t="s">
        <v>1749</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1749</v>
      </c>
      <c r="CX1560" s="318" t="s">
        <v>1758</v>
      </c>
      <c r="CY1560" s="320" t="s">
        <v>925</v>
      </c>
      <c r="CZ1560" s="319" t="s">
        <v>53</v>
      </c>
      <c r="DA1560" s="319" t="s">
        <v>53</v>
      </c>
      <c r="DB1560" s="319">
        <v>0</v>
      </c>
      <c r="DC1560" s="319">
        <v>0</v>
      </c>
      <c r="DD1560" s="319">
        <v>6</v>
      </c>
      <c r="DE1560" s="319">
        <v>6</v>
      </c>
      <c r="DF1560" s="319" t="s">
        <v>48</v>
      </c>
    </row>
    <row r="1561" spans="1:110" s="299" customFormat="1" ht="16" customHeight="1">
      <c r="A1561" s="297" t="s">
        <v>5468</v>
      </c>
      <c r="B1561" s="297" t="s">
        <v>5468</v>
      </c>
      <c r="C1561" s="119" t="s">
        <v>115</v>
      </c>
      <c r="D1561" s="119" t="s">
        <v>1749</v>
      </c>
      <c r="E1561" s="119" t="s">
        <v>1767</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5469</v>
      </c>
      <c r="Y1561" s="119" t="s">
        <v>5470</v>
      </c>
      <c r="Z1561" s="119" t="s">
        <v>5471</v>
      </c>
      <c r="AA1561" s="119" t="s">
        <v>5472</v>
      </c>
      <c r="AB1561" s="119" t="s">
        <v>1210</v>
      </c>
      <c r="AD1561" s="300"/>
      <c r="AE1561" s="304"/>
      <c r="AF1561" s="297"/>
      <c r="AG1561" s="355">
        <v>0</v>
      </c>
      <c r="AH1561" s="297" t="s">
        <v>5468</v>
      </c>
      <c r="AI1561" s="297" t="s">
        <v>5468</v>
      </c>
      <c r="AJ1561" s="302">
        <v>4</v>
      </c>
      <c r="AX1561" s="303"/>
      <c r="AZ1561" s="303"/>
      <c r="BB1561" s="304"/>
      <c r="BC1561" s="304"/>
      <c r="BD1561" s="303"/>
      <c r="BE1561" s="303"/>
      <c r="BF1561" s="305"/>
      <c r="BG1561" s="305"/>
      <c r="BH1561" s="306" t="s">
        <v>1749</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1749</v>
      </c>
      <c r="CX1561" s="318" t="s">
        <v>1767</v>
      </c>
      <c r="CY1561" s="320" t="s">
        <v>925</v>
      </c>
      <c r="CZ1561" s="319" t="s">
        <v>53</v>
      </c>
      <c r="DA1561" s="319" t="s">
        <v>53</v>
      </c>
      <c r="DB1561" s="319">
        <v>0</v>
      </c>
      <c r="DC1561" s="319">
        <v>0</v>
      </c>
      <c r="DD1561" s="319">
        <v>6</v>
      </c>
      <c r="DE1561" s="319">
        <v>6</v>
      </c>
      <c r="DF1561" s="319" t="s">
        <v>48</v>
      </c>
    </row>
    <row r="1562" spans="1:110" s="299" customFormat="1" ht="16" customHeight="1">
      <c r="A1562" s="297" t="s">
        <v>5473</v>
      </c>
      <c r="B1562" s="297" t="s">
        <v>5473</v>
      </c>
      <c r="C1562" s="119" t="s">
        <v>115</v>
      </c>
      <c r="D1562" s="119" t="s">
        <v>1749</v>
      </c>
      <c r="E1562" s="119" t="s">
        <v>1776</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5474</v>
      </c>
      <c r="Y1562" s="119" t="s">
        <v>5475</v>
      </c>
      <c r="Z1562" s="119" t="s">
        <v>5476</v>
      </c>
      <c r="AA1562" s="119" t="s">
        <v>5477</v>
      </c>
      <c r="AB1562" s="119" t="s">
        <v>1210</v>
      </c>
      <c r="AD1562" s="300"/>
      <c r="AE1562" s="304"/>
      <c r="AF1562" s="297"/>
      <c r="AG1562" s="355">
        <v>0</v>
      </c>
      <c r="AH1562" s="297" t="s">
        <v>5473</v>
      </c>
      <c r="AI1562" s="297" t="s">
        <v>5473</v>
      </c>
      <c r="AJ1562" s="302">
        <v>4</v>
      </c>
      <c r="AX1562" s="303"/>
      <c r="AZ1562" s="303"/>
      <c r="BB1562" s="304"/>
      <c r="BC1562" s="304"/>
      <c r="BD1562" s="303"/>
      <c r="BE1562" s="303"/>
      <c r="BF1562" s="305"/>
      <c r="BG1562" s="305"/>
      <c r="BH1562" s="306" t="s">
        <v>1749</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1749</v>
      </c>
      <c r="CX1562" s="318" t="s">
        <v>1776</v>
      </c>
      <c r="CY1562" s="320" t="s">
        <v>925</v>
      </c>
      <c r="CZ1562" s="319" t="s">
        <v>53</v>
      </c>
      <c r="DA1562" s="319" t="s">
        <v>53</v>
      </c>
      <c r="DB1562" s="319">
        <v>0</v>
      </c>
      <c r="DC1562" s="319">
        <v>0</v>
      </c>
      <c r="DD1562" s="319">
        <v>6</v>
      </c>
      <c r="DE1562" s="319">
        <v>6</v>
      </c>
      <c r="DF1562" s="319" t="s">
        <v>48</v>
      </c>
    </row>
    <row r="1563" spans="1:110" s="299" customFormat="1" ht="16" customHeight="1">
      <c r="A1563" s="297" t="s">
        <v>5478</v>
      </c>
      <c r="B1563" s="297" t="s">
        <v>5478</v>
      </c>
      <c r="C1563" s="119" t="s">
        <v>115</v>
      </c>
      <c r="D1563" s="119" t="s">
        <v>1704</v>
      </c>
      <c r="E1563" s="119" t="s">
        <v>1785</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5479</v>
      </c>
      <c r="Y1563" s="119" t="s">
        <v>5480</v>
      </c>
      <c r="Z1563" s="119" t="s">
        <v>5481</v>
      </c>
      <c r="AA1563" s="119" t="s">
        <v>5482</v>
      </c>
      <c r="AB1563" s="119" t="s">
        <v>1210</v>
      </c>
      <c r="AD1563" s="300"/>
      <c r="AE1563" s="304"/>
      <c r="AF1563" s="297"/>
      <c r="AG1563" s="355">
        <v>0</v>
      </c>
      <c r="AH1563" s="297" t="s">
        <v>5478</v>
      </c>
      <c r="AI1563" s="297" t="s">
        <v>5478</v>
      </c>
      <c r="AJ1563" s="302">
        <v>3</v>
      </c>
      <c r="AX1563" s="303"/>
      <c r="AZ1563" s="303"/>
      <c r="BB1563" s="304"/>
      <c r="BC1563" s="304"/>
      <c r="BD1563" s="303"/>
      <c r="BE1563" s="303"/>
      <c r="BF1563" s="305"/>
      <c r="BG1563" s="305"/>
      <c r="BH1563" s="306" t="s">
        <v>1704</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1704</v>
      </c>
      <c r="CX1563" s="318" t="s">
        <v>1785</v>
      </c>
      <c r="CY1563" s="320" t="s">
        <v>925</v>
      </c>
      <c r="CZ1563" s="319" t="s">
        <v>53</v>
      </c>
      <c r="DA1563" s="319" t="s">
        <v>53</v>
      </c>
      <c r="DB1563" s="319">
        <v>0</v>
      </c>
      <c r="DC1563" s="319">
        <v>0</v>
      </c>
      <c r="DD1563" s="319">
        <v>17.5</v>
      </c>
      <c r="DE1563" s="319">
        <v>17.5</v>
      </c>
      <c r="DF1563" s="319" t="s">
        <v>48</v>
      </c>
    </row>
    <row r="1564" spans="1:110" s="299" customFormat="1" ht="16" customHeight="1">
      <c r="A1564" s="297" t="s">
        <v>5483</v>
      </c>
      <c r="B1564" s="297" t="s">
        <v>5483</v>
      </c>
      <c r="C1564" s="119" t="s">
        <v>115</v>
      </c>
      <c r="D1564" s="119" t="s">
        <v>1785</v>
      </c>
      <c r="E1564" s="119" t="s">
        <v>1794</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5484</v>
      </c>
      <c r="Y1564" s="119" t="s">
        <v>5485</v>
      </c>
      <c r="Z1564" s="119" t="s">
        <v>5486</v>
      </c>
      <c r="AA1564" s="119" t="s">
        <v>5487</v>
      </c>
      <c r="AB1564" s="119" t="s">
        <v>1210</v>
      </c>
      <c r="AD1564" s="300"/>
      <c r="AE1564" s="304"/>
      <c r="AF1564" s="297"/>
      <c r="AG1564" s="355">
        <v>0</v>
      </c>
      <c r="AH1564" s="297" t="s">
        <v>5483</v>
      </c>
      <c r="AI1564" s="297" t="s">
        <v>5483</v>
      </c>
      <c r="AJ1564" s="302">
        <v>4</v>
      </c>
      <c r="AX1564" s="303"/>
      <c r="AZ1564" s="303"/>
      <c r="BB1564" s="304"/>
      <c r="BC1564" s="304"/>
      <c r="BD1564" s="303"/>
      <c r="BE1564" s="303"/>
      <c r="BF1564" s="305"/>
      <c r="BG1564" s="305"/>
      <c r="BH1564" s="306" t="s">
        <v>1785</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1785</v>
      </c>
      <c r="CX1564" s="318" t="s">
        <v>1794</v>
      </c>
      <c r="CY1564" s="320" t="s">
        <v>925</v>
      </c>
      <c r="CZ1564" s="319" t="s">
        <v>53</v>
      </c>
      <c r="DA1564" s="319" t="s">
        <v>53</v>
      </c>
      <c r="DB1564" s="319">
        <v>0</v>
      </c>
      <c r="DC1564" s="319">
        <v>0</v>
      </c>
      <c r="DD1564" s="319">
        <v>6</v>
      </c>
      <c r="DE1564" s="319">
        <v>6</v>
      </c>
      <c r="DF1564" s="319" t="s">
        <v>48</v>
      </c>
    </row>
    <row r="1565" spans="1:110" s="299" customFormat="1" ht="16" customHeight="1">
      <c r="A1565" s="297" t="s">
        <v>5488</v>
      </c>
      <c r="B1565" s="297" t="s">
        <v>5488</v>
      </c>
      <c r="C1565" s="119" t="s">
        <v>115</v>
      </c>
      <c r="D1565" s="119" t="s">
        <v>1785</v>
      </c>
      <c r="E1565" s="119" t="s">
        <v>1803</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5489</v>
      </c>
      <c r="Y1565" s="119" t="s">
        <v>5490</v>
      </c>
      <c r="Z1565" s="119" t="s">
        <v>5491</v>
      </c>
      <c r="AA1565" s="119" t="s">
        <v>5492</v>
      </c>
      <c r="AB1565" s="119" t="s">
        <v>1210</v>
      </c>
      <c r="AD1565" s="300"/>
      <c r="AE1565" s="304"/>
      <c r="AF1565" s="297"/>
      <c r="AG1565" s="355">
        <v>0</v>
      </c>
      <c r="AH1565" s="297" t="s">
        <v>5488</v>
      </c>
      <c r="AI1565" s="297" t="s">
        <v>5488</v>
      </c>
      <c r="AJ1565" s="302">
        <v>4</v>
      </c>
      <c r="AX1565" s="303"/>
      <c r="AZ1565" s="303"/>
      <c r="BB1565" s="304"/>
      <c r="BC1565" s="304"/>
      <c r="BD1565" s="303"/>
      <c r="BE1565" s="303"/>
      <c r="BF1565" s="305"/>
      <c r="BG1565" s="305"/>
      <c r="BH1565" s="306" t="s">
        <v>1785</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1785</v>
      </c>
      <c r="CX1565" s="318" t="s">
        <v>1803</v>
      </c>
      <c r="CY1565" s="320" t="s">
        <v>925</v>
      </c>
      <c r="CZ1565" s="319" t="s">
        <v>53</v>
      </c>
      <c r="DA1565" s="319" t="s">
        <v>53</v>
      </c>
      <c r="DB1565" s="319">
        <v>0</v>
      </c>
      <c r="DC1565" s="319">
        <v>0</v>
      </c>
      <c r="DD1565" s="319">
        <v>6</v>
      </c>
      <c r="DE1565" s="319">
        <v>6</v>
      </c>
      <c r="DF1565" s="319" t="s">
        <v>48</v>
      </c>
    </row>
    <row r="1566" spans="1:110" s="299" customFormat="1" ht="16" customHeight="1">
      <c r="A1566" s="297" t="s">
        <v>5493</v>
      </c>
      <c r="B1566" s="297" t="s">
        <v>5493</v>
      </c>
      <c r="C1566" s="119" t="s">
        <v>115</v>
      </c>
      <c r="D1566" s="119" t="s">
        <v>1785</v>
      </c>
      <c r="E1566" s="119" t="s">
        <v>1812</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5494</v>
      </c>
      <c r="Y1566" s="119" t="s">
        <v>5495</v>
      </c>
      <c r="Z1566" s="119" t="s">
        <v>5496</v>
      </c>
      <c r="AA1566" s="119" t="s">
        <v>5497</v>
      </c>
      <c r="AB1566" s="119" t="s">
        <v>1210</v>
      </c>
      <c r="AD1566" s="300"/>
      <c r="AE1566" s="304"/>
      <c r="AF1566" s="297"/>
      <c r="AG1566" s="355">
        <v>0</v>
      </c>
      <c r="AH1566" s="297" t="s">
        <v>5493</v>
      </c>
      <c r="AI1566" s="297" t="s">
        <v>5493</v>
      </c>
      <c r="AJ1566" s="302">
        <v>4</v>
      </c>
      <c r="AX1566" s="303"/>
      <c r="AZ1566" s="303"/>
      <c r="BB1566" s="304"/>
      <c r="BC1566" s="304"/>
      <c r="BD1566" s="303"/>
      <c r="BE1566" s="303"/>
      <c r="BF1566" s="305"/>
      <c r="BG1566" s="305"/>
      <c r="BH1566" s="306" t="s">
        <v>1785</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1785</v>
      </c>
      <c r="CX1566" s="318" t="s">
        <v>1812</v>
      </c>
      <c r="CY1566" s="320" t="s">
        <v>925</v>
      </c>
      <c r="CZ1566" s="319" t="s">
        <v>53</v>
      </c>
      <c r="DA1566" s="319" t="s">
        <v>53</v>
      </c>
      <c r="DB1566" s="319">
        <v>0</v>
      </c>
      <c r="DC1566" s="319">
        <v>0</v>
      </c>
      <c r="DD1566" s="319">
        <v>6</v>
      </c>
      <c r="DE1566" s="319">
        <v>6</v>
      </c>
      <c r="DF1566" s="319" t="s">
        <v>48</v>
      </c>
    </row>
    <row r="1567" spans="1:110" s="299" customFormat="1" ht="16" customHeight="1">
      <c r="A1567" s="297" t="s">
        <v>5498</v>
      </c>
      <c r="B1567" s="297" t="s">
        <v>5498</v>
      </c>
      <c r="C1567" s="119" t="s">
        <v>115</v>
      </c>
      <c r="D1567" s="119" t="s">
        <v>1687</v>
      </c>
      <c r="E1567" s="119" t="s">
        <v>1821</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5499</v>
      </c>
      <c r="Y1567" s="119" t="s">
        <v>5500</v>
      </c>
      <c r="Z1567" s="119" t="s">
        <v>5501</v>
      </c>
      <c r="AA1567" s="119" t="s">
        <v>5502</v>
      </c>
      <c r="AB1567" s="119" t="s">
        <v>1210</v>
      </c>
      <c r="AD1567" s="300"/>
      <c r="AE1567" s="304"/>
      <c r="AF1567" s="297"/>
      <c r="AG1567" s="355">
        <v>0</v>
      </c>
      <c r="AH1567" s="297" t="s">
        <v>5498</v>
      </c>
      <c r="AI1567" s="297" t="s">
        <v>5498</v>
      </c>
      <c r="AJ1567" s="302">
        <v>2</v>
      </c>
      <c r="AX1567" s="303"/>
      <c r="AZ1567" s="303"/>
      <c r="BB1567" s="304"/>
      <c r="BC1567" s="304"/>
      <c r="BD1567" s="303"/>
      <c r="BE1567" s="303"/>
      <c r="BF1567" s="305"/>
      <c r="BG1567" s="305"/>
      <c r="BH1567" s="306" t="s">
        <v>1687</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1687</v>
      </c>
      <c r="CX1567" s="318" t="s">
        <v>1821</v>
      </c>
      <c r="CY1567" s="320" t="s">
        <v>925</v>
      </c>
      <c r="CZ1567" s="319" t="s">
        <v>53</v>
      </c>
      <c r="DA1567" s="319" t="s">
        <v>53</v>
      </c>
      <c r="DB1567" s="319">
        <v>6</v>
      </c>
      <c r="DC1567" s="319">
        <v>6</v>
      </c>
      <c r="DD1567" s="319">
        <v>30</v>
      </c>
      <c r="DE1567" s="319">
        <v>30</v>
      </c>
      <c r="DF1567" s="319" t="s">
        <v>48</v>
      </c>
    </row>
    <row r="1568" spans="1:110" s="299" customFormat="1" ht="16" customHeight="1">
      <c r="A1568" s="297" t="s">
        <v>5503</v>
      </c>
      <c r="B1568" s="297" t="s">
        <v>5503</v>
      </c>
      <c r="C1568" s="119" t="s">
        <v>115</v>
      </c>
      <c r="D1568" s="119" t="s">
        <v>1821</v>
      </c>
      <c r="E1568" s="119" t="s">
        <v>1830</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5504</v>
      </c>
      <c r="Y1568" s="119" t="s">
        <v>5505</v>
      </c>
      <c r="Z1568" s="119" t="s">
        <v>5506</v>
      </c>
      <c r="AA1568" s="119" t="s">
        <v>5507</v>
      </c>
      <c r="AB1568" s="119" t="s">
        <v>1210</v>
      </c>
      <c r="AD1568" s="300"/>
      <c r="AE1568" s="304"/>
      <c r="AF1568" s="297"/>
      <c r="AG1568" s="355">
        <v>0</v>
      </c>
      <c r="AH1568" s="297" t="s">
        <v>5503</v>
      </c>
      <c r="AI1568" s="297" t="s">
        <v>5503</v>
      </c>
      <c r="AJ1568" s="302">
        <v>3</v>
      </c>
      <c r="AX1568" s="303"/>
      <c r="AZ1568" s="303"/>
      <c r="BB1568" s="304"/>
      <c r="BC1568" s="304"/>
      <c r="BD1568" s="303"/>
      <c r="BE1568" s="303"/>
      <c r="BF1568" s="305"/>
      <c r="BG1568" s="305"/>
      <c r="BH1568" s="306" t="s">
        <v>1821</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1821</v>
      </c>
      <c r="CX1568" s="318" t="s">
        <v>1830</v>
      </c>
      <c r="CY1568" s="320" t="s">
        <v>925</v>
      </c>
      <c r="CZ1568" s="319" t="s">
        <v>53</v>
      </c>
      <c r="DA1568" s="319" t="s">
        <v>53</v>
      </c>
      <c r="DB1568" s="319">
        <v>0</v>
      </c>
      <c r="DC1568" s="319">
        <v>0</v>
      </c>
      <c r="DD1568" s="319">
        <v>17.5</v>
      </c>
      <c r="DE1568" s="319">
        <v>17.5</v>
      </c>
      <c r="DF1568" s="319" t="s">
        <v>48</v>
      </c>
    </row>
    <row r="1569" spans="1:110" s="299" customFormat="1" ht="16" customHeight="1">
      <c r="A1569" s="297" t="s">
        <v>5508</v>
      </c>
      <c r="B1569" s="297" t="s">
        <v>5508</v>
      </c>
      <c r="C1569" s="119" t="s">
        <v>115</v>
      </c>
      <c r="D1569" s="119" t="s">
        <v>1830</v>
      </c>
      <c r="E1569" s="119" t="s">
        <v>1839</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5509</v>
      </c>
      <c r="Y1569" s="119" t="s">
        <v>5510</v>
      </c>
      <c r="Z1569" s="119" t="s">
        <v>5511</v>
      </c>
      <c r="AA1569" s="119" t="s">
        <v>5512</v>
      </c>
      <c r="AB1569" s="119" t="s">
        <v>1210</v>
      </c>
      <c r="AD1569" s="300"/>
      <c r="AE1569" s="304"/>
      <c r="AF1569" s="297"/>
      <c r="AG1569" s="355">
        <v>0</v>
      </c>
      <c r="AH1569" s="297" t="s">
        <v>5508</v>
      </c>
      <c r="AI1569" s="297" t="s">
        <v>5508</v>
      </c>
      <c r="AJ1569" s="302">
        <v>4</v>
      </c>
      <c r="AX1569" s="303"/>
      <c r="AZ1569" s="303"/>
      <c r="BB1569" s="304"/>
      <c r="BC1569" s="304"/>
      <c r="BD1569" s="303"/>
      <c r="BE1569" s="303"/>
      <c r="BF1569" s="305"/>
      <c r="BG1569" s="305"/>
      <c r="BH1569" s="306" t="s">
        <v>1830</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1830</v>
      </c>
      <c r="CX1569" s="318" t="s">
        <v>1839</v>
      </c>
      <c r="CY1569" s="320" t="s">
        <v>925</v>
      </c>
      <c r="CZ1569" s="319" t="s">
        <v>53</v>
      </c>
      <c r="DA1569" s="319" t="s">
        <v>53</v>
      </c>
      <c r="DB1569" s="319">
        <v>0</v>
      </c>
      <c r="DC1569" s="319">
        <v>0</v>
      </c>
      <c r="DD1569" s="319">
        <v>6</v>
      </c>
      <c r="DE1569" s="319">
        <v>6</v>
      </c>
      <c r="DF1569" s="319" t="s">
        <v>48</v>
      </c>
    </row>
    <row r="1570" spans="1:110" s="299" customFormat="1" ht="16" customHeight="1">
      <c r="A1570" s="297" t="s">
        <v>5513</v>
      </c>
      <c r="B1570" s="297" t="s">
        <v>5513</v>
      </c>
      <c r="C1570" s="119" t="s">
        <v>115</v>
      </c>
      <c r="D1570" s="119" t="s">
        <v>1830</v>
      </c>
      <c r="E1570" s="119" t="s">
        <v>1848</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5514</v>
      </c>
      <c r="Y1570" s="119" t="s">
        <v>5515</v>
      </c>
      <c r="Z1570" s="119" t="s">
        <v>5516</v>
      </c>
      <c r="AA1570" s="119" t="s">
        <v>5517</v>
      </c>
      <c r="AB1570" s="119" t="s">
        <v>1210</v>
      </c>
      <c r="AD1570" s="300"/>
      <c r="AE1570" s="304"/>
      <c r="AF1570" s="297"/>
      <c r="AG1570" s="355">
        <v>0</v>
      </c>
      <c r="AH1570" s="297" t="s">
        <v>5513</v>
      </c>
      <c r="AI1570" s="297" t="s">
        <v>5513</v>
      </c>
      <c r="AJ1570" s="302">
        <v>4</v>
      </c>
      <c r="AX1570" s="303"/>
      <c r="AZ1570" s="303"/>
      <c r="BB1570" s="304"/>
      <c r="BC1570" s="304"/>
      <c r="BD1570" s="303"/>
      <c r="BE1570" s="303"/>
      <c r="BF1570" s="305"/>
      <c r="BG1570" s="305"/>
      <c r="BH1570" s="306" t="s">
        <v>1830</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1830</v>
      </c>
      <c r="CX1570" s="318" t="s">
        <v>1848</v>
      </c>
      <c r="CY1570" s="320" t="s">
        <v>925</v>
      </c>
      <c r="CZ1570" s="319" t="s">
        <v>53</v>
      </c>
      <c r="DA1570" s="319" t="s">
        <v>53</v>
      </c>
      <c r="DB1570" s="319">
        <v>0</v>
      </c>
      <c r="DC1570" s="319">
        <v>0</v>
      </c>
      <c r="DD1570" s="319">
        <v>6</v>
      </c>
      <c r="DE1570" s="319">
        <v>6</v>
      </c>
      <c r="DF1570" s="319" t="s">
        <v>48</v>
      </c>
    </row>
    <row r="1571" spans="1:110" s="299" customFormat="1" ht="16" customHeight="1">
      <c r="A1571" s="297" t="s">
        <v>5518</v>
      </c>
      <c r="B1571" s="297" t="s">
        <v>5518</v>
      </c>
      <c r="C1571" s="119" t="s">
        <v>115</v>
      </c>
      <c r="D1571" s="119" t="s">
        <v>1830</v>
      </c>
      <c r="E1571" s="119" t="s">
        <v>1857</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5519</v>
      </c>
      <c r="Y1571" s="119" t="s">
        <v>5520</v>
      </c>
      <c r="Z1571" s="119" t="s">
        <v>5521</v>
      </c>
      <c r="AA1571" s="119" t="s">
        <v>5522</v>
      </c>
      <c r="AB1571" s="119" t="s">
        <v>1210</v>
      </c>
      <c r="AD1571" s="300"/>
      <c r="AE1571" s="304"/>
      <c r="AF1571" s="297"/>
      <c r="AG1571" s="355">
        <v>0</v>
      </c>
      <c r="AH1571" s="297" t="s">
        <v>5518</v>
      </c>
      <c r="AI1571" s="297" t="s">
        <v>5518</v>
      </c>
      <c r="AJ1571" s="302">
        <v>4</v>
      </c>
      <c r="AX1571" s="303"/>
      <c r="AZ1571" s="303"/>
      <c r="BB1571" s="304"/>
      <c r="BC1571" s="304"/>
      <c r="BD1571" s="303"/>
      <c r="BE1571" s="303"/>
      <c r="BF1571" s="305"/>
      <c r="BG1571" s="305"/>
      <c r="BH1571" s="306" t="s">
        <v>1830</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1830</v>
      </c>
      <c r="CX1571" s="318" t="s">
        <v>1857</v>
      </c>
      <c r="CY1571" s="320" t="s">
        <v>925</v>
      </c>
      <c r="CZ1571" s="319" t="s">
        <v>53</v>
      </c>
      <c r="DA1571" s="319" t="s">
        <v>53</v>
      </c>
      <c r="DB1571" s="319">
        <v>0</v>
      </c>
      <c r="DC1571" s="319">
        <v>0</v>
      </c>
      <c r="DD1571" s="319">
        <v>6</v>
      </c>
      <c r="DE1571" s="319">
        <v>6</v>
      </c>
      <c r="DF1571" s="319" t="s">
        <v>48</v>
      </c>
    </row>
    <row r="1572" spans="1:110" s="299" customFormat="1" ht="16" customHeight="1">
      <c r="A1572" s="297" t="s">
        <v>5523</v>
      </c>
      <c r="B1572" s="297" t="s">
        <v>5523</v>
      </c>
      <c r="C1572" s="119" t="s">
        <v>115</v>
      </c>
      <c r="D1572" s="119" t="s">
        <v>1821</v>
      </c>
      <c r="E1572" s="119" t="s">
        <v>1866</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5524</v>
      </c>
      <c r="Y1572" s="119" t="s">
        <v>5525</v>
      </c>
      <c r="Z1572" s="119" t="s">
        <v>5526</v>
      </c>
      <c r="AA1572" s="119" t="s">
        <v>5527</v>
      </c>
      <c r="AB1572" s="119" t="s">
        <v>1210</v>
      </c>
      <c r="AD1572" s="300"/>
      <c r="AE1572" s="304"/>
      <c r="AF1572" s="297"/>
      <c r="AG1572" s="355">
        <v>0</v>
      </c>
      <c r="AH1572" s="297" t="s">
        <v>5523</v>
      </c>
      <c r="AI1572" s="297" t="s">
        <v>5523</v>
      </c>
      <c r="AJ1572" s="302">
        <v>3</v>
      </c>
      <c r="AX1572" s="303"/>
      <c r="AZ1572" s="303"/>
      <c r="BB1572" s="304"/>
      <c r="BC1572" s="304"/>
      <c r="BD1572" s="303"/>
      <c r="BE1572" s="303"/>
      <c r="BF1572" s="305"/>
      <c r="BG1572" s="305"/>
      <c r="BH1572" s="306" t="s">
        <v>1821</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1821</v>
      </c>
      <c r="CX1572" s="318" t="s">
        <v>1866</v>
      </c>
      <c r="CY1572" s="320" t="s">
        <v>925</v>
      </c>
      <c r="CZ1572" s="319" t="s">
        <v>53</v>
      </c>
      <c r="DA1572" s="319" t="s">
        <v>53</v>
      </c>
      <c r="DB1572" s="319">
        <v>0</v>
      </c>
      <c r="DC1572" s="319">
        <v>0</v>
      </c>
      <c r="DD1572" s="319">
        <v>17.5</v>
      </c>
      <c r="DE1572" s="319">
        <v>17.5</v>
      </c>
      <c r="DF1572" s="319" t="s">
        <v>48</v>
      </c>
    </row>
    <row r="1573" spans="1:110" s="299" customFormat="1" ht="16" customHeight="1">
      <c r="A1573" s="297" t="s">
        <v>5528</v>
      </c>
      <c r="B1573" s="297" t="s">
        <v>5528</v>
      </c>
      <c r="C1573" s="119" t="s">
        <v>115</v>
      </c>
      <c r="D1573" s="119" t="s">
        <v>1866</v>
      </c>
      <c r="E1573" s="119" t="s">
        <v>1875</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5529</v>
      </c>
      <c r="Y1573" s="119" t="s">
        <v>5530</v>
      </c>
      <c r="Z1573" s="119" t="s">
        <v>5531</v>
      </c>
      <c r="AA1573" s="119" t="s">
        <v>5532</v>
      </c>
      <c r="AB1573" s="119" t="s">
        <v>1210</v>
      </c>
      <c r="AD1573" s="300"/>
      <c r="AE1573" s="304"/>
      <c r="AF1573" s="297"/>
      <c r="AG1573" s="355">
        <v>0</v>
      </c>
      <c r="AH1573" s="297" t="s">
        <v>5528</v>
      </c>
      <c r="AI1573" s="297" t="s">
        <v>5528</v>
      </c>
      <c r="AJ1573" s="302">
        <v>4</v>
      </c>
      <c r="AX1573" s="303"/>
      <c r="AZ1573" s="303"/>
      <c r="BB1573" s="304"/>
      <c r="BC1573" s="304"/>
      <c r="BD1573" s="303"/>
      <c r="BE1573" s="303"/>
      <c r="BF1573" s="305"/>
      <c r="BG1573" s="305"/>
      <c r="BH1573" s="306" t="s">
        <v>1866</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1866</v>
      </c>
      <c r="CX1573" s="318" t="s">
        <v>1875</v>
      </c>
      <c r="CY1573" s="320" t="s">
        <v>925</v>
      </c>
      <c r="CZ1573" s="319" t="s">
        <v>53</v>
      </c>
      <c r="DA1573" s="319" t="s">
        <v>53</v>
      </c>
      <c r="DB1573" s="319">
        <v>0</v>
      </c>
      <c r="DC1573" s="319">
        <v>0</v>
      </c>
      <c r="DD1573" s="319">
        <v>6</v>
      </c>
      <c r="DE1573" s="319">
        <v>6</v>
      </c>
      <c r="DF1573" s="319" t="s">
        <v>48</v>
      </c>
    </row>
    <row r="1574" spans="1:110" s="299" customFormat="1" ht="16" customHeight="1">
      <c r="A1574" s="297" t="s">
        <v>5533</v>
      </c>
      <c r="B1574" s="297" t="s">
        <v>5533</v>
      </c>
      <c r="C1574" s="119" t="s">
        <v>115</v>
      </c>
      <c r="D1574" s="119" t="s">
        <v>1866</v>
      </c>
      <c r="E1574" s="119" t="s">
        <v>1884</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5534</v>
      </c>
      <c r="Y1574" s="119" t="s">
        <v>5535</v>
      </c>
      <c r="Z1574" s="119" t="s">
        <v>5536</v>
      </c>
      <c r="AA1574" s="119" t="s">
        <v>5537</v>
      </c>
      <c r="AB1574" s="119" t="s">
        <v>1210</v>
      </c>
      <c r="AD1574" s="300"/>
      <c r="AE1574" s="304"/>
      <c r="AF1574" s="297"/>
      <c r="AG1574" s="355">
        <v>0</v>
      </c>
      <c r="AH1574" s="297" t="s">
        <v>5533</v>
      </c>
      <c r="AI1574" s="297" t="s">
        <v>5533</v>
      </c>
      <c r="AJ1574" s="302">
        <v>4</v>
      </c>
      <c r="AX1574" s="303"/>
      <c r="AZ1574" s="303"/>
      <c r="BB1574" s="304"/>
      <c r="BC1574" s="304"/>
      <c r="BD1574" s="303"/>
      <c r="BE1574" s="303"/>
      <c r="BF1574" s="305"/>
      <c r="BG1574" s="305"/>
      <c r="BH1574" s="306" t="s">
        <v>1866</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1866</v>
      </c>
      <c r="CX1574" s="318" t="s">
        <v>1884</v>
      </c>
      <c r="CY1574" s="320" t="s">
        <v>925</v>
      </c>
      <c r="CZ1574" s="319" t="s">
        <v>53</v>
      </c>
      <c r="DA1574" s="319" t="s">
        <v>53</v>
      </c>
      <c r="DB1574" s="319">
        <v>0</v>
      </c>
      <c r="DC1574" s="319">
        <v>0</v>
      </c>
      <c r="DD1574" s="319">
        <v>6</v>
      </c>
      <c r="DE1574" s="319">
        <v>6</v>
      </c>
      <c r="DF1574" s="319" t="s">
        <v>48</v>
      </c>
    </row>
    <row r="1575" spans="1:110" s="299" customFormat="1" ht="16" customHeight="1">
      <c r="A1575" s="297" t="s">
        <v>5538</v>
      </c>
      <c r="B1575" s="297" t="s">
        <v>5538</v>
      </c>
      <c r="C1575" s="119" t="s">
        <v>115</v>
      </c>
      <c r="D1575" s="119" t="s">
        <v>1866</v>
      </c>
      <c r="E1575" s="119" t="s">
        <v>1893</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5539</v>
      </c>
      <c r="Y1575" s="119" t="s">
        <v>5540</v>
      </c>
      <c r="Z1575" s="119" t="s">
        <v>5541</v>
      </c>
      <c r="AA1575" s="119" t="s">
        <v>5542</v>
      </c>
      <c r="AB1575" s="119" t="s">
        <v>1210</v>
      </c>
      <c r="AD1575" s="300"/>
      <c r="AE1575" s="304"/>
      <c r="AF1575" s="297"/>
      <c r="AG1575" s="355">
        <v>0</v>
      </c>
      <c r="AH1575" s="297" t="s">
        <v>5538</v>
      </c>
      <c r="AI1575" s="297" t="s">
        <v>5538</v>
      </c>
      <c r="AJ1575" s="302">
        <v>4</v>
      </c>
      <c r="AX1575" s="303"/>
      <c r="AZ1575" s="303"/>
      <c r="BB1575" s="304"/>
      <c r="BC1575" s="304"/>
      <c r="BD1575" s="303"/>
      <c r="BE1575" s="303"/>
      <c r="BF1575" s="305"/>
      <c r="BG1575" s="305"/>
      <c r="BH1575" s="306" t="s">
        <v>1866</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1866</v>
      </c>
      <c r="CX1575" s="318" t="s">
        <v>1893</v>
      </c>
      <c r="CY1575" s="320" t="s">
        <v>925</v>
      </c>
      <c r="CZ1575" s="319" t="s">
        <v>53</v>
      </c>
      <c r="DA1575" s="319" t="s">
        <v>53</v>
      </c>
      <c r="DB1575" s="319">
        <v>0</v>
      </c>
      <c r="DC1575" s="319">
        <v>0</v>
      </c>
      <c r="DD1575" s="319">
        <v>6</v>
      </c>
      <c r="DE1575" s="319">
        <v>6</v>
      </c>
      <c r="DF1575" s="319" t="s">
        <v>48</v>
      </c>
    </row>
    <row r="1576" spans="1:110" s="299" customFormat="1" ht="16" customHeight="1">
      <c r="A1576" s="297" t="s">
        <v>5543</v>
      </c>
      <c r="B1576" s="297" t="s">
        <v>5543</v>
      </c>
      <c r="C1576" s="119" t="s">
        <v>115</v>
      </c>
      <c r="D1576" s="119" t="s">
        <v>1821</v>
      </c>
      <c r="E1576" s="119" t="s">
        <v>1902</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5544</v>
      </c>
      <c r="Y1576" s="119" t="s">
        <v>5545</v>
      </c>
      <c r="Z1576" s="119" t="s">
        <v>5546</v>
      </c>
      <c r="AA1576" s="119" t="s">
        <v>5547</v>
      </c>
      <c r="AB1576" s="119" t="s">
        <v>1210</v>
      </c>
      <c r="AD1576" s="300"/>
      <c r="AE1576" s="304"/>
      <c r="AF1576" s="297"/>
      <c r="AG1576" s="355">
        <v>0</v>
      </c>
      <c r="AH1576" s="297" t="s">
        <v>5543</v>
      </c>
      <c r="AI1576" s="297" t="s">
        <v>5543</v>
      </c>
      <c r="AJ1576" s="302">
        <v>3</v>
      </c>
      <c r="AX1576" s="303"/>
      <c r="AZ1576" s="303"/>
      <c r="BB1576" s="304"/>
      <c r="BC1576" s="304"/>
      <c r="BD1576" s="303"/>
      <c r="BE1576" s="303"/>
      <c r="BF1576" s="305"/>
      <c r="BG1576" s="305"/>
      <c r="BH1576" s="306" t="s">
        <v>1821</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1821</v>
      </c>
      <c r="CX1576" s="318" t="s">
        <v>1902</v>
      </c>
      <c r="CY1576" s="320" t="s">
        <v>925</v>
      </c>
      <c r="CZ1576" s="319" t="s">
        <v>53</v>
      </c>
      <c r="DA1576" s="319" t="s">
        <v>53</v>
      </c>
      <c r="DB1576" s="319">
        <v>0</v>
      </c>
      <c r="DC1576" s="319">
        <v>0</v>
      </c>
      <c r="DD1576" s="319">
        <v>17.5</v>
      </c>
      <c r="DE1576" s="319">
        <v>17.5</v>
      </c>
      <c r="DF1576" s="319" t="s">
        <v>48</v>
      </c>
    </row>
    <row r="1577" spans="1:110" s="299" customFormat="1" ht="16" customHeight="1">
      <c r="A1577" s="297" t="s">
        <v>5548</v>
      </c>
      <c r="B1577" s="297" t="s">
        <v>5548</v>
      </c>
      <c r="C1577" s="119" t="s">
        <v>115</v>
      </c>
      <c r="D1577" s="119" t="s">
        <v>1902</v>
      </c>
      <c r="E1577" s="119" t="s">
        <v>1911</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5549</v>
      </c>
      <c r="Y1577" s="119" t="s">
        <v>5550</v>
      </c>
      <c r="Z1577" s="119" t="s">
        <v>5551</v>
      </c>
      <c r="AA1577" s="119" t="s">
        <v>5552</v>
      </c>
      <c r="AB1577" s="119" t="s">
        <v>1210</v>
      </c>
      <c r="AD1577" s="300"/>
      <c r="AE1577" s="304"/>
      <c r="AF1577" s="297"/>
      <c r="AG1577" s="355">
        <v>0</v>
      </c>
      <c r="AH1577" s="297" t="s">
        <v>5548</v>
      </c>
      <c r="AI1577" s="297" t="s">
        <v>5548</v>
      </c>
      <c r="AJ1577" s="302">
        <v>4</v>
      </c>
      <c r="AX1577" s="303"/>
      <c r="AZ1577" s="303"/>
      <c r="BB1577" s="304"/>
      <c r="BC1577" s="304"/>
      <c r="BD1577" s="303"/>
      <c r="BE1577" s="303"/>
      <c r="BF1577" s="305"/>
      <c r="BG1577" s="305"/>
      <c r="BH1577" s="306" t="s">
        <v>1902</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1902</v>
      </c>
      <c r="CX1577" s="318" t="s">
        <v>1911</v>
      </c>
      <c r="CY1577" s="320" t="s">
        <v>925</v>
      </c>
      <c r="CZ1577" s="319" t="s">
        <v>53</v>
      </c>
      <c r="DA1577" s="319" t="s">
        <v>53</v>
      </c>
      <c r="DB1577" s="319">
        <v>0</v>
      </c>
      <c r="DC1577" s="319">
        <v>0</v>
      </c>
      <c r="DD1577" s="319">
        <v>6</v>
      </c>
      <c r="DE1577" s="319">
        <v>6</v>
      </c>
      <c r="DF1577" s="319" t="s">
        <v>48</v>
      </c>
    </row>
    <row r="1578" spans="1:110" s="299" customFormat="1" ht="16" customHeight="1">
      <c r="A1578" s="297" t="s">
        <v>5553</v>
      </c>
      <c r="B1578" s="297" t="s">
        <v>5553</v>
      </c>
      <c r="C1578" s="119" t="s">
        <v>115</v>
      </c>
      <c r="D1578" s="119" t="s">
        <v>1902</v>
      </c>
      <c r="E1578" s="119" t="s">
        <v>1920</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5554</v>
      </c>
      <c r="Y1578" s="119" t="s">
        <v>5555</v>
      </c>
      <c r="Z1578" s="119" t="s">
        <v>5556</v>
      </c>
      <c r="AA1578" s="119" t="s">
        <v>5557</v>
      </c>
      <c r="AB1578" s="119" t="s">
        <v>1210</v>
      </c>
      <c r="AD1578" s="300"/>
      <c r="AE1578" s="304"/>
      <c r="AF1578" s="297"/>
      <c r="AG1578" s="355">
        <v>0</v>
      </c>
      <c r="AH1578" s="297" t="s">
        <v>5553</v>
      </c>
      <c r="AI1578" s="297" t="s">
        <v>5553</v>
      </c>
      <c r="AJ1578" s="302">
        <v>4</v>
      </c>
      <c r="AX1578" s="303"/>
      <c r="AZ1578" s="303"/>
      <c r="BB1578" s="304"/>
      <c r="BC1578" s="304"/>
      <c r="BD1578" s="303"/>
      <c r="BE1578" s="303"/>
      <c r="BF1578" s="305"/>
      <c r="BG1578" s="305"/>
      <c r="BH1578" s="306" t="s">
        <v>1902</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1902</v>
      </c>
      <c r="CX1578" s="318" t="s">
        <v>1920</v>
      </c>
      <c r="CY1578" s="320" t="s">
        <v>925</v>
      </c>
      <c r="CZ1578" s="319" t="s">
        <v>53</v>
      </c>
      <c r="DA1578" s="319" t="s">
        <v>53</v>
      </c>
      <c r="DB1578" s="319">
        <v>0</v>
      </c>
      <c r="DC1578" s="319">
        <v>0</v>
      </c>
      <c r="DD1578" s="319">
        <v>6</v>
      </c>
      <c r="DE1578" s="319">
        <v>6</v>
      </c>
      <c r="DF1578" s="319" t="s">
        <v>48</v>
      </c>
    </row>
    <row r="1579" spans="1:110" s="299" customFormat="1" ht="16" customHeight="1">
      <c r="A1579" s="297" t="s">
        <v>5558</v>
      </c>
      <c r="B1579" s="297" t="s">
        <v>5558</v>
      </c>
      <c r="C1579" s="119" t="s">
        <v>115</v>
      </c>
      <c r="D1579" s="119" t="s">
        <v>1902</v>
      </c>
      <c r="E1579" s="119" t="s">
        <v>1929</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5559</v>
      </c>
      <c r="Y1579" s="119" t="s">
        <v>5560</v>
      </c>
      <c r="Z1579" s="119" t="s">
        <v>5561</v>
      </c>
      <c r="AA1579" s="119" t="s">
        <v>5562</v>
      </c>
      <c r="AB1579" s="119" t="s">
        <v>1210</v>
      </c>
      <c r="AD1579" s="300"/>
      <c r="AE1579" s="304"/>
      <c r="AF1579" s="297"/>
      <c r="AG1579" s="355">
        <v>0</v>
      </c>
      <c r="AH1579" s="297" t="s">
        <v>5558</v>
      </c>
      <c r="AI1579" s="297" t="s">
        <v>5558</v>
      </c>
      <c r="AJ1579" s="302">
        <v>4</v>
      </c>
      <c r="AX1579" s="303"/>
      <c r="AZ1579" s="303"/>
      <c r="BB1579" s="304"/>
      <c r="BC1579" s="304"/>
      <c r="BD1579" s="303"/>
      <c r="BE1579" s="303"/>
      <c r="BF1579" s="305"/>
      <c r="BG1579" s="305"/>
      <c r="BH1579" s="306" t="s">
        <v>1902</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1902</v>
      </c>
      <c r="CX1579" s="318" t="s">
        <v>1929</v>
      </c>
      <c r="CY1579" s="320" t="s">
        <v>925</v>
      </c>
      <c r="CZ1579" s="319" t="s">
        <v>53</v>
      </c>
      <c r="DA1579" s="319" t="s">
        <v>53</v>
      </c>
      <c r="DB1579" s="319">
        <v>0</v>
      </c>
      <c r="DC1579" s="319">
        <v>0</v>
      </c>
      <c r="DD1579" s="319">
        <v>6</v>
      </c>
      <c r="DE1579" s="319">
        <v>6</v>
      </c>
      <c r="DF1579" s="319" t="s">
        <v>48</v>
      </c>
    </row>
    <row r="1580" spans="1:110" s="299" customFormat="1" ht="16" customHeight="1">
      <c r="A1580" s="297" t="s">
        <v>5563</v>
      </c>
      <c r="B1580" s="297" t="s">
        <v>5563</v>
      </c>
      <c r="C1580" s="119" t="s">
        <v>115</v>
      </c>
      <c r="D1580" s="119" t="s">
        <v>1687</v>
      </c>
      <c r="E1580" s="119" t="s">
        <v>1938</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5564</v>
      </c>
      <c r="Y1580" s="119" t="s">
        <v>5565</v>
      </c>
      <c r="Z1580" s="119" t="s">
        <v>5566</v>
      </c>
      <c r="AA1580" s="119" t="s">
        <v>5567</v>
      </c>
      <c r="AB1580" s="119" t="s">
        <v>1210</v>
      </c>
      <c r="AD1580" s="300"/>
      <c r="AE1580" s="304"/>
      <c r="AF1580" s="297"/>
      <c r="AG1580" s="355">
        <v>0</v>
      </c>
      <c r="AH1580" s="297" t="s">
        <v>5563</v>
      </c>
      <c r="AI1580" s="297" t="s">
        <v>5563</v>
      </c>
      <c r="AJ1580" s="302">
        <v>2</v>
      </c>
      <c r="AX1580" s="303"/>
      <c r="AZ1580" s="303"/>
      <c r="BB1580" s="304"/>
      <c r="BC1580" s="304"/>
      <c r="BD1580" s="303"/>
      <c r="BE1580" s="303"/>
      <c r="BF1580" s="305"/>
      <c r="BG1580" s="305"/>
      <c r="BH1580" s="306" t="s">
        <v>1687</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1687</v>
      </c>
      <c r="CX1580" s="318" t="s">
        <v>1938</v>
      </c>
      <c r="CY1580" s="320" t="s">
        <v>925</v>
      </c>
      <c r="CZ1580" s="319" t="s">
        <v>53</v>
      </c>
      <c r="DA1580" s="319" t="s">
        <v>53</v>
      </c>
      <c r="DB1580" s="319">
        <v>6</v>
      </c>
      <c r="DC1580" s="319">
        <v>6</v>
      </c>
      <c r="DD1580" s="319">
        <v>30</v>
      </c>
      <c r="DE1580" s="319">
        <v>30</v>
      </c>
      <c r="DF1580" s="319" t="s">
        <v>48</v>
      </c>
    </row>
    <row r="1581" spans="1:110" s="299" customFormat="1" ht="16" customHeight="1">
      <c r="A1581" s="297" t="s">
        <v>5568</v>
      </c>
      <c r="B1581" s="297" t="s">
        <v>5568</v>
      </c>
      <c r="C1581" s="119" t="s">
        <v>115</v>
      </c>
      <c r="D1581" s="119" t="s">
        <v>1938</v>
      </c>
      <c r="E1581" s="119" t="s">
        <v>1947</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5569</v>
      </c>
      <c r="Y1581" s="119" t="s">
        <v>5570</v>
      </c>
      <c r="Z1581" s="119" t="s">
        <v>5571</v>
      </c>
      <c r="AA1581" s="119" t="s">
        <v>5572</v>
      </c>
      <c r="AB1581" s="119" t="s">
        <v>1210</v>
      </c>
      <c r="AD1581" s="300"/>
      <c r="AE1581" s="304"/>
      <c r="AF1581" s="297"/>
      <c r="AG1581" s="355">
        <v>0</v>
      </c>
      <c r="AH1581" s="297" t="s">
        <v>5568</v>
      </c>
      <c r="AI1581" s="297" t="s">
        <v>5568</v>
      </c>
      <c r="AJ1581" s="302">
        <v>3</v>
      </c>
      <c r="AX1581" s="303"/>
      <c r="AZ1581" s="303"/>
      <c r="BB1581" s="304"/>
      <c r="BC1581" s="304"/>
      <c r="BD1581" s="303"/>
      <c r="BE1581" s="303"/>
      <c r="BF1581" s="305"/>
      <c r="BG1581" s="305"/>
      <c r="BH1581" s="306" t="s">
        <v>1938</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1938</v>
      </c>
      <c r="CX1581" s="318" t="s">
        <v>1947</v>
      </c>
      <c r="CY1581" s="320" t="s">
        <v>925</v>
      </c>
      <c r="CZ1581" s="319" t="s">
        <v>53</v>
      </c>
      <c r="DA1581" s="319" t="s">
        <v>53</v>
      </c>
      <c r="DB1581" s="319">
        <v>0</v>
      </c>
      <c r="DC1581" s="319">
        <v>0</v>
      </c>
      <c r="DD1581" s="319">
        <v>17.5</v>
      </c>
      <c r="DE1581" s="319">
        <v>17.5</v>
      </c>
      <c r="DF1581" s="319" t="s">
        <v>48</v>
      </c>
    </row>
    <row r="1582" spans="1:110" s="299" customFormat="1" ht="16" customHeight="1">
      <c r="A1582" s="297" t="s">
        <v>5573</v>
      </c>
      <c r="B1582" s="297" t="s">
        <v>5573</v>
      </c>
      <c r="C1582" s="119" t="s">
        <v>115</v>
      </c>
      <c r="D1582" s="119" t="s">
        <v>1947</v>
      </c>
      <c r="E1582" s="119" t="s">
        <v>1956</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5574</v>
      </c>
      <c r="Y1582" s="119" t="s">
        <v>5575</v>
      </c>
      <c r="Z1582" s="119" t="s">
        <v>5576</v>
      </c>
      <c r="AA1582" s="119" t="s">
        <v>5577</v>
      </c>
      <c r="AB1582" s="119" t="s">
        <v>1210</v>
      </c>
      <c r="AD1582" s="300"/>
      <c r="AE1582" s="304"/>
      <c r="AF1582" s="297"/>
      <c r="AG1582" s="355">
        <v>0</v>
      </c>
      <c r="AH1582" s="297" t="s">
        <v>5573</v>
      </c>
      <c r="AI1582" s="297" t="s">
        <v>5573</v>
      </c>
      <c r="AJ1582" s="302">
        <v>4</v>
      </c>
      <c r="AX1582" s="303"/>
      <c r="AZ1582" s="303"/>
      <c r="BB1582" s="304"/>
      <c r="BC1582" s="304"/>
      <c r="BD1582" s="303"/>
      <c r="BE1582" s="303"/>
      <c r="BF1582" s="305"/>
      <c r="BG1582" s="305"/>
      <c r="BH1582" s="306" t="s">
        <v>1947</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1947</v>
      </c>
      <c r="CX1582" s="318" t="s">
        <v>1956</v>
      </c>
      <c r="CY1582" s="320" t="s">
        <v>925</v>
      </c>
      <c r="CZ1582" s="319" t="s">
        <v>53</v>
      </c>
      <c r="DA1582" s="319" t="s">
        <v>53</v>
      </c>
      <c r="DB1582" s="319">
        <v>0</v>
      </c>
      <c r="DC1582" s="319">
        <v>0</v>
      </c>
      <c r="DD1582" s="319">
        <v>6</v>
      </c>
      <c r="DE1582" s="319">
        <v>6</v>
      </c>
      <c r="DF1582" s="319" t="s">
        <v>48</v>
      </c>
    </row>
    <row r="1583" spans="1:110" s="299" customFormat="1" ht="16" customHeight="1">
      <c r="A1583" s="297" t="s">
        <v>5578</v>
      </c>
      <c r="B1583" s="297" t="s">
        <v>5578</v>
      </c>
      <c r="C1583" s="119" t="s">
        <v>115</v>
      </c>
      <c r="D1583" s="119" t="s">
        <v>1947</v>
      </c>
      <c r="E1583" s="119" t="s">
        <v>1965</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5579</v>
      </c>
      <c r="Y1583" s="119" t="s">
        <v>5580</v>
      </c>
      <c r="Z1583" s="119" t="s">
        <v>5581</v>
      </c>
      <c r="AA1583" s="119" t="s">
        <v>5582</v>
      </c>
      <c r="AB1583" s="119" t="s">
        <v>1210</v>
      </c>
      <c r="AD1583" s="300"/>
      <c r="AE1583" s="304"/>
      <c r="AF1583" s="297"/>
      <c r="AG1583" s="355">
        <v>0</v>
      </c>
      <c r="AH1583" s="297" t="s">
        <v>5578</v>
      </c>
      <c r="AI1583" s="297" t="s">
        <v>5578</v>
      </c>
      <c r="AJ1583" s="302">
        <v>4</v>
      </c>
      <c r="AX1583" s="303"/>
      <c r="AZ1583" s="303"/>
      <c r="BB1583" s="304"/>
      <c r="BC1583" s="304"/>
      <c r="BD1583" s="303"/>
      <c r="BE1583" s="303"/>
      <c r="BF1583" s="305"/>
      <c r="BG1583" s="305"/>
      <c r="BH1583" s="306" t="s">
        <v>1947</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1947</v>
      </c>
      <c r="CX1583" s="318" t="s">
        <v>1965</v>
      </c>
      <c r="CY1583" s="320" t="s">
        <v>925</v>
      </c>
      <c r="CZ1583" s="319" t="s">
        <v>53</v>
      </c>
      <c r="DA1583" s="319" t="s">
        <v>53</v>
      </c>
      <c r="DB1583" s="319">
        <v>0</v>
      </c>
      <c r="DC1583" s="319">
        <v>0</v>
      </c>
      <c r="DD1583" s="319">
        <v>6</v>
      </c>
      <c r="DE1583" s="319">
        <v>6</v>
      </c>
      <c r="DF1583" s="319" t="s">
        <v>48</v>
      </c>
    </row>
    <row r="1584" spans="1:110" s="299" customFormat="1" ht="16" customHeight="1">
      <c r="A1584" s="297" t="s">
        <v>5583</v>
      </c>
      <c r="B1584" s="297" t="s">
        <v>5583</v>
      </c>
      <c r="C1584" s="119" t="s">
        <v>115</v>
      </c>
      <c r="D1584" s="119" t="s">
        <v>1947</v>
      </c>
      <c r="E1584" s="119" t="s">
        <v>1974</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5584</v>
      </c>
      <c r="Y1584" s="119" t="s">
        <v>5585</v>
      </c>
      <c r="Z1584" s="119" t="s">
        <v>5586</v>
      </c>
      <c r="AA1584" s="119" t="s">
        <v>5587</v>
      </c>
      <c r="AB1584" s="119" t="s">
        <v>1210</v>
      </c>
      <c r="AD1584" s="300"/>
      <c r="AE1584" s="304"/>
      <c r="AF1584" s="297"/>
      <c r="AG1584" s="355">
        <v>0</v>
      </c>
      <c r="AH1584" s="297" t="s">
        <v>5583</v>
      </c>
      <c r="AI1584" s="297" t="s">
        <v>5583</v>
      </c>
      <c r="AJ1584" s="302">
        <v>4</v>
      </c>
      <c r="AX1584" s="303"/>
      <c r="AZ1584" s="303"/>
      <c r="BB1584" s="304"/>
      <c r="BC1584" s="304"/>
      <c r="BD1584" s="303"/>
      <c r="BE1584" s="303"/>
      <c r="BF1584" s="305"/>
      <c r="BG1584" s="305"/>
      <c r="BH1584" s="306" t="s">
        <v>1947</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1947</v>
      </c>
      <c r="CX1584" s="318" t="s">
        <v>1974</v>
      </c>
      <c r="CY1584" s="320" t="s">
        <v>925</v>
      </c>
      <c r="CZ1584" s="319" t="s">
        <v>53</v>
      </c>
      <c r="DA1584" s="319" t="s">
        <v>53</v>
      </c>
      <c r="DB1584" s="319">
        <v>0</v>
      </c>
      <c r="DC1584" s="319">
        <v>0</v>
      </c>
      <c r="DD1584" s="319">
        <v>6</v>
      </c>
      <c r="DE1584" s="319">
        <v>6</v>
      </c>
      <c r="DF1584" s="319" t="s">
        <v>48</v>
      </c>
    </row>
    <row r="1585" spans="1:110" s="299" customFormat="1" ht="16" customHeight="1">
      <c r="A1585" s="297" t="s">
        <v>5588</v>
      </c>
      <c r="B1585" s="297" t="s">
        <v>5588</v>
      </c>
      <c r="C1585" s="119" t="s">
        <v>115</v>
      </c>
      <c r="D1585" s="119" t="s">
        <v>1938</v>
      </c>
      <c r="E1585" s="119" t="s">
        <v>1983</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5589</v>
      </c>
      <c r="Y1585" s="119" t="s">
        <v>5590</v>
      </c>
      <c r="Z1585" s="119" t="s">
        <v>5591</v>
      </c>
      <c r="AA1585" s="119" t="s">
        <v>5592</v>
      </c>
      <c r="AB1585" s="119" t="s">
        <v>1210</v>
      </c>
      <c r="AD1585" s="300"/>
      <c r="AE1585" s="304"/>
      <c r="AF1585" s="297"/>
      <c r="AG1585" s="355">
        <v>0</v>
      </c>
      <c r="AH1585" s="297" t="s">
        <v>5588</v>
      </c>
      <c r="AI1585" s="297" t="s">
        <v>5588</v>
      </c>
      <c r="AJ1585" s="302">
        <v>3</v>
      </c>
      <c r="AX1585" s="303"/>
      <c r="AZ1585" s="303"/>
      <c r="BB1585" s="304"/>
      <c r="BC1585" s="304"/>
      <c r="BD1585" s="303"/>
      <c r="BE1585" s="303"/>
      <c r="BF1585" s="305"/>
      <c r="BG1585" s="305"/>
      <c r="BH1585" s="306" t="s">
        <v>1938</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1938</v>
      </c>
      <c r="CX1585" s="318" t="s">
        <v>1983</v>
      </c>
      <c r="CY1585" s="320" t="s">
        <v>925</v>
      </c>
      <c r="CZ1585" s="319" t="s">
        <v>53</v>
      </c>
      <c r="DA1585" s="319" t="s">
        <v>53</v>
      </c>
      <c r="DB1585" s="319">
        <v>0</v>
      </c>
      <c r="DC1585" s="319">
        <v>0</v>
      </c>
      <c r="DD1585" s="319">
        <v>17.5</v>
      </c>
      <c r="DE1585" s="319">
        <v>17.5</v>
      </c>
      <c r="DF1585" s="319" t="s">
        <v>48</v>
      </c>
    </row>
    <row r="1586" spans="1:110" s="299" customFormat="1" ht="16" customHeight="1">
      <c r="A1586" s="297" t="s">
        <v>5593</v>
      </c>
      <c r="B1586" s="297" t="s">
        <v>5593</v>
      </c>
      <c r="C1586" s="119" t="s">
        <v>115</v>
      </c>
      <c r="D1586" s="119" t="s">
        <v>1983</v>
      </c>
      <c r="E1586" s="119" t="s">
        <v>1992</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5594</v>
      </c>
      <c r="Y1586" s="119" t="s">
        <v>5595</v>
      </c>
      <c r="Z1586" s="119" t="s">
        <v>5596</v>
      </c>
      <c r="AA1586" s="119" t="s">
        <v>5597</v>
      </c>
      <c r="AB1586" s="119" t="s">
        <v>1210</v>
      </c>
      <c r="AD1586" s="300"/>
      <c r="AE1586" s="304"/>
      <c r="AF1586" s="297"/>
      <c r="AG1586" s="355">
        <v>0</v>
      </c>
      <c r="AH1586" s="297" t="s">
        <v>5593</v>
      </c>
      <c r="AI1586" s="297" t="s">
        <v>5593</v>
      </c>
      <c r="AJ1586" s="302">
        <v>4</v>
      </c>
      <c r="AX1586" s="303"/>
      <c r="AZ1586" s="303"/>
      <c r="BB1586" s="304"/>
      <c r="BC1586" s="304"/>
      <c r="BD1586" s="303"/>
      <c r="BE1586" s="303"/>
      <c r="BF1586" s="305"/>
      <c r="BG1586" s="305"/>
      <c r="BH1586" s="306" t="s">
        <v>1983</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1983</v>
      </c>
      <c r="CX1586" s="318" t="s">
        <v>1992</v>
      </c>
      <c r="CY1586" s="320" t="s">
        <v>925</v>
      </c>
      <c r="CZ1586" s="319" t="s">
        <v>53</v>
      </c>
      <c r="DA1586" s="319" t="s">
        <v>53</v>
      </c>
      <c r="DB1586" s="319">
        <v>0</v>
      </c>
      <c r="DC1586" s="319">
        <v>0</v>
      </c>
      <c r="DD1586" s="319">
        <v>6</v>
      </c>
      <c r="DE1586" s="319">
        <v>6</v>
      </c>
      <c r="DF1586" s="319" t="s">
        <v>48</v>
      </c>
    </row>
    <row r="1587" spans="1:110" s="299" customFormat="1" ht="16" customHeight="1">
      <c r="A1587" s="297" t="s">
        <v>5598</v>
      </c>
      <c r="B1587" s="297" t="s">
        <v>5598</v>
      </c>
      <c r="C1587" s="119" t="s">
        <v>115</v>
      </c>
      <c r="D1587" s="119" t="s">
        <v>1983</v>
      </c>
      <c r="E1587" s="119" t="s">
        <v>2001</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5599</v>
      </c>
      <c r="Y1587" s="119" t="s">
        <v>5600</v>
      </c>
      <c r="Z1587" s="119" t="s">
        <v>5601</v>
      </c>
      <c r="AA1587" s="119" t="s">
        <v>5602</v>
      </c>
      <c r="AB1587" s="119" t="s">
        <v>1210</v>
      </c>
      <c r="AD1587" s="300"/>
      <c r="AE1587" s="304"/>
      <c r="AF1587" s="297"/>
      <c r="AG1587" s="355">
        <v>0</v>
      </c>
      <c r="AH1587" s="297" t="s">
        <v>5598</v>
      </c>
      <c r="AI1587" s="297" t="s">
        <v>5598</v>
      </c>
      <c r="AJ1587" s="302">
        <v>4</v>
      </c>
      <c r="AX1587" s="303"/>
      <c r="AZ1587" s="303"/>
      <c r="BB1587" s="304"/>
      <c r="BC1587" s="304"/>
      <c r="BD1587" s="303"/>
      <c r="BE1587" s="303"/>
      <c r="BF1587" s="305"/>
      <c r="BG1587" s="305"/>
      <c r="BH1587" s="306" t="s">
        <v>1983</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1983</v>
      </c>
      <c r="CX1587" s="318" t="s">
        <v>2001</v>
      </c>
      <c r="CY1587" s="320" t="s">
        <v>925</v>
      </c>
      <c r="CZ1587" s="319" t="s">
        <v>53</v>
      </c>
      <c r="DA1587" s="319" t="s">
        <v>53</v>
      </c>
      <c r="DB1587" s="319">
        <v>0</v>
      </c>
      <c r="DC1587" s="319">
        <v>0</v>
      </c>
      <c r="DD1587" s="319">
        <v>6</v>
      </c>
      <c r="DE1587" s="319">
        <v>6</v>
      </c>
      <c r="DF1587" s="319" t="s">
        <v>48</v>
      </c>
    </row>
    <row r="1588" spans="1:110" s="299" customFormat="1" ht="16" customHeight="1">
      <c r="A1588" s="297" t="s">
        <v>5603</v>
      </c>
      <c r="B1588" s="297" t="s">
        <v>5603</v>
      </c>
      <c r="C1588" s="119" t="s">
        <v>115</v>
      </c>
      <c r="D1588" s="119" t="s">
        <v>1983</v>
      </c>
      <c r="E1588" s="119" t="s">
        <v>2010</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5604</v>
      </c>
      <c r="Y1588" s="119" t="s">
        <v>5605</v>
      </c>
      <c r="Z1588" s="119" t="s">
        <v>5606</v>
      </c>
      <c r="AA1588" s="119" t="s">
        <v>5607</v>
      </c>
      <c r="AB1588" s="119" t="s">
        <v>1210</v>
      </c>
      <c r="AD1588" s="300"/>
      <c r="AE1588" s="304"/>
      <c r="AF1588" s="297"/>
      <c r="AG1588" s="355">
        <v>0</v>
      </c>
      <c r="AH1588" s="297" t="s">
        <v>5603</v>
      </c>
      <c r="AI1588" s="297" t="s">
        <v>5603</v>
      </c>
      <c r="AJ1588" s="302">
        <v>4</v>
      </c>
      <c r="AX1588" s="303"/>
      <c r="AZ1588" s="303"/>
      <c r="BB1588" s="304"/>
      <c r="BC1588" s="304"/>
      <c r="BD1588" s="303"/>
      <c r="BE1588" s="303"/>
      <c r="BF1588" s="305"/>
      <c r="BG1588" s="305"/>
      <c r="BH1588" s="306" t="s">
        <v>1983</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1983</v>
      </c>
      <c r="CX1588" s="318" t="s">
        <v>2010</v>
      </c>
      <c r="CY1588" s="320" t="s">
        <v>925</v>
      </c>
      <c r="CZ1588" s="319" t="s">
        <v>53</v>
      </c>
      <c r="DA1588" s="319" t="s">
        <v>53</v>
      </c>
      <c r="DB1588" s="319">
        <v>0</v>
      </c>
      <c r="DC1588" s="319">
        <v>0</v>
      </c>
      <c r="DD1588" s="319">
        <v>6</v>
      </c>
      <c r="DE1588" s="319">
        <v>6</v>
      </c>
      <c r="DF1588" s="319" t="s">
        <v>48</v>
      </c>
    </row>
    <row r="1589" spans="1:110" s="299" customFormat="1" ht="16" customHeight="1">
      <c r="A1589" s="297" t="s">
        <v>5608</v>
      </c>
      <c r="B1589" s="297" t="s">
        <v>5608</v>
      </c>
      <c r="C1589" s="119" t="s">
        <v>115</v>
      </c>
      <c r="D1589" s="119" t="s">
        <v>1938</v>
      </c>
      <c r="E1589" s="119" t="s">
        <v>2019</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5609</v>
      </c>
      <c r="Y1589" s="119" t="s">
        <v>5610</v>
      </c>
      <c r="Z1589" s="119" t="s">
        <v>5611</v>
      </c>
      <c r="AA1589" s="119" t="s">
        <v>5612</v>
      </c>
      <c r="AB1589" s="119" t="s">
        <v>1210</v>
      </c>
      <c r="AD1589" s="300"/>
      <c r="AE1589" s="304"/>
      <c r="AF1589" s="297"/>
      <c r="AG1589" s="355">
        <v>0</v>
      </c>
      <c r="AH1589" s="297" t="s">
        <v>5608</v>
      </c>
      <c r="AI1589" s="297" t="s">
        <v>5608</v>
      </c>
      <c r="AJ1589" s="302">
        <v>3</v>
      </c>
      <c r="AX1589" s="303"/>
      <c r="AZ1589" s="303"/>
      <c r="BB1589" s="304"/>
      <c r="BC1589" s="304"/>
      <c r="BD1589" s="303"/>
      <c r="BE1589" s="303"/>
      <c r="BF1589" s="305"/>
      <c r="BG1589" s="305"/>
      <c r="BH1589" s="306" t="s">
        <v>1938</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1938</v>
      </c>
      <c r="CX1589" s="318" t="s">
        <v>2019</v>
      </c>
      <c r="CY1589" s="320" t="s">
        <v>925</v>
      </c>
      <c r="CZ1589" s="319" t="s">
        <v>53</v>
      </c>
      <c r="DA1589" s="319" t="s">
        <v>53</v>
      </c>
      <c r="DB1589" s="319">
        <v>0</v>
      </c>
      <c r="DC1589" s="319">
        <v>0</v>
      </c>
      <c r="DD1589" s="319">
        <v>17.5</v>
      </c>
      <c r="DE1589" s="319">
        <v>17.5</v>
      </c>
      <c r="DF1589" s="319" t="s">
        <v>48</v>
      </c>
    </row>
    <row r="1590" spans="1:110" s="299" customFormat="1" ht="16" customHeight="1">
      <c r="A1590" s="297" t="s">
        <v>5613</v>
      </c>
      <c r="B1590" s="297" t="s">
        <v>5613</v>
      </c>
      <c r="C1590" s="119" t="s">
        <v>115</v>
      </c>
      <c r="D1590" s="119" t="s">
        <v>2019</v>
      </c>
      <c r="E1590" s="119" t="s">
        <v>2028</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5614</v>
      </c>
      <c r="Y1590" s="119" t="s">
        <v>5615</v>
      </c>
      <c r="Z1590" s="119" t="s">
        <v>5616</v>
      </c>
      <c r="AA1590" s="119" t="s">
        <v>5617</v>
      </c>
      <c r="AB1590" s="119" t="s">
        <v>1210</v>
      </c>
      <c r="AD1590" s="300"/>
      <c r="AE1590" s="304"/>
      <c r="AF1590" s="297"/>
      <c r="AG1590" s="355">
        <v>0</v>
      </c>
      <c r="AH1590" s="297" t="s">
        <v>5613</v>
      </c>
      <c r="AI1590" s="297" t="s">
        <v>5613</v>
      </c>
      <c r="AJ1590" s="302">
        <v>4</v>
      </c>
      <c r="AX1590" s="303"/>
      <c r="AZ1590" s="303"/>
      <c r="BB1590" s="304"/>
      <c r="BC1590" s="304"/>
      <c r="BD1590" s="303"/>
      <c r="BE1590" s="303"/>
      <c r="BF1590" s="305"/>
      <c r="BG1590" s="305"/>
      <c r="BH1590" s="306" t="s">
        <v>2019</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2019</v>
      </c>
      <c r="CX1590" s="318" t="s">
        <v>2028</v>
      </c>
      <c r="CY1590" s="320" t="s">
        <v>925</v>
      </c>
      <c r="CZ1590" s="319" t="s">
        <v>53</v>
      </c>
      <c r="DA1590" s="319" t="s">
        <v>53</v>
      </c>
      <c r="DB1590" s="319">
        <v>0</v>
      </c>
      <c r="DC1590" s="319">
        <v>0</v>
      </c>
      <c r="DD1590" s="319">
        <v>6</v>
      </c>
      <c r="DE1590" s="319">
        <v>6</v>
      </c>
      <c r="DF1590" s="319" t="s">
        <v>48</v>
      </c>
    </row>
    <row r="1591" spans="1:110" s="299" customFormat="1" ht="16" customHeight="1">
      <c r="A1591" s="297" t="s">
        <v>5618</v>
      </c>
      <c r="B1591" s="297" t="s">
        <v>5618</v>
      </c>
      <c r="C1591" s="119" t="s">
        <v>115</v>
      </c>
      <c r="D1591" s="119" t="s">
        <v>2019</v>
      </c>
      <c r="E1591" s="119" t="s">
        <v>2037</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5619</v>
      </c>
      <c r="Y1591" s="119" t="s">
        <v>5620</v>
      </c>
      <c r="Z1591" s="119" t="s">
        <v>5621</v>
      </c>
      <c r="AA1591" s="119" t="s">
        <v>5622</v>
      </c>
      <c r="AB1591" s="119" t="s">
        <v>1210</v>
      </c>
      <c r="AD1591" s="300"/>
      <c r="AE1591" s="304"/>
      <c r="AF1591" s="297"/>
      <c r="AG1591" s="355">
        <v>0</v>
      </c>
      <c r="AH1591" s="297" t="s">
        <v>5618</v>
      </c>
      <c r="AI1591" s="297" t="s">
        <v>5618</v>
      </c>
      <c r="AJ1591" s="302">
        <v>4</v>
      </c>
      <c r="AX1591" s="303"/>
      <c r="AZ1591" s="303"/>
      <c r="BB1591" s="304"/>
      <c r="BC1591" s="304"/>
      <c r="BD1591" s="303"/>
      <c r="BE1591" s="303"/>
      <c r="BF1591" s="305"/>
      <c r="BG1591" s="305"/>
      <c r="BH1591" s="306" t="s">
        <v>2019</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2019</v>
      </c>
      <c r="CX1591" s="318" t="s">
        <v>2037</v>
      </c>
      <c r="CY1591" s="320" t="s">
        <v>925</v>
      </c>
      <c r="CZ1591" s="319" t="s">
        <v>53</v>
      </c>
      <c r="DA1591" s="319" t="s">
        <v>53</v>
      </c>
      <c r="DB1591" s="319">
        <v>0</v>
      </c>
      <c r="DC1591" s="319">
        <v>0</v>
      </c>
      <c r="DD1591" s="319">
        <v>6</v>
      </c>
      <c r="DE1591" s="319">
        <v>6</v>
      </c>
      <c r="DF1591" s="319" t="s">
        <v>48</v>
      </c>
    </row>
    <row r="1592" spans="1:110" s="299" customFormat="1" ht="16" customHeight="1">
      <c r="A1592" s="297" t="s">
        <v>5623</v>
      </c>
      <c r="B1592" s="297" t="s">
        <v>5623</v>
      </c>
      <c r="C1592" s="119" t="s">
        <v>115</v>
      </c>
      <c r="D1592" s="119" t="s">
        <v>2019</v>
      </c>
      <c r="E1592" s="119" t="s">
        <v>2046</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5624</v>
      </c>
      <c r="Y1592" s="119" t="s">
        <v>5625</v>
      </c>
      <c r="Z1592" s="119" t="s">
        <v>5626</v>
      </c>
      <c r="AA1592" s="119" t="s">
        <v>5627</v>
      </c>
      <c r="AB1592" s="119" t="s">
        <v>1210</v>
      </c>
      <c r="AD1592" s="300"/>
      <c r="AE1592" s="304"/>
      <c r="AF1592" s="297"/>
      <c r="AG1592" s="355">
        <v>0</v>
      </c>
      <c r="AH1592" s="297" t="s">
        <v>5623</v>
      </c>
      <c r="AI1592" s="297" t="s">
        <v>5623</v>
      </c>
      <c r="AJ1592" s="302">
        <v>4</v>
      </c>
      <c r="AX1592" s="303"/>
      <c r="AZ1592" s="303"/>
      <c r="BB1592" s="304"/>
      <c r="BC1592" s="304"/>
      <c r="BD1592" s="303"/>
      <c r="BE1592" s="303"/>
      <c r="BF1592" s="305"/>
      <c r="BG1592" s="305"/>
      <c r="BH1592" s="306" t="s">
        <v>2019</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2019</v>
      </c>
      <c r="CX1592" s="318" t="s">
        <v>2046</v>
      </c>
      <c r="CY1592" s="320" t="s">
        <v>925</v>
      </c>
      <c r="CZ1592" s="319" t="s">
        <v>53</v>
      </c>
      <c r="DA1592" s="319" t="s">
        <v>53</v>
      </c>
      <c r="DB1592" s="319">
        <v>0</v>
      </c>
      <c r="DC1592" s="319">
        <v>0</v>
      </c>
      <c r="DD1592" s="319">
        <v>6</v>
      </c>
      <c r="DE1592" s="319">
        <v>6</v>
      </c>
      <c r="DF1592" s="319" t="s">
        <v>48</v>
      </c>
    </row>
    <row r="1593" spans="1:110" s="299" customFormat="1" ht="16" customHeight="1">
      <c r="A1593" s="297" t="s">
        <v>5628</v>
      </c>
      <c r="B1593" s="297" t="s">
        <v>5628</v>
      </c>
      <c r="C1593" s="119" t="s">
        <v>115</v>
      </c>
      <c r="D1593" s="119" t="s">
        <v>1687</v>
      </c>
      <c r="E1593" s="119" t="s">
        <v>2055</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5629</v>
      </c>
      <c r="Y1593" s="119" t="s">
        <v>5630</v>
      </c>
      <c r="Z1593" s="119" t="s">
        <v>5631</v>
      </c>
      <c r="AA1593" s="119" t="s">
        <v>5632</v>
      </c>
      <c r="AB1593" s="119" t="s">
        <v>1210</v>
      </c>
      <c r="AD1593" s="300"/>
      <c r="AE1593" s="304"/>
      <c r="AF1593" s="297"/>
      <c r="AG1593" s="355">
        <v>0</v>
      </c>
      <c r="AH1593" s="297" t="s">
        <v>5628</v>
      </c>
      <c r="AI1593" s="297" t="s">
        <v>5628</v>
      </c>
      <c r="AJ1593" s="302">
        <v>2</v>
      </c>
      <c r="AX1593" s="303"/>
      <c r="AZ1593" s="303"/>
      <c r="BB1593" s="304"/>
      <c r="BC1593" s="304"/>
      <c r="BD1593" s="303"/>
      <c r="BE1593" s="303"/>
      <c r="BF1593" s="305"/>
      <c r="BG1593" s="305"/>
      <c r="BH1593" s="306" t="s">
        <v>1687</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1687</v>
      </c>
      <c r="CX1593" s="318" t="s">
        <v>2055</v>
      </c>
      <c r="CY1593" s="320" t="s">
        <v>925</v>
      </c>
      <c r="CZ1593" s="319" t="s">
        <v>53</v>
      </c>
      <c r="DA1593" s="319" t="s">
        <v>53</v>
      </c>
      <c r="DB1593" s="319">
        <v>6</v>
      </c>
      <c r="DC1593" s="319">
        <v>6</v>
      </c>
      <c r="DD1593" s="319">
        <v>30</v>
      </c>
      <c r="DE1593" s="319">
        <v>30</v>
      </c>
      <c r="DF1593" s="319" t="s">
        <v>48</v>
      </c>
    </row>
    <row r="1594" spans="1:110" s="299" customFormat="1" ht="16" customHeight="1">
      <c r="A1594" s="297" t="s">
        <v>5633</v>
      </c>
      <c r="B1594" s="297" t="s">
        <v>5633</v>
      </c>
      <c r="C1594" s="119" t="s">
        <v>115</v>
      </c>
      <c r="D1594" s="119" t="s">
        <v>2055</v>
      </c>
      <c r="E1594" s="119" t="s">
        <v>2064</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5634</v>
      </c>
      <c r="Y1594" s="119" t="s">
        <v>5635</v>
      </c>
      <c r="Z1594" s="119" t="s">
        <v>5636</v>
      </c>
      <c r="AA1594" s="119" t="s">
        <v>5637</v>
      </c>
      <c r="AB1594" s="119" t="s">
        <v>1210</v>
      </c>
      <c r="AD1594" s="300"/>
      <c r="AE1594" s="304"/>
      <c r="AF1594" s="297"/>
      <c r="AG1594" s="355">
        <v>0</v>
      </c>
      <c r="AH1594" s="297" t="s">
        <v>5633</v>
      </c>
      <c r="AI1594" s="297" t="s">
        <v>5633</v>
      </c>
      <c r="AJ1594" s="302">
        <v>3</v>
      </c>
      <c r="AX1594" s="303"/>
      <c r="AZ1594" s="303"/>
      <c r="BB1594" s="304"/>
      <c r="BC1594" s="304"/>
      <c r="BD1594" s="303"/>
      <c r="BE1594" s="303"/>
      <c r="BF1594" s="305"/>
      <c r="BG1594" s="305"/>
      <c r="BH1594" s="306" t="s">
        <v>2055</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2055</v>
      </c>
      <c r="CX1594" s="318" t="s">
        <v>2064</v>
      </c>
      <c r="CY1594" s="320" t="s">
        <v>925</v>
      </c>
      <c r="CZ1594" s="319" t="s">
        <v>53</v>
      </c>
      <c r="DA1594" s="319" t="s">
        <v>53</v>
      </c>
      <c r="DB1594" s="319">
        <v>0</v>
      </c>
      <c r="DC1594" s="319">
        <v>0</v>
      </c>
      <c r="DD1594" s="319">
        <v>17.5</v>
      </c>
      <c r="DE1594" s="319">
        <v>17.5</v>
      </c>
      <c r="DF1594" s="319" t="s">
        <v>48</v>
      </c>
    </row>
    <row r="1595" spans="1:110" s="299" customFormat="1" ht="16" customHeight="1">
      <c r="A1595" s="297" t="s">
        <v>5638</v>
      </c>
      <c r="B1595" s="297" t="s">
        <v>5638</v>
      </c>
      <c r="C1595" s="119" t="s">
        <v>115</v>
      </c>
      <c r="D1595" s="119" t="s">
        <v>2064</v>
      </c>
      <c r="E1595" s="119" t="s">
        <v>2073</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5639</v>
      </c>
      <c r="Y1595" s="119" t="s">
        <v>5640</v>
      </c>
      <c r="Z1595" s="119" t="s">
        <v>5641</v>
      </c>
      <c r="AA1595" s="119" t="s">
        <v>5642</v>
      </c>
      <c r="AB1595" s="119" t="s">
        <v>1210</v>
      </c>
      <c r="AD1595" s="300"/>
      <c r="AE1595" s="304"/>
      <c r="AF1595" s="297"/>
      <c r="AG1595" s="355">
        <v>0</v>
      </c>
      <c r="AH1595" s="297" t="s">
        <v>5638</v>
      </c>
      <c r="AI1595" s="297" t="s">
        <v>5638</v>
      </c>
      <c r="AJ1595" s="302">
        <v>4</v>
      </c>
      <c r="AX1595" s="303"/>
      <c r="AZ1595" s="303"/>
      <c r="BB1595" s="304"/>
      <c r="BC1595" s="304"/>
      <c r="BD1595" s="303"/>
      <c r="BE1595" s="303"/>
      <c r="BF1595" s="305"/>
      <c r="BG1595" s="305"/>
      <c r="BH1595" s="306" t="s">
        <v>2064</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2064</v>
      </c>
      <c r="CX1595" s="318" t="s">
        <v>2073</v>
      </c>
      <c r="CY1595" s="320" t="s">
        <v>925</v>
      </c>
      <c r="CZ1595" s="319" t="s">
        <v>53</v>
      </c>
      <c r="DA1595" s="319" t="s">
        <v>53</v>
      </c>
      <c r="DB1595" s="319">
        <v>0</v>
      </c>
      <c r="DC1595" s="319">
        <v>0</v>
      </c>
      <c r="DD1595" s="319">
        <v>6</v>
      </c>
      <c r="DE1595" s="319">
        <v>6</v>
      </c>
      <c r="DF1595" s="319" t="s">
        <v>48</v>
      </c>
    </row>
    <row r="1596" spans="1:110" s="299" customFormat="1" ht="16" customHeight="1">
      <c r="A1596" s="297" t="s">
        <v>5643</v>
      </c>
      <c r="B1596" s="297" t="s">
        <v>5643</v>
      </c>
      <c r="C1596" s="119" t="s">
        <v>115</v>
      </c>
      <c r="D1596" s="119" t="s">
        <v>2064</v>
      </c>
      <c r="E1596" s="119" t="s">
        <v>2082</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5644</v>
      </c>
      <c r="Y1596" s="119" t="s">
        <v>5645</v>
      </c>
      <c r="Z1596" s="119" t="s">
        <v>5646</v>
      </c>
      <c r="AA1596" s="119" t="s">
        <v>5647</v>
      </c>
      <c r="AB1596" s="119" t="s">
        <v>1210</v>
      </c>
      <c r="AD1596" s="300"/>
      <c r="AE1596" s="304"/>
      <c r="AF1596" s="297"/>
      <c r="AG1596" s="355">
        <v>0</v>
      </c>
      <c r="AH1596" s="297" t="s">
        <v>5643</v>
      </c>
      <c r="AI1596" s="297" t="s">
        <v>5643</v>
      </c>
      <c r="AJ1596" s="302">
        <v>4</v>
      </c>
      <c r="AX1596" s="303"/>
      <c r="AZ1596" s="303"/>
      <c r="BB1596" s="304"/>
      <c r="BC1596" s="304"/>
      <c r="BD1596" s="303"/>
      <c r="BE1596" s="303"/>
      <c r="BF1596" s="305"/>
      <c r="BG1596" s="305"/>
      <c r="BH1596" s="306" t="s">
        <v>2064</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2064</v>
      </c>
      <c r="CX1596" s="318" t="s">
        <v>2082</v>
      </c>
      <c r="CY1596" s="320" t="s">
        <v>925</v>
      </c>
      <c r="CZ1596" s="319" t="s">
        <v>53</v>
      </c>
      <c r="DA1596" s="319" t="s">
        <v>53</v>
      </c>
      <c r="DB1596" s="319">
        <v>0</v>
      </c>
      <c r="DC1596" s="319">
        <v>0</v>
      </c>
      <c r="DD1596" s="319">
        <v>6</v>
      </c>
      <c r="DE1596" s="319">
        <v>6</v>
      </c>
      <c r="DF1596" s="319" t="s">
        <v>48</v>
      </c>
    </row>
    <row r="1597" spans="1:110" s="299" customFormat="1" ht="16" customHeight="1">
      <c r="A1597" s="297" t="s">
        <v>5648</v>
      </c>
      <c r="B1597" s="297" t="s">
        <v>5648</v>
      </c>
      <c r="C1597" s="119" t="s">
        <v>115</v>
      </c>
      <c r="D1597" s="119" t="s">
        <v>2064</v>
      </c>
      <c r="E1597" s="119" t="s">
        <v>2091</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5649</v>
      </c>
      <c r="Y1597" s="119" t="s">
        <v>5650</v>
      </c>
      <c r="Z1597" s="119" t="s">
        <v>5651</v>
      </c>
      <c r="AA1597" s="119" t="s">
        <v>5652</v>
      </c>
      <c r="AB1597" s="119" t="s">
        <v>1210</v>
      </c>
      <c r="AD1597" s="300"/>
      <c r="AE1597" s="304"/>
      <c r="AF1597" s="297"/>
      <c r="AG1597" s="355">
        <v>0</v>
      </c>
      <c r="AH1597" s="297" t="s">
        <v>5648</v>
      </c>
      <c r="AI1597" s="297" t="s">
        <v>5648</v>
      </c>
      <c r="AJ1597" s="302">
        <v>4</v>
      </c>
      <c r="AX1597" s="303"/>
      <c r="AZ1597" s="303"/>
      <c r="BB1597" s="304"/>
      <c r="BC1597" s="304"/>
      <c r="BD1597" s="303"/>
      <c r="BE1597" s="303"/>
      <c r="BF1597" s="305"/>
      <c r="BG1597" s="305"/>
      <c r="BH1597" s="306" t="s">
        <v>2064</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2064</v>
      </c>
      <c r="CX1597" s="318" t="s">
        <v>2091</v>
      </c>
      <c r="CY1597" s="320" t="s">
        <v>925</v>
      </c>
      <c r="CZ1597" s="319" t="s">
        <v>53</v>
      </c>
      <c r="DA1597" s="319" t="s">
        <v>53</v>
      </c>
      <c r="DB1597" s="319">
        <v>0</v>
      </c>
      <c r="DC1597" s="319">
        <v>0</v>
      </c>
      <c r="DD1597" s="319">
        <v>6</v>
      </c>
      <c r="DE1597" s="319">
        <v>6</v>
      </c>
      <c r="DF1597" s="319" t="s">
        <v>48</v>
      </c>
    </row>
    <row r="1598" spans="1:110" s="299" customFormat="1" ht="16" customHeight="1">
      <c r="A1598" s="297" t="s">
        <v>5653</v>
      </c>
      <c r="B1598" s="297" t="s">
        <v>5653</v>
      </c>
      <c r="C1598" s="119" t="s">
        <v>115</v>
      </c>
      <c r="D1598" s="119" t="s">
        <v>2055</v>
      </c>
      <c r="E1598" s="119" t="s">
        <v>2100</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5654</v>
      </c>
      <c r="Y1598" s="119" t="s">
        <v>5655</v>
      </c>
      <c r="Z1598" s="119" t="s">
        <v>5656</v>
      </c>
      <c r="AA1598" s="119" t="s">
        <v>5657</v>
      </c>
      <c r="AB1598" s="119" t="s">
        <v>1210</v>
      </c>
      <c r="AD1598" s="300"/>
      <c r="AE1598" s="304"/>
      <c r="AF1598" s="297"/>
      <c r="AG1598" s="355">
        <v>0</v>
      </c>
      <c r="AH1598" s="297" t="s">
        <v>5653</v>
      </c>
      <c r="AI1598" s="297" t="s">
        <v>5653</v>
      </c>
      <c r="AJ1598" s="302">
        <v>3</v>
      </c>
      <c r="AX1598" s="303"/>
      <c r="AZ1598" s="303"/>
      <c r="BB1598" s="304"/>
      <c r="BC1598" s="304"/>
      <c r="BD1598" s="303"/>
      <c r="BE1598" s="303"/>
      <c r="BF1598" s="305"/>
      <c r="BG1598" s="305"/>
      <c r="BH1598" s="306" t="s">
        <v>2055</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2055</v>
      </c>
      <c r="CX1598" s="318" t="s">
        <v>2100</v>
      </c>
      <c r="CY1598" s="320" t="s">
        <v>925</v>
      </c>
      <c r="CZ1598" s="319" t="s">
        <v>53</v>
      </c>
      <c r="DA1598" s="319" t="s">
        <v>53</v>
      </c>
      <c r="DB1598" s="319">
        <v>0</v>
      </c>
      <c r="DC1598" s="319">
        <v>0</v>
      </c>
      <c r="DD1598" s="319">
        <v>17.5</v>
      </c>
      <c r="DE1598" s="319">
        <v>17.5</v>
      </c>
      <c r="DF1598" s="319" t="s">
        <v>48</v>
      </c>
    </row>
    <row r="1599" spans="1:110" s="299" customFormat="1" ht="16" customHeight="1">
      <c r="A1599" s="297" t="s">
        <v>5658</v>
      </c>
      <c r="B1599" s="297" t="s">
        <v>5658</v>
      </c>
      <c r="C1599" s="119" t="s">
        <v>115</v>
      </c>
      <c r="D1599" s="119" t="s">
        <v>2100</v>
      </c>
      <c r="E1599" s="119" t="s">
        <v>2109</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5659</v>
      </c>
      <c r="Y1599" s="119" t="s">
        <v>5660</v>
      </c>
      <c r="Z1599" s="119" t="s">
        <v>5661</v>
      </c>
      <c r="AA1599" s="119" t="s">
        <v>5662</v>
      </c>
      <c r="AB1599" s="119" t="s">
        <v>1210</v>
      </c>
      <c r="AD1599" s="300"/>
      <c r="AE1599" s="304"/>
      <c r="AF1599" s="297"/>
      <c r="AG1599" s="355">
        <v>0</v>
      </c>
      <c r="AH1599" s="297" t="s">
        <v>5658</v>
      </c>
      <c r="AI1599" s="297" t="s">
        <v>5658</v>
      </c>
      <c r="AJ1599" s="302">
        <v>4</v>
      </c>
      <c r="AX1599" s="303"/>
      <c r="AZ1599" s="303"/>
      <c r="BB1599" s="304"/>
      <c r="BC1599" s="304"/>
      <c r="BD1599" s="303"/>
      <c r="BE1599" s="303"/>
      <c r="BF1599" s="305"/>
      <c r="BG1599" s="305"/>
      <c r="BH1599" s="306" t="s">
        <v>2100</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2100</v>
      </c>
      <c r="CX1599" s="318" t="s">
        <v>2109</v>
      </c>
      <c r="CY1599" s="320" t="s">
        <v>925</v>
      </c>
      <c r="CZ1599" s="319" t="s">
        <v>53</v>
      </c>
      <c r="DA1599" s="319" t="s">
        <v>53</v>
      </c>
      <c r="DB1599" s="319">
        <v>0</v>
      </c>
      <c r="DC1599" s="319">
        <v>0</v>
      </c>
      <c r="DD1599" s="319">
        <v>6</v>
      </c>
      <c r="DE1599" s="319">
        <v>6</v>
      </c>
      <c r="DF1599" s="319" t="s">
        <v>48</v>
      </c>
    </row>
    <row r="1600" spans="1:110" s="299" customFormat="1" ht="16" customHeight="1">
      <c r="A1600" s="297" t="s">
        <v>5663</v>
      </c>
      <c r="B1600" s="297" t="s">
        <v>5663</v>
      </c>
      <c r="C1600" s="119" t="s">
        <v>115</v>
      </c>
      <c r="D1600" s="119" t="s">
        <v>2100</v>
      </c>
      <c r="E1600" s="119" t="s">
        <v>2118</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5664</v>
      </c>
      <c r="Y1600" s="119" t="s">
        <v>5665</v>
      </c>
      <c r="Z1600" s="119" t="s">
        <v>5666</v>
      </c>
      <c r="AA1600" s="119" t="s">
        <v>5667</v>
      </c>
      <c r="AB1600" s="119" t="s">
        <v>1210</v>
      </c>
      <c r="AD1600" s="300"/>
      <c r="AE1600" s="304"/>
      <c r="AF1600" s="297"/>
      <c r="AG1600" s="355">
        <v>0</v>
      </c>
      <c r="AH1600" s="297" t="s">
        <v>5663</v>
      </c>
      <c r="AI1600" s="297" t="s">
        <v>5663</v>
      </c>
      <c r="AJ1600" s="302">
        <v>4</v>
      </c>
      <c r="AX1600" s="303"/>
      <c r="AZ1600" s="303"/>
      <c r="BB1600" s="304"/>
      <c r="BC1600" s="304"/>
      <c r="BD1600" s="303"/>
      <c r="BE1600" s="303"/>
      <c r="BF1600" s="305"/>
      <c r="BG1600" s="305"/>
      <c r="BH1600" s="306" t="s">
        <v>2100</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2100</v>
      </c>
      <c r="CX1600" s="318" t="s">
        <v>2118</v>
      </c>
      <c r="CY1600" s="320" t="s">
        <v>925</v>
      </c>
      <c r="CZ1600" s="319" t="s">
        <v>53</v>
      </c>
      <c r="DA1600" s="319" t="s">
        <v>53</v>
      </c>
      <c r="DB1600" s="319">
        <v>0</v>
      </c>
      <c r="DC1600" s="319">
        <v>0</v>
      </c>
      <c r="DD1600" s="319">
        <v>6</v>
      </c>
      <c r="DE1600" s="319">
        <v>6</v>
      </c>
      <c r="DF1600" s="319" t="s">
        <v>48</v>
      </c>
    </row>
    <row r="1601" spans="1:110" s="299" customFormat="1" ht="16" customHeight="1">
      <c r="A1601" s="297" t="s">
        <v>5668</v>
      </c>
      <c r="B1601" s="297" t="s">
        <v>5668</v>
      </c>
      <c r="C1601" s="119" t="s">
        <v>115</v>
      </c>
      <c r="D1601" s="119" t="s">
        <v>2100</v>
      </c>
      <c r="E1601" s="119" t="s">
        <v>2127</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5669</v>
      </c>
      <c r="Y1601" s="119" t="s">
        <v>5670</v>
      </c>
      <c r="Z1601" s="119" t="s">
        <v>5671</v>
      </c>
      <c r="AA1601" s="119" t="s">
        <v>5672</v>
      </c>
      <c r="AB1601" s="119" t="s">
        <v>1210</v>
      </c>
      <c r="AD1601" s="300"/>
      <c r="AE1601" s="304"/>
      <c r="AF1601" s="297"/>
      <c r="AG1601" s="355">
        <v>0</v>
      </c>
      <c r="AH1601" s="297" t="s">
        <v>5668</v>
      </c>
      <c r="AI1601" s="297" t="s">
        <v>5668</v>
      </c>
      <c r="AJ1601" s="302">
        <v>4</v>
      </c>
      <c r="AX1601" s="303"/>
      <c r="AZ1601" s="303"/>
      <c r="BB1601" s="304"/>
      <c r="BC1601" s="304"/>
      <c r="BD1601" s="303"/>
      <c r="BE1601" s="303"/>
      <c r="BF1601" s="305"/>
      <c r="BG1601" s="305"/>
      <c r="BH1601" s="306" t="s">
        <v>2100</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2100</v>
      </c>
      <c r="CX1601" s="318" t="s">
        <v>2127</v>
      </c>
      <c r="CY1601" s="320" t="s">
        <v>925</v>
      </c>
      <c r="CZ1601" s="319" t="s">
        <v>53</v>
      </c>
      <c r="DA1601" s="319" t="s">
        <v>53</v>
      </c>
      <c r="DB1601" s="319">
        <v>0</v>
      </c>
      <c r="DC1601" s="319">
        <v>0</v>
      </c>
      <c r="DD1601" s="319">
        <v>6</v>
      </c>
      <c r="DE1601" s="319">
        <v>6</v>
      </c>
      <c r="DF1601" s="319" t="s">
        <v>48</v>
      </c>
    </row>
    <row r="1602" spans="1:110" s="299" customFormat="1" ht="16" customHeight="1">
      <c r="A1602" s="297" t="s">
        <v>5673</v>
      </c>
      <c r="B1602" s="297" t="s">
        <v>5673</v>
      </c>
      <c r="C1602" s="119" t="s">
        <v>115</v>
      </c>
      <c r="D1602" s="119" t="s">
        <v>2055</v>
      </c>
      <c r="E1602" s="119" t="s">
        <v>2136</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5674</v>
      </c>
      <c r="Y1602" s="119" t="s">
        <v>5675</v>
      </c>
      <c r="Z1602" s="119" t="s">
        <v>5676</v>
      </c>
      <c r="AA1602" s="119" t="s">
        <v>5677</v>
      </c>
      <c r="AB1602" s="119" t="s">
        <v>1210</v>
      </c>
      <c r="AD1602" s="300"/>
      <c r="AE1602" s="304"/>
      <c r="AF1602" s="297"/>
      <c r="AG1602" s="355">
        <v>0</v>
      </c>
      <c r="AH1602" s="297" t="s">
        <v>5673</v>
      </c>
      <c r="AI1602" s="297" t="s">
        <v>5673</v>
      </c>
      <c r="AJ1602" s="302">
        <v>3</v>
      </c>
      <c r="AX1602" s="303"/>
      <c r="AZ1602" s="303"/>
      <c r="BB1602" s="304"/>
      <c r="BC1602" s="304"/>
      <c r="BD1602" s="303"/>
      <c r="BE1602" s="303"/>
      <c r="BF1602" s="305"/>
      <c r="BG1602" s="305"/>
      <c r="BH1602" s="306" t="s">
        <v>2055</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2055</v>
      </c>
      <c r="CX1602" s="318" t="s">
        <v>2136</v>
      </c>
      <c r="CY1602" s="320" t="s">
        <v>925</v>
      </c>
      <c r="CZ1602" s="319" t="s">
        <v>53</v>
      </c>
      <c r="DA1602" s="319" t="s">
        <v>53</v>
      </c>
      <c r="DB1602" s="319">
        <v>0</v>
      </c>
      <c r="DC1602" s="319">
        <v>0</v>
      </c>
      <c r="DD1602" s="319">
        <v>17.5</v>
      </c>
      <c r="DE1602" s="319">
        <v>17.5</v>
      </c>
      <c r="DF1602" s="319" t="s">
        <v>48</v>
      </c>
    </row>
    <row r="1603" spans="1:110" s="299" customFormat="1" ht="16" customHeight="1">
      <c r="A1603" s="297" t="s">
        <v>5678</v>
      </c>
      <c r="B1603" s="297" t="s">
        <v>5678</v>
      </c>
      <c r="C1603" s="119" t="s">
        <v>115</v>
      </c>
      <c r="D1603" s="119" t="s">
        <v>2136</v>
      </c>
      <c r="E1603" s="119" t="s">
        <v>2145</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5679</v>
      </c>
      <c r="Y1603" s="119" t="s">
        <v>5680</v>
      </c>
      <c r="Z1603" s="119" t="s">
        <v>5681</v>
      </c>
      <c r="AA1603" s="119" t="s">
        <v>5682</v>
      </c>
      <c r="AB1603" s="119" t="s">
        <v>1210</v>
      </c>
      <c r="AD1603" s="300"/>
      <c r="AE1603" s="304"/>
      <c r="AF1603" s="297"/>
      <c r="AG1603" s="355">
        <v>0</v>
      </c>
      <c r="AH1603" s="297" t="s">
        <v>5678</v>
      </c>
      <c r="AI1603" s="297" t="s">
        <v>5678</v>
      </c>
      <c r="AJ1603" s="302">
        <v>4</v>
      </c>
      <c r="AX1603" s="303"/>
      <c r="AZ1603" s="303"/>
      <c r="BB1603" s="304"/>
      <c r="BC1603" s="304"/>
      <c r="BD1603" s="303"/>
      <c r="BE1603" s="303"/>
      <c r="BF1603" s="305"/>
      <c r="BG1603" s="305"/>
      <c r="BH1603" s="306" t="s">
        <v>2136</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2136</v>
      </c>
      <c r="CX1603" s="318" t="s">
        <v>2145</v>
      </c>
      <c r="CY1603" s="320" t="s">
        <v>925</v>
      </c>
      <c r="CZ1603" s="319" t="s">
        <v>53</v>
      </c>
      <c r="DA1603" s="319" t="s">
        <v>53</v>
      </c>
      <c r="DB1603" s="319">
        <v>0</v>
      </c>
      <c r="DC1603" s="319">
        <v>0</v>
      </c>
      <c r="DD1603" s="319">
        <v>6</v>
      </c>
      <c r="DE1603" s="319">
        <v>6</v>
      </c>
      <c r="DF1603" s="319" t="s">
        <v>48</v>
      </c>
    </row>
    <row r="1604" spans="1:110" s="299" customFormat="1" ht="16" customHeight="1">
      <c r="A1604" s="297" t="s">
        <v>5683</v>
      </c>
      <c r="B1604" s="297" t="s">
        <v>5683</v>
      </c>
      <c r="C1604" s="119" t="s">
        <v>115</v>
      </c>
      <c r="D1604" s="119" t="s">
        <v>2136</v>
      </c>
      <c r="E1604" s="119" t="s">
        <v>2154</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5684</v>
      </c>
      <c r="Y1604" s="119" t="s">
        <v>5685</v>
      </c>
      <c r="Z1604" s="119" t="s">
        <v>5686</v>
      </c>
      <c r="AA1604" s="119" t="s">
        <v>5687</v>
      </c>
      <c r="AB1604" s="119" t="s">
        <v>1210</v>
      </c>
      <c r="AD1604" s="300"/>
      <c r="AE1604" s="304"/>
      <c r="AF1604" s="297"/>
      <c r="AG1604" s="355">
        <v>0</v>
      </c>
      <c r="AH1604" s="297" t="s">
        <v>5683</v>
      </c>
      <c r="AI1604" s="297" t="s">
        <v>5683</v>
      </c>
      <c r="AJ1604" s="302">
        <v>4</v>
      </c>
      <c r="AX1604" s="303"/>
      <c r="AZ1604" s="303"/>
      <c r="BB1604" s="304"/>
      <c r="BC1604" s="304"/>
      <c r="BD1604" s="303"/>
      <c r="BE1604" s="303"/>
      <c r="BF1604" s="305"/>
      <c r="BG1604" s="305"/>
      <c r="BH1604" s="306" t="s">
        <v>2136</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2136</v>
      </c>
      <c r="CX1604" s="318" t="s">
        <v>2154</v>
      </c>
      <c r="CY1604" s="320" t="s">
        <v>925</v>
      </c>
      <c r="CZ1604" s="319" t="s">
        <v>53</v>
      </c>
      <c r="DA1604" s="319" t="s">
        <v>53</v>
      </c>
      <c r="DB1604" s="319">
        <v>0</v>
      </c>
      <c r="DC1604" s="319">
        <v>0</v>
      </c>
      <c r="DD1604" s="319">
        <v>6</v>
      </c>
      <c r="DE1604" s="319">
        <v>6</v>
      </c>
      <c r="DF1604" s="319" t="s">
        <v>48</v>
      </c>
    </row>
    <row r="1605" spans="1:110" s="299" customFormat="1" ht="16" customHeight="1">
      <c r="A1605" s="297" t="s">
        <v>5688</v>
      </c>
      <c r="B1605" s="297" t="s">
        <v>5688</v>
      </c>
      <c r="C1605" s="119" t="s">
        <v>115</v>
      </c>
      <c r="D1605" s="119" t="s">
        <v>2136</v>
      </c>
      <c r="E1605" s="119" t="s">
        <v>2163</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5689</v>
      </c>
      <c r="Y1605" s="119" t="s">
        <v>5690</v>
      </c>
      <c r="Z1605" s="119" t="s">
        <v>5691</v>
      </c>
      <c r="AA1605" s="119" t="s">
        <v>5692</v>
      </c>
      <c r="AB1605" s="119" t="s">
        <v>1210</v>
      </c>
      <c r="AD1605" s="300"/>
      <c r="AE1605" s="304"/>
      <c r="AF1605" s="297"/>
      <c r="AG1605" s="355">
        <v>0</v>
      </c>
      <c r="AH1605" s="297" t="s">
        <v>5688</v>
      </c>
      <c r="AI1605" s="297" t="s">
        <v>5688</v>
      </c>
      <c r="AJ1605" s="302">
        <v>4</v>
      </c>
      <c r="AX1605" s="303"/>
      <c r="AZ1605" s="303"/>
      <c r="BB1605" s="304"/>
      <c r="BC1605" s="304"/>
      <c r="BD1605" s="303"/>
      <c r="BE1605" s="303"/>
      <c r="BF1605" s="305"/>
      <c r="BG1605" s="305"/>
      <c r="BH1605" s="306" t="s">
        <v>2136</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2136</v>
      </c>
      <c r="CX1605" s="318" t="s">
        <v>2163</v>
      </c>
      <c r="CY1605" s="320" t="s">
        <v>925</v>
      </c>
      <c r="CZ1605" s="319" t="s">
        <v>53</v>
      </c>
      <c r="DA1605" s="319" t="s">
        <v>53</v>
      </c>
      <c r="DB1605" s="319">
        <v>0</v>
      </c>
      <c r="DC1605" s="319">
        <v>0</v>
      </c>
      <c r="DD1605" s="319">
        <v>6</v>
      </c>
      <c r="DE1605" s="319">
        <v>6</v>
      </c>
      <c r="DF1605" s="319" t="s">
        <v>48</v>
      </c>
    </row>
    <row r="1606" spans="1:110" s="299" customFormat="1" ht="16" customHeight="1">
      <c r="A1606" s="297" t="s">
        <v>5693</v>
      </c>
      <c r="B1606" s="297" t="s">
        <v>5693</v>
      </c>
      <c r="C1606" s="119" t="s">
        <v>115</v>
      </c>
      <c r="D1606" s="119" t="s">
        <v>1203</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5694</v>
      </c>
      <c r="Y1606" s="119" t="s">
        <v>5695</v>
      </c>
      <c r="Z1606" s="119" t="s">
        <v>5696</v>
      </c>
      <c r="AA1606" s="119" t="s">
        <v>5697</v>
      </c>
      <c r="AB1606" s="119" t="s">
        <v>1210</v>
      </c>
      <c r="AD1606" s="300"/>
      <c r="AE1606" s="304"/>
      <c r="AF1606" s="297"/>
      <c r="AG1606" s="355">
        <v>0</v>
      </c>
      <c r="AH1606" s="297" t="s">
        <v>5693</v>
      </c>
      <c r="AI1606" s="297" t="s">
        <v>5693</v>
      </c>
      <c r="AJ1606" s="302">
        <v>1</v>
      </c>
      <c r="AX1606" s="303"/>
      <c r="AZ1606" s="303"/>
      <c r="BB1606" s="304"/>
      <c r="BC1606" s="304"/>
      <c r="BD1606" s="303"/>
      <c r="BE1606" s="303"/>
      <c r="BF1606" s="305"/>
      <c r="BG1606" s="305"/>
      <c r="BH1606" s="306" t="s">
        <v>1203</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1203</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5698</v>
      </c>
      <c r="B1607" s="297" t="s">
        <v>5698</v>
      </c>
      <c r="C1607" s="119" t="s">
        <v>115</v>
      </c>
      <c r="D1607" s="119" t="s">
        <v>2163</v>
      </c>
      <c r="E1607" s="119" t="s">
        <v>2180</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5699</v>
      </c>
      <c r="Y1607" s="119" t="s">
        <v>5700</v>
      </c>
      <c r="Z1607" s="119" t="s">
        <v>5701</v>
      </c>
      <c r="AA1607" s="119" t="s">
        <v>5702</v>
      </c>
      <c r="AB1607" s="119" t="s">
        <v>1210</v>
      </c>
      <c r="AD1607" s="300"/>
      <c r="AE1607" s="304"/>
      <c r="AF1607" s="297"/>
      <c r="AG1607" s="355">
        <v>0</v>
      </c>
      <c r="AH1607" s="297" t="s">
        <v>5698</v>
      </c>
      <c r="AI1607" s="297" t="s">
        <v>5698</v>
      </c>
      <c r="AJ1607" s="302">
        <v>2</v>
      </c>
      <c r="AX1607" s="303"/>
      <c r="AZ1607" s="303"/>
      <c r="BB1607" s="304"/>
      <c r="BC1607" s="304"/>
      <c r="BD1607" s="303"/>
      <c r="BE1607" s="303"/>
      <c r="BF1607" s="305"/>
      <c r="BG1607" s="305"/>
      <c r="BH1607" s="306" t="s">
        <v>2163</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2163</v>
      </c>
      <c r="CX1607" s="318" t="s">
        <v>2180</v>
      </c>
      <c r="CY1607" s="320" t="s">
        <v>925</v>
      </c>
      <c r="CZ1607" s="319" t="s">
        <v>53</v>
      </c>
      <c r="DA1607" s="319" t="s">
        <v>53</v>
      </c>
      <c r="DB1607" s="319">
        <v>0</v>
      </c>
      <c r="DC1607" s="319">
        <v>0</v>
      </c>
      <c r="DD1607" s="319">
        <v>30</v>
      </c>
      <c r="DE1607" s="319">
        <v>30</v>
      </c>
      <c r="DF1607" s="319" t="s">
        <v>48</v>
      </c>
    </row>
    <row r="1608" spans="1:110" s="299" customFormat="1" ht="16" customHeight="1">
      <c r="A1608" s="297" t="s">
        <v>5703</v>
      </c>
      <c r="B1608" s="297" t="s">
        <v>5703</v>
      </c>
      <c r="C1608" s="119" t="s">
        <v>115</v>
      </c>
      <c r="D1608" s="119" t="s">
        <v>2180</v>
      </c>
      <c r="E1608" s="119" t="s">
        <v>2189</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5704</v>
      </c>
      <c r="Y1608" s="119" t="s">
        <v>5705</v>
      </c>
      <c r="Z1608" s="119" t="s">
        <v>5706</v>
      </c>
      <c r="AA1608" s="119" t="s">
        <v>5707</v>
      </c>
      <c r="AB1608" s="119" t="s">
        <v>1210</v>
      </c>
      <c r="AD1608" s="300"/>
      <c r="AE1608" s="304"/>
      <c r="AF1608" s="297"/>
      <c r="AG1608" s="355">
        <v>0</v>
      </c>
      <c r="AH1608" s="297" t="s">
        <v>5703</v>
      </c>
      <c r="AI1608" s="297" t="s">
        <v>5703</v>
      </c>
      <c r="AJ1608" s="302">
        <v>3</v>
      </c>
      <c r="AX1608" s="303"/>
      <c r="AZ1608" s="303"/>
      <c r="BB1608" s="304"/>
      <c r="BC1608" s="304"/>
      <c r="BD1608" s="303"/>
      <c r="BE1608" s="303"/>
      <c r="BF1608" s="305"/>
      <c r="BG1608" s="305"/>
      <c r="BH1608" s="306" t="s">
        <v>2180</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2180</v>
      </c>
      <c r="CX1608" s="318" t="s">
        <v>2189</v>
      </c>
      <c r="CY1608" s="320" t="s">
        <v>925</v>
      </c>
      <c r="CZ1608" s="319" t="s">
        <v>53</v>
      </c>
      <c r="DA1608" s="319" t="s">
        <v>53</v>
      </c>
      <c r="DB1608" s="319">
        <v>30</v>
      </c>
      <c r="DC1608" s="319">
        <v>150</v>
      </c>
      <c r="DD1608" s="319">
        <v>17.5</v>
      </c>
      <c r="DE1608" s="319">
        <v>17.5</v>
      </c>
      <c r="DF1608" s="319" t="s">
        <v>48</v>
      </c>
    </row>
    <row r="1609" spans="1:110" s="299" customFormat="1" ht="16" customHeight="1">
      <c r="A1609" s="297" t="s">
        <v>5708</v>
      </c>
      <c r="B1609" s="297" t="s">
        <v>5708</v>
      </c>
      <c r="C1609" s="119" t="s">
        <v>115</v>
      </c>
      <c r="D1609" s="119" t="s">
        <v>2189</v>
      </c>
      <c r="E1609" s="119" t="s">
        <v>2198</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5709</v>
      </c>
      <c r="Y1609" s="119" t="s">
        <v>5710</v>
      </c>
      <c r="Z1609" s="119" t="s">
        <v>5711</v>
      </c>
      <c r="AA1609" s="119" t="s">
        <v>5712</v>
      </c>
      <c r="AB1609" s="119" t="s">
        <v>1210</v>
      </c>
      <c r="AD1609" s="300"/>
      <c r="AE1609" s="304"/>
      <c r="AF1609" s="297"/>
      <c r="AG1609" s="355">
        <v>0</v>
      </c>
      <c r="AH1609" s="297" t="s">
        <v>5708</v>
      </c>
      <c r="AI1609" s="297" t="s">
        <v>5708</v>
      </c>
      <c r="AJ1609" s="302">
        <v>4</v>
      </c>
      <c r="AX1609" s="303"/>
      <c r="AZ1609" s="303"/>
      <c r="BB1609" s="304"/>
      <c r="BC1609" s="304"/>
      <c r="BD1609" s="303"/>
      <c r="BE1609" s="303"/>
      <c r="BF1609" s="305"/>
      <c r="BG1609" s="305"/>
      <c r="BH1609" s="306" t="s">
        <v>2189</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2189</v>
      </c>
      <c r="CX1609" s="318" t="s">
        <v>2198</v>
      </c>
      <c r="CY1609" s="320" t="s">
        <v>925</v>
      </c>
      <c r="CZ1609" s="319" t="s">
        <v>53</v>
      </c>
      <c r="DA1609" s="319" t="s">
        <v>53</v>
      </c>
      <c r="DB1609" s="319">
        <v>30</v>
      </c>
      <c r="DC1609" s="319">
        <v>150</v>
      </c>
      <c r="DD1609" s="319">
        <v>6</v>
      </c>
      <c r="DE1609" s="319">
        <v>6</v>
      </c>
      <c r="DF1609" s="319" t="s">
        <v>48</v>
      </c>
    </row>
    <row r="1610" spans="1:110" s="299" customFormat="1" ht="16" customHeight="1">
      <c r="A1610" s="297" t="s">
        <v>5713</v>
      </c>
      <c r="B1610" s="297" t="s">
        <v>5713</v>
      </c>
      <c r="C1610" s="119" t="s">
        <v>115</v>
      </c>
      <c r="D1610" s="119" t="s">
        <v>2189</v>
      </c>
      <c r="E1610" s="119" t="s">
        <v>2207</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5714</v>
      </c>
      <c r="Y1610" s="119" t="s">
        <v>5715</v>
      </c>
      <c r="Z1610" s="119" t="s">
        <v>5716</v>
      </c>
      <c r="AA1610" s="119" t="s">
        <v>5717</v>
      </c>
      <c r="AB1610" s="119" t="s">
        <v>1210</v>
      </c>
      <c r="AD1610" s="300"/>
      <c r="AE1610" s="304"/>
      <c r="AF1610" s="297"/>
      <c r="AG1610" s="355">
        <v>0</v>
      </c>
      <c r="AH1610" s="297" t="s">
        <v>5713</v>
      </c>
      <c r="AI1610" s="297" t="s">
        <v>5713</v>
      </c>
      <c r="AJ1610" s="302">
        <v>4</v>
      </c>
      <c r="AX1610" s="303"/>
      <c r="AZ1610" s="303"/>
      <c r="BB1610" s="304"/>
      <c r="BC1610" s="304"/>
      <c r="BD1610" s="303"/>
      <c r="BE1610" s="303"/>
      <c r="BF1610" s="305"/>
      <c r="BG1610" s="305"/>
      <c r="BH1610" s="306" t="s">
        <v>2189</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2189</v>
      </c>
      <c r="CX1610" s="318" t="s">
        <v>2207</v>
      </c>
      <c r="CY1610" s="320" t="s">
        <v>925</v>
      </c>
      <c r="CZ1610" s="319" t="s">
        <v>53</v>
      </c>
      <c r="DA1610" s="319" t="s">
        <v>53</v>
      </c>
      <c r="DB1610" s="319">
        <v>30</v>
      </c>
      <c r="DC1610" s="319">
        <v>150</v>
      </c>
      <c r="DD1610" s="319">
        <v>6</v>
      </c>
      <c r="DE1610" s="319">
        <v>6</v>
      </c>
      <c r="DF1610" s="319" t="s">
        <v>48</v>
      </c>
    </row>
    <row r="1611" spans="1:110" s="299" customFormat="1" ht="16" customHeight="1">
      <c r="A1611" s="297" t="s">
        <v>5718</v>
      </c>
      <c r="B1611" s="297" t="s">
        <v>5718</v>
      </c>
      <c r="C1611" s="119" t="s">
        <v>115</v>
      </c>
      <c r="D1611" s="119" t="s">
        <v>2189</v>
      </c>
      <c r="E1611" s="119" t="s">
        <v>2216</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5719</v>
      </c>
      <c r="Y1611" s="119" t="s">
        <v>5720</v>
      </c>
      <c r="Z1611" s="119" t="s">
        <v>5721</v>
      </c>
      <c r="AA1611" s="119" t="s">
        <v>5722</v>
      </c>
      <c r="AB1611" s="119" t="s">
        <v>1210</v>
      </c>
      <c r="AD1611" s="300"/>
      <c r="AE1611" s="304"/>
      <c r="AF1611" s="297"/>
      <c r="AG1611" s="355">
        <v>0</v>
      </c>
      <c r="AH1611" s="297" t="s">
        <v>5718</v>
      </c>
      <c r="AI1611" s="297" t="s">
        <v>5718</v>
      </c>
      <c r="AJ1611" s="302">
        <v>4</v>
      </c>
      <c r="AX1611" s="303"/>
      <c r="AZ1611" s="303"/>
      <c r="BB1611" s="304"/>
      <c r="BC1611" s="304"/>
      <c r="BD1611" s="303"/>
      <c r="BE1611" s="303"/>
      <c r="BF1611" s="305"/>
      <c r="BG1611" s="305"/>
      <c r="BH1611" s="306" t="s">
        <v>2189</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2189</v>
      </c>
      <c r="CX1611" s="318" t="s">
        <v>2216</v>
      </c>
      <c r="CY1611" s="320" t="s">
        <v>925</v>
      </c>
      <c r="CZ1611" s="319" t="s">
        <v>53</v>
      </c>
      <c r="DA1611" s="319" t="s">
        <v>53</v>
      </c>
      <c r="DB1611" s="319">
        <v>30</v>
      </c>
      <c r="DC1611" s="319">
        <v>150</v>
      </c>
      <c r="DD1611" s="319">
        <v>6</v>
      </c>
      <c r="DE1611" s="319">
        <v>6</v>
      </c>
      <c r="DF1611" s="319" t="s">
        <v>48</v>
      </c>
    </row>
    <row r="1612" spans="1:110" s="299" customFormat="1" ht="16" customHeight="1">
      <c r="A1612" s="297" t="s">
        <v>5723</v>
      </c>
      <c r="B1612" s="297" t="s">
        <v>5723</v>
      </c>
      <c r="C1612" s="119" t="s">
        <v>115</v>
      </c>
      <c r="D1612" s="119" t="s">
        <v>2180</v>
      </c>
      <c r="E1612" s="119" t="s">
        <v>2225</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5724</v>
      </c>
      <c r="Y1612" s="119" t="s">
        <v>5725</v>
      </c>
      <c r="Z1612" s="119" t="s">
        <v>5726</v>
      </c>
      <c r="AA1612" s="119" t="s">
        <v>5727</v>
      </c>
      <c r="AB1612" s="119" t="s">
        <v>1210</v>
      </c>
      <c r="AD1612" s="300"/>
      <c r="AE1612" s="304"/>
      <c r="AF1612" s="297"/>
      <c r="AG1612" s="355">
        <v>0</v>
      </c>
      <c r="AH1612" s="297" t="s">
        <v>5723</v>
      </c>
      <c r="AI1612" s="297" t="s">
        <v>5723</v>
      </c>
      <c r="AJ1612" s="302">
        <v>3</v>
      </c>
      <c r="AX1612" s="303"/>
      <c r="AZ1612" s="303"/>
      <c r="BB1612" s="304"/>
      <c r="BC1612" s="304"/>
      <c r="BD1612" s="303"/>
      <c r="BE1612" s="303"/>
      <c r="BF1612" s="305"/>
      <c r="BG1612" s="305"/>
      <c r="BH1612" s="306" t="s">
        <v>2180</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2180</v>
      </c>
      <c r="CX1612" s="318" t="s">
        <v>2225</v>
      </c>
      <c r="CY1612" s="320" t="s">
        <v>925</v>
      </c>
      <c r="CZ1612" s="319" t="s">
        <v>53</v>
      </c>
      <c r="DA1612" s="319" t="s">
        <v>53</v>
      </c>
      <c r="DB1612" s="319">
        <v>30</v>
      </c>
      <c r="DC1612" s="319">
        <v>150</v>
      </c>
      <c r="DD1612" s="319">
        <v>17.5</v>
      </c>
      <c r="DE1612" s="319">
        <v>17.5</v>
      </c>
      <c r="DF1612" s="319" t="s">
        <v>48</v>
      </c>
    </row>
    <row r="1613" spans="1:110" s="299" customFormat="1" ht="16" customHeight="1">
      <c r="A1613" s="297" t="s">
        <v>5728</v>
      </c>
      <c r="B1613" s="297" t="s">
        <v>5728</v>
      </c>
      <c r="C1613" s="119" t="s">
        <v>115</v>
      </c>
      <c r="D1613" s="119" t="s">
        <v>2225</v>
      </c>
      <c r="E1613" s="119" t="s">
        <v>2234</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5729</v>
      </c>
      <c r="Y1613" s="119" t="s">
        <v>5730</v>
      </c>
      <c r="Z1613" s="119" t="s">
        <v>5731</v>
      </c>
      <c r="AA1613" s="119" t="s">
        <v>5732</v>
      </c>
      <c r="AB1613" s="119" t="s">
        <v>1210</v>
      </c>
      <c r="AD1613" s="300"/>
      <c r="AE1613" s="304"/>
      <c r="AF1613" s="297"/>
      <c r="AG1613" s="355">
        <v>0</v>
      </c>
      <c r="AH1613" s="297" t="s">
        <v>5728</v>
      </c>
      <c r="AI1613" s="297" t="s">
        <v>5728</v>
      </c>
      <c r="AJ1613" s="302">
        <v>4</v>
      </c>
      <c r="AX1613" s="303"/>
      <c r="AZ1613" s="303"/>
      <c r="BB1613" s="304"/>
      <c r="BC1613" s="304"/>
      <c r="BD1613" s="303"/>
      <c r="BE1613" s="303"/>
      <c r="BF1613" s="305"/>
      <c r="BG1613" s="305"/>
      <c r="BH1613" s="306" t="s">
        <v>2225</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2225</v>
      </c>
      <c r="CX1613" s="318" t="s">
        <v>2234</v>
      </c>
      <c r="CY1613" s="320" t="s">
        <v>925</v>
      </c>
      <c r="CZ1613" s="319" t="s">
        <v>53</v>
      </c>
      <c r="DA1613" s="319" t="s">
        <v>53</v>
      </c>
      <c r="DB1613" s="319">
        <v>30</v>
      </c>
      <c r="DC1613" s="319">
        <v>150</v>
      </c>
      <c r="DD1613" s="319">
        <v>6</v>
      </c>
      <c r="DE1613" s="319">
        <v>6</v>
      </c>
      <c r="DF1613" s="319" t="s">
        <v>48</v>
      </c>
    </row>
    <row r="1614" spans="1:110" s="299" customFormat="1" ht="16" customHeight="1">
      <c r="A1614" s="297" t="s">
        <v>5733</v>
      </c>
      <c r="B1614" s="297" t="s">
        <v>5733</v>
      </c>
      <c r="C1614" s="119" t="s">
        <v>115</v>
      </c>
      <c r="D1614" s="119" t="s">
        <v>2225</v>
      </c>
      <c r="E1614" s="119" t="s">
        <v>2243</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5734</v>
      </c>
      <c r="Y1614" s="119" t="s">
        <v>5735</v>
      </c>
      <c r="Z1614" s="119" t="s">
        <v>5736</v>
      </c>
      <c r="AA1614" s="119" t="s">
        <v>5737</v>
      </c>
      <c r="AB1614" s="119" t="s">
        <v>1210</v>
      </c>
      <c r="AD1614" s="300"/>
      <c r="AE1614" s="304"/>
      <c r="AF1614" s="297"/>
      <c r="AG1614" s="355">
        <v>0</v>
      </c>
      <c r="AH1614" s="297" t="s">
        <v>5733</v>
      </c>
      <c r="AI1614" s="297" t="s">
        <v>5733</v>
      </c>
      <c r="AJ1614" s="302">
        <v>4</v>
      </c>
      <c r="AX1614" s="303"/>
      <c r="AZ1614" s="303"/>
      <c r="BB1614" s="304"/>
      <c r="BC1614" s="304"/>
      <c r="BD1614" s="303"/>
      <c r="BE1614" s="303"/>
      <c r="BF1614" s="305"/>
      <c r="BG1614" s="305"/>
      <c r="BH1614" s="306" t="s">
        <v>2225</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2225</v>
      </c>
      <c r="CX1614" s="318" t="s">
        <v>2243</v>
      </c>
      <c r="CY1614" s="320" t="s">
        <v>925</v>
      </c>
      <c r="CZ1614" s="319" t="s">
        <v>53</v>
      </c>
      <c r="DA1614" s="319" t="s">
        <v>53</v>
      </c>
      <c r="DB1614" s="319">
        <v>30</v>
      </c>
      <c r="DC1614" s="319">
        <v>150</v>
      </c>
      <c r="DD1614" s="319">
        <v>6</v>
      </c>
      <c r="DE1614" s="319">
        <v>6</v>
      </c>
      <c r="DF1614" s="319" t="s">
        <v>48</v>
      </c>
    </row>
    <row r="1615" spans="1:110" s="299" customFormat="1" ht="16" customHeight="1">
      <c r="A1615" s="297" t="s">
        <v>5738</v>
      </c>
      <c r="B1615" s="297" t="s">
        <v>5738</v>
      </c>
      <c r="C1615" s="119" t="s">
        <v>115</v>
      </c>
      <c r="D1615" s="119" t="s">
        <v>2225</v>
      </c>
      <c r="E1615" s="119" t="s">
        <v>2252</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5739</v>
      </c>
      <c r="Y1615" s="119" t="s">
        <v>5740</v>
      </c>
      <c r="Z1615" s="119" t="s">
        <v>5741</v>
      </c>
      <c r="AA1615" s="119" t="s">
        <v>5742</v>
      </c>
      <c r="AB1615" s="119" t="s">
        <v>1210</v>
      </c>
      <c r="AD1615" s="300"/>
      <c r="AE1615" s="304"/>
      <c r="AF1615" s="297"/>
      <c r="AG1615" s="355">
        <v>0</v>
      </c>
      <c r="AH1615" s="297" t="s">
        <v>5738</v>
      </c>
      <c r="AI1615" s="297" t="s">
        <v>5738</v>
      </c>
      <c r="AJ1615" s="302">
        <v>4</v>
      </c>
      <c r="AX1615" s="303"/>
      <c r="AZ1615" s="303"/>
      <c r="BB1615" s="304"/>
      <c r="BC1615" s="304"/>
      <c r="BD1615" s="303"/>
      <c r="BE1615" s="303"/>
      <c r="BF1615" s="305"/>
      <c r="BG1615" s="305"/>
      <c r="BH1615" s="306" t="s">
        <v>2225</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2225</v>
      </c>
      <c r="CX1615" s="318" t="s">
        <v>2252</v>
      </c>
      <c r="CY1615" s="320" t="s">
        <v>925</v>
      </c>
      <c r="CZ1615" s="319" t="s">
        <v>53</v>
      </c>
      <c r="DA1615" s="319" t="s">
        <v>53</v>
      </c>
      <c r="DB1615" s="319">
        <v>30</v>
      </c>
      <c r="DC1615" s="319">
        <v>150</v>
      </c>
      <c r="DD1615" s="319">
        <v>6</v>
      </c>
      <c r="DE1615" s="319">
        <v>6</v>
      </c>
      <c r="DF1615" s="319" t="s">
        <v>48</v>
      </c>
    </row>
    <row r="1616" spans="1:110" s="299" customFormat="1" ht="16" customHeight="1">
      <c r="A1616" s="297" t="s">
        <v>5743</v>
      </c>
      <c r="B1616" s="297" t="s">
        <v>5743</v>
      </c>
      <c r="C1616" s="119" t="s">
        <v>115</v>
      </c>
      <c r="D1616" s="119" t="s">
        <v>2180</v>
      </c>
      <c r="E1616" s="119" t="s">
        <v>2261</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5744</v>
      </c>
      <c r="Y1616" s="119" t="s">
        <v>5745</v>
      </c>
      <c r="Z1616" s="119" t="s">
        <v>5746</v>
      </c>
      <c r="AA1616" s="119" t="s">
        <v>5747</v>
      </c>
      <c r="AB1616" s="119" t="s">
        <v>1210</v>
      </c>
      <c r="AD1616" s="300"/>
      <c r="AE1616" s="304"/>
      <c r="AF1616" s="297"/>
      <c r="AG1616" s="355">
        <v>0</v>
      </c>
      <c r="AH1616" s="297" t="s">
        <v>5743</v>
      </c>
      <c r="AI1616" s="297" t="s">
        <v>5743</v>
      </c>
      <c r="AJ1616" s="302">
        <v>3</v>
      </c>
      <c r="AX1616" s="303"/>
      <c r="AZ1616" s="303"/>
      <c r="BB1616" s="304"/>
      <c r="BC1616" s="304"/>
      <c r="BD1616" s="303"/>
      <c r="BE1616" s="303"/>
      <c r="BF1616" s="305"/>
      <c r="BG1616" s="305"/>
      <c r="BH1616" s="306" t="s">
        <v>2180</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2180</v>
      </c>
      <c r="CX1616" s="318" t="s">
        <v>2261</v>
      </c>
      <c r="CY1616" s="320" t="s">
        <v>925</v>
      </c>
      <c r="CZ1616" s="319" t="s">
        <v>53</v>
      </c>
      <c r="DA1616" s="319" t="s">
        <v>53</v>
      </c>
      <c r="DB1616" s="319">
        <v>30</v>
      </c>
      <c r="DC1616" s="319">
        <v>150</v>
      </c>
      <c r="DD1616" s="319">
        <v>17.5</v>
      </c>
      <c r="DE1616" s="319">
        <v>17.5</v>
      </c>
      <c r="DF1616" s="319" t="s">
        <v>48</v>
      </c>
    </row>
    <row r="1617" spans="1:110" s="299" customFormat="1" ht="16" customHeight="1">
      <c r="A1617" s="297" t="s">
        <v>5748</v>
      </c>
      <c r="B1617" s="297" t="s">
        <v>5748</v>
      </c>
      <c r="C1617" s="119" t="s">
        <v>115</v>
      </c>
      <c r="D1617" s="119" t="s">
        <v>2261</v>
      </c>
      <c r="E1617" s="119" t="s">
        <v>2270</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5749</v>
      </c>
      <c r="Y1617" s="119" t="s">
        <v>5750</v>
      </c>
      <c r="Z1617" s="119" t="s">
        <v>5751</v>
      </c>
      <c r="AA1617" s="119" t="s">
        <v>5752</v>
      </c>
      <c r="AB1617" s="119" t="s">
        <v>1210</v>
      </c>
      <c r="AD1617" s="300"/>
      <c r="AE1617" s="304"/>
      <c r="AF1617" s="297"/>
      <c r="AG1617" s="355">
        <v>0</v>
      </c>
      <c r="AH1617" s="297" t="s">
        <v>5748</v>
      </c>
      <c r="AI1617" s="297" t="s">
        <v>5748</v>
      </c>
      <c r="AJ1617" s="302">
        <v>4</v>
      </c>
      <c r="AX1617" s="303"/>
      <c r="AZ1617" s="303"/>
      <c r="BB1617" s="304"/>
      <c r="BC1617" s="304"/>
      <c r="BD1617" s="303"/>
      <c r="BE1617" s="303"/>
      <c r="BF1617" s="305"/>
      <c r="BG1617" s="305"/>
      <c r="BH1617" s="306" t="s">
        <v>2261</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2261</v>
      </c>
      <c r="CX1617" s="318" t="s">
        <v>2270</v>
      </c>
      <c r="CY1617" s="320" t="s">
        <v>925</v>
      </c>
      <c r="CZ1617" s="319" t="s">
        <v>53</v>
      </c>
      <c r="DA1617" s="319" t="s">
        <v>53</v>
      </c>
      <c r="DB1617" s="319">
        <v>30</v>
      </c>
      <c r="DC1617" s="319">
        <v>150</v>
      </c>
      <c r="DD1617" s="319">
        <v>6</v>
      </c>
      <c r="DE1617" s="319">
        <v>6</v>
      </c>
      <c r="DF1617" s="319" t="s">
        <v>48</v>
      </c>
    </row>
    <row r="1618" spans="1:110" s="299" customFormat="1" ht="16" customHeight="1">
      <c r="A1618" s="297" t="s">
        <v>5753</v>
      </c>
      <c r="B1618" s="297" t="s">
        <v>5753</v>
      </c>
      <c r="C1618" s="119" t="s">
        <v>115</v>
      </c>
      <c r="D1618" s="119" t="s">
        <v>2261</v>
      </c>
      <c r="E1618" s="119" t="s">
        <v>2279</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5754</v>
      </c>
      <c r="Y1618" s="119" t="s">
        <v>5755</v>
      </c>
      <c r="Z1618" s="119" t="s">
        <v>5756</v>
      </c>
      <c r="AA1618" s="119" t="s">
        <v>5757</v>
      </c>
      <c r="AB1618" s="119" t="s">
        <v>1210</v>
      </c>
      <c r="AD1618" s="300"/>
      <c r="AE1618" s="304"/>
      <c r="AF1618" s="297"/>
      <c r="AG1618" s="355">
        <v>0</v>
      </c>
      <c r="AH1618" s="297" t="s">
        <v>5753</v>
      </c>
      <c r="AI1618" s="297" t="s">
        <v>5753</v>
      </c>
      <c r="AJ1618" s="302">
        <v>4</v>
      </c>
      <c r="AX1618" s="303"/>
      <c r="AZ1618" s="303"/>
      <c r="BB1618" s="304"/>
      <c r="BC1618" s="304"/>
      <c r="BD1618" s="303"/>
      <c r="BE1618" s="303"/>
      <c r="BF1618" s="305"/>
      <c r="BG1618" s="305"/>
      <c r="BH1618" s="306" t="s">
        <v>2261</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2261</v>
      </c>
      <c r="CX1618" s="318" t="s">
        <v>2279</v>
      </c>
      <c r="CY1618" s="320" t="s">
        <v>925</v>
      </c>
      <c r="CZ1618" s="319" t="s">
        <v>53</v>
      </c>
      <c r="DA1618" s="319" t="s">
        <v>53</v>
      </c>
      <c r="DB1618" s="319">
        <v>30</v>
      </c>
      <c r="DC1618" s="319">
        <v>150</v>
      </c>
      <c r="DD1618" s="319">
        <v>6</v>
      </c>
      <c r="DE1618" s="319">
        <v>6</v>
      </c>
      <c r="DF1618" s="319" t="s">
        <v>48</v>
      </c>
    </row>
    <row r="1619" spans="1:110" s="299" customFormat="1" ht="16" customHeight="1">
      <c r="A1619" s="297" t="s">
        <v>5758</v>
      </c>
      <c r="B1619" s="297" t="s">
        <v>5758</v>
      </c>
      <c r="C1619" s="119" t="s">
        <v>115</v>
      </c>
      <c r="D1619" s="119" t="s">
        <v>2261</v>
      </c>
      <c r="E1619" s="119" t="s">
        <v>2288</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5759</v>
      </c>
      <c r="Y1619" s="119" t="s">
        <v>5760</v>
      </c>
      <c r="Z1619" s="119" t="s">
        <v>5761</v>
      </c>
      <c r="AA1619" s="119" t="s">
        <v>5762</v>
      </c>
      <c r="AB1619" s="119" t="s">
        <v>1210</v>
      </c>
      <c r="AD1619" s="300"/>
      <c r="AE1619" s="304"/>
      <c r="AF1619" s="297"/>
      <c r="AG1619" s="355">
        <v>0</v>
      </c>
      <c r="AH1619" s="297" t="s">
        <v>5758</v>
      </c>
      <c r="AI1619" s="297" t="s">
        <v>5758</v>
      </c>
      <c r="AJ1619" s="302">
        <v>4</v>
      </c>
      <c r="AX1619" s="303"/>
      <c r="AZ1619" s="303"/>
      <c r="BB1619" s="304"/>
      <c r="BC1619" s="304"/>
      <c r="BD1619" s="303"/>
      <c r="BE1619" s="303"/>
      <c r="BF1619" s="305"/>
      <c r="BG1619" s="305"/>
      <c r="BH1619" s="306" t="s">
        <v>2261</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2261</v>
      </c>
      <c r="CX1619" s="318" t="s">
        <v>2288</v>
      </c>
      <c r="CY1619" s="320" t="s">
        <v>925</v>
      </c>
      <c r="CZ1619" s="319" t="s">
        <v>53</v>
      </c>
      <c r="DA1619" s="319" t="s">
        <v>53</v>
      </c>
      <c r="DB1619" s="319">
        <v>30</v>
      </c>
      <c r="DC1619" s="319">
        <v>150</v>
      </c>
      <c r="DD1619" s="319">
        <v>6</v>
      </c>
      <c r="DE1619" s="319">
        <v>6</v>
      </c>
      <c r="DF1619" s="319" t="s">
        <v>48</v>
      </c>
    </row>
    <row r="1620" spans="1:110" s="299" customFormat="1" ht="16" customHeight="1">
      <c r="A1620" s="297" t="s">
        <v>5763</v>
      </c>
      <c r="B1620" s="297" t="s">
        <v>5763</v>
      </c>
      <c r="C1620" s="119" t="s">
        <v>115</v>
      </c>
      <c r="D1620" s="119" t="s">
        <v>2163</v>
      </c>
      <c r="E1620" s="119" t="s">
        <v>2297</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5764</v>
      </c>
      <c r="Y1620" s="119" t="s">
        <v>5765</v>
      </c>
      <c r="Z1620" s="119" t="s">
        <v>5766</v>
      </c>
      <c r="AA1620" s="119" t="s">
        <v>5767</v>
      </c>
      <c r="AB1620" s="119" t="s">
        <v>1210</v>
      </c>
      <c r="AD1620" s="300"/>
      <c r="AE1620" s="304"/>
      <c r="AF1620" s="297"/>
      <c r="AG1620" s="355">
        <v>0</v>
      </c>
      <c r="AH1620" s="297" t="s">
        <v>5763</v>
      </c>
      <c r="AI1620" s="297" t="s">
        <v>5763</v>
      </c>
      <c r="AJ1620" s="302">
        <v>2</v>
      </c>
      <c r="AX1620" s="303"/>
      <c r="AZ1620" s="303"/>
      <c r="BB1620" s="304"/>
      <c r="BC1620" s="304"/>
      <c r="BD1620" s="303"/>
      <c r="BE1620" s="303"/>
      <c r="BF1620" s="305"/>
      <c r="BG1620" s="305"/>
      <c r="BH1620" s="306" t="s">
        <v>2163</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2163</v>
      </c>
      <c r="CX1620" s="318" t="s">
        <v>2297</v>
      </c>
      <c r="CY1620" s="320" t="s">
        <v>925</v>
      </c>
      <c r="CZ1620" s="319" t="s">
        <v>53</v>
      </c>
      <c r="DA1620" s="319" t="s">
        <v>53</v>
      </c>
      <c r="DB1620" s="319">
        <v>0</v>
      </c>
      <c r="DC1620" s="319">
        <v>0</v>
      </c>
      <c r="DD1620" s="319">
        <v>30</v>
      </c>
      <c r="DE1620" s="319">
        <v>30</v>
      </c>
      <c r="DF1620" s="319" t="s">
        <v>48</v>
      </c>
    </row>
    <row r="1621" spans="1:110" s="299" customFormat="1" ht="16" customHeight="1">
      <c r="A1621" s="297" t="s">
        <v>5768</v>
      </c>
      <c r="B1621" s="297" t="s">
        <v>5768</v>
      </c>
      <c r="C1621" s="119" t="s">
        <v>115</v>
      </c>
      <c r="D1621" s="119" t="s">
        <v>2297</v>
      </c>
      <c r="E1621" s="119" t="s">
        <v>2306</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5769</v>
      </c>
      <c r="Y1621" s="119" t="s">
        <v>5770</v>
      </c>
      <c r="Z1621" s="119" t="s">
        <v>5771</v>
      </c>
      <c r="AA1621" s="119" t="s">
        <v>5772</v>
      </c>
      <c r="AB1621" s="119" t="s">
        <v>1210</v>
      </c>
      <c r="AD1621" s="300"/>
      <c r="AE1621" s="304"/>
      <c r="AF1621" s="297"/>
      <c r="AG1621" s="355">
        <v>0</v>
      </c>
      <c r="AH1621" s="297" t="s">
        <v>5768</v>
      </c>
      <c r="AI1621" s="297" t="s">
        <v>5768</v>
      </c>
      <c r="AJ1621" s="302">
        <v>3</v>
      </c>
      <c r="AX1621" s="303"/>
      <c r="AZ1621" s="303"/>
      <c r="BB1621" s="304"/>
      <c r="BC1621" s="304"/>
      <c r="BD1621" s="303"/>
      <c r="BE1621" s="303"/>
      <c r="BF1621" s="305"/>
      <c r="BG1621" s="305"/>
      <c r="BH1621" s="306" t="s">
        <v>2297</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2297</v>
      </c>
      <c r="CX1621" s="318" t="s">
        <v>2306</v>
      </c>
      <c r="CY1621" s="320" t="s">
        <v>925</v>
      </c>
      <c r="CZ1621" s="319" t="s">
        <v>53</v>
      </c>
      <c r="DA1621" s="319" t="s">
        <v>53</v>
      </c>
      <c r="DB1621" s="319">
        <v>30</v>
      </c>
      <c r="DC1621" s="319">
        <v>150</v>
      </c>
      <c r="DD1621" s="319">
        <v>17.5</v>
      </c>
      <c r="DE1621" s="319">
        <v>17.5</v>
      </c>
      <c r="DF1621" s="319" t="s">
        <v>48</v>
      </c>
    </row>
    <row r="1622" spans="1:110" s="299" customFormat="1" ht="16" customHeight="1">
      <c r="A1622" s="297" t="s">
        <v>5773</v>
      </c>
      <c r="B1622" s="297" t="s">
        <v>5773</v>
      </c>
      <c r="C1622" s="119" t="s">
        <v>115</v>
      </c>
      <c r="D1622" s="119" t="s">
        <v>2306</v>
      </c>
      <c r="E1622" s="119" t="s">
        <v>2315</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5774</v>
      </c>
      <c r="Y1622" s="119" t="s">
        <v>5775</v>
      </c>
      <c r="Z1622" s="119" t="s">
        <v>5776</v>
      </c>
      <c r="AA1622" s="119" t="s">
        <v>5777</v>
      </c>
      <c r="AB1622" s="119" t="s">
        <v>1210</v>
      </c>
      <c r="AD1622" s="300"/>
      <c r="AE1622" s="304"/>
      <c r="AF1622" s="297"/>
      <c r="AG1622" s="355">
        <v>0</v>
      </c>
      <c r="AH1622" s="297" t="s">
        <v>5773</v>
      </c>
      <c r="AI1622" s="297" t="s">
        <v>5773</v>
      </c>
      <c r="AJ1622" s="302">
        <v>4</v>
      </c>
      <c r="AX1622" s="303"/>
      <c r="AZ1622" s="303"/>
      <c r="BB1622" s="304"/>
      <c r="BC1622" s="304"/>
      <c r="BD1622" s="303"/>
      <c r="BE1622" s="303"/>
      <c r="BF1622" s="305"/>
      <c r="BG1622" s="305"/>
      <c r="BH1622" s="306" t="s">
        <v>2306</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2306</v>
      </c>
      <c r="CX1622" s="318" t="s">
        <v>2315</v>
      </c>
      <c r="CY1622" s="320" t="s">
        <v>925</v>
      </c>
      <c r="CZ1622" s="319" t="s">
        <v>53</v>
      </c>
      <c r="DA1622" s="319" t="s">
        <v>53</v>
      </c>
      <c r="DB1622" s="319">
        <v>30</v>
      </c>
      <c r="DC1622" s="319">
        <v>150</v>
      </c>
      <c r="DD1622" s="319">
        <v>6</v>
      </c>
      <c r="DE1622" s="319">
        <v>6</v>
      </c>
      <c r="DF1622" s="319" t="s">
        <v>48</v>
      </c>
    </row>
    <row r="1623" spans="1:110" s="299" customFormat="1" ht="16" customHeight="1">
      <c r="A1623" s="297" t="s">
        <v>5778</v>
      </c>
      <c r="B1623" s="297" t="s">
        <v>5778</v>
      </c>
      <c r="C1623" s="119" t="s">
        <v>115</v>
      </c>
      <c r="D1623" s="119" t="s">
        <v>2306</v>
      </c>
      <c r="E1623" s="119" t="s">
        <v>2324</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5779</v>
      </c>
      <c r="Y1623" s="119" t="s">
        <v>5780</v>
      </c>
      <c r="Z1623" s="119" t="s">
        <v>5781</v>
      </c>
      <c r="AA1623" s="119" t="s">
        <v>5782</v>
      </c>
      <c r="AB1623" s="119" t="s">
        <v>1210</v>
      </c>
      <c r="AD1623" s="300"/>
      <c r="AE1623" s="304"/>
      <c r="AF1623" s="297"/>
      <c r="AG1623" s="355">
        <v>0</v>
      </c>
      <c r="AH1623" s="297" t="s">
        <v>5778</v>
      </c>
      <c r="AI1623" s="297" t="s">
        <v>5778</v>
      </c>
      <c r="AJ1623" s="302">
        <v>4</v>
      </c>
      <c r="AX1623" s="303"/>
      <c r="AZ1623" s="303"/>
      <c r="BB1623" s="304"/>
      <c r="BC1623" s="304"/>
      <c r="BD1623" s="303"/>
      <c r="BE1623" s="303"/>
      <c r="BF1623" s="305"/>
      <c r="BG1623" s="305"/>
      <c r="BH1623" s="306" t="s">
        <v>2306</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2306</v>
      </c>
      <c r="CX1623" s="318" t="s">
        <v>2324</v>
      </c>
      <c r="CY1623" s="320" t="s">
        <v>925</v>
      </c>
      <c r="CZ1623" s="319" t="s">
        <v>53</v>
      </c>
      <c r="DA1623" s="319" t="s">
        <v>53</v>
      </c>
      <c r="DB1623" s="319">
        <v>30</v>
      </c>
      <c r="DC1623" s="319">
        <v>150</v>
      </c>
      <c r="DD1623" s="319">
        <v>6</v>
      </c>
      <c r="DE1623" s="319">
        <v>6</v>
      </c>
      <c r="DF1623" s="319" t="s">
        <v>48</v>
      </c>
    </row>
    <row r="1624" spans="1:110" s="299" customFormat="1" ht="16" customHeight="1">
      <c r="A1624" s="297" t="s">
        <v>5783</v>
      </c>
      <c r="B1624" s="297" t="s">
        <v>5783</v>
      </c>
      <c r="C1624" s="119" t="s">
        <v>115</v>
      </c>
      <c r="D1624" s="119" t="s">
        <v>2306</v>
      </c>
      <c r="E1624" s="119" t="s">
        <v>2333</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5784</v>
      </c>
      <c r="Y1624" s="119" t="s">
        <v>5785</v>
      </c>
      <c r="Z1624" s="119" t="s">
        <v>5786</v>
      </c>
      <c r="AA1624" s="119" t="s">
        <v>5787</v>
      </c>
      <c r="AB1624" s="119" t="s">
        <v>1210</v>
      </c>
      <c r="AD1624" s="300"/>
      <c r="AE1624" s="304"/>
      <c r="AF1624" s="297"/>
      <c r="AG1624" s="355">
        <v>0</v>
      </c>
      <c r="AH1624" s="297" t="s">
        <v>5783</v>
      </c>
      <c r="AI1624" s="297" t="s">
        <v>5783</v>
      </c>
      <c r="AJ1624" s="302">
        <v>4</v>
      </c>
      <c r="AX1624" s="303"/>
      <c r="AZ1624" s="303"/>
      <c r="BB1624" s="304"/>
      <c r="BC1624" s="304"/>
      <c r="BD1624" s="303"/>
      <c r="BE1624" s="303"/>
      <c r="BF1624" s="305"/>
      <c r="BG1624" s="305"/>
      <c r="BH1624" s="306" t="s">
        <v>2306</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2306</v>
      </c>
      <c r="CX1624" s="318" t="s">
        <v>2333</v>
      </c>
      <c r="CY1624" s="320" t="s">
        <v>925</v>
      </c>
      <c r="CZ1624" s="319" t="s">
        <v>53</v>
      </c>
      <c r="DA1624" s="319" t="s">
        <v>53</v>
      </c>
      <c r="DB1624" s="319">
        <v>30</v>
      </c>
      <c r="DC1624" s="319">
        <v>150</v>
      </c>
      <c r="DD1624" s="319">
        <v>6</v>
      </c>
      <c r="DE1624" s="319">
        <v>6</v>
      </c>
      <c r="DF1624" s="319" t="s">
        <v>48</v>
      </c>
    </row>
    <row r="1625" spans="1:110" s="299" customFormat="1" ht="16" customHeight="1">
      <c r="A1625" s="297" t="s">
        <v>5788</v>
      </c>
      <c r="B1625" s="297" t="s">
        <v>5788</v>
      </c>
      <c r="C1625" s="119" t="s">
        <v>115</v>
      </c>
      <c r="D1625" s="119" t="s">
        <v>2297</v>
      </c>
      <c r="E1625" s="119" t="s">
        <v>2342</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5789</v>
      </c>
      <c r="Y1625" s="119" t="s">
        <v>5790</v>
      </c>
      <c r="Z1625" s="119" t="s">
        <v>5791</v>
      </c>
      <c r="AA1625" s="119" t="s">
        <v>5792</v>
      </c>
      <c r="AB1625" s="119" t="s">
        <v>1210</v>
      </c>
      <c r="AD1625" s="300"/>
      <c r="AE1625" s="304"/>
      <c r="AF1625" s="297"/>
      <c r="AG1625" s="355">
        <v>0</v>
      </c>
      <c r="AH1625" s="297" t="s">
        <v>5788</v>
      </c>
      <c r="AI1625" s="297" t="s">
        <v>5788</v>
      </c>
      <c r="AJ1625" s="302">
        <v>3</v>
      </c>
      <c r="AX1625" s="303"/>
      <c r="AZ1625" s="303"/>
      <c r="BB1625" s="304"/>
      <c r="BC1625" s="304"/>
      <c r="BD1625" s="303"/>
      <c r="BE1625" s="303"/>
      <c r="BF1625" s="305"/>
      <c r="BG1625" s="305"/>
      <c r="BH1625" s="306" t="s">
        <v>2297</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2297</v>
      </c>
      <c r="CX1625" s="318" t="s">
        <v>2342</v>
      </c>
      <c r="CY1625" s="320" t="s">
        <v>925</v>
      </c>
      <c r="CZ1625" s="319" t="s">
        <v>53</v>
      </c>
      <c r="DA1625" s="319" t="s">
        <v>53</v>
      </c>
      <c r="DB1625" s="319">
        <v>30</v>
      </c>
      <c r="DC1625" s="319">
        <v>150</v>
      </c>
      <c r="DD1625" s="319">
        <v>17.5</v>
      </c>
      <c r="DE1625" s="319">
        <v>17.5</v>
      </c>
      <c r="DF1625" s="319" t="s">
        <v>48</v>
      </c>
    </row>
    <row r="1626" spans="1:110" s="299" customFormat="1" ht="16" customHeight="1">
      <c r="A1626" s="297" t="s">
        <v>5793</v>
      </c>
      <c r="B1626" s="297" t="s">
        <v>5793</v>
      </c>
      <c r="C1626" s="119" t="s">
        <v>115</v>
      </c>
      <c r="D1626" s="119" t="s">
        <v>2342</v>
      </c>
      <c r="E1626" s="119" t="s">
        <v>2351</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5794</v>
      </c>
      <c r="Y1626" s="119" t="s">
        <v>5795</v>
      </c>
      <c r="Z1626" s="119" t="s">
        <v>5796</v>
      </c>
      <c r="AA1626" s="119" t="s">
        <v>5797</v>
      </c>
      <c r="AB1626" s="119" t="s">
        <v>1210</v>
      </c>
      <c r="AD1626" s="300"/>
      <c r="AE1626" s="304"/>
      <c r="AF1626" s="297"/>
      <c r="AG1626" s="355">
        <v>0</v>
      </c>
      <c r="AH1626" s="297" t="s">
        <v>5793</v>
      </c>
      <c r="AI1626" s="297" t="s">
        <v>5793</v>
      </c>
      <c r="AJ1626" s="302">
        <v>4</v>
      </c>
      <c r="AX1626" s="303"/>
      <c r="AZ1626" s="303"/>
      <c r="BB1626" s="304"/>
      <c r="BC1626" s="304"/>
      <c r="BD1626" s="303"/>
      <c r="BE1626" s="303"/>
      <c r="BF1626" s="305"/>
      <c r="BG1626" s="305"/>
      <c r="BH1626" s="306" t="s">
        <v>2342</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2342</v>
      </c>
      <c r="CX1626" s="318" t="s">
        <v>2351</v>
      </c>
      <c r="CY1626" s="320" t="s">
        <v>925</v>
      </c>
      <c r="CZ1626" s="319" t="s">
        <v>53</v>
      </c>
      <c r="DA1626" s="319" t="s">
        <v>53</v>
      </c>
      <c r="DB1626" s="319">
        <v>30</v>
      </c>
      <c r="DC1626" s="319">
        <v>150</v>
      </c>
      <c r="DD1626" s="319">
        <v>6</v>
      </c>
      <c r="DE1626" s="319">
        <v>6</v>
      </c>
      <c r="DF1626" s="319" t="s">
        <v>48</v>
      </c>
    </row>
    <row r="1627" spans="1:110" s="299" customFormat="1" ht="16" customHeight="1">
      <c r="A1627" s="297" t="s">
        <v>5798</v>
      </c>
      <c r="B1627" s="297" t="s">
        <v>5798</v>
      </c>
      <c r="C1627" s="119" t="s">
        <v>115</v>
      </c>
      <c r="D1627" s="119" t="s">
        <v>2342</v>
      </c>
      <c r="E1627" s="119" t="s">
        <v>2360</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5799</v>
      </c>
      <c r="Y1627" s="119" t="s">
        <v>5800</v>
      </c>
      <c r="Z1627" s="119" t="s">
        <v>5801</v>
      </c>
      <c r="AA1627" s="119" t="s">
        <v>5802</v>
      </c>
      <c r="AB1627" s="119" t="s">
        <v>1210</v>
      </c>
      <c r="AD1627" s="300"/>
      <c r="AE1627" s="304"/>
      <c r="AF1627" s="297"/>
      <c r="AG1627" s="355">
        <v>0</v>
      </c>
      <c r="AH1627" s="297" t="s">
        <v>5798</v>
      </c>
      <c r="AI1627" s="297" t="s">
        <v>5798</v>
      </c>
      <c r="AJ1627" s="302">
        <v>4</v>
      </c>
      <c r="AX1627" s="303"/>
      <c r="AZ1627" s="303"/>
      <c r="BB1627" s="304"/>
      <c r="BC1627" s="304"/>
      <c r="BD1627" s="303"/>
      <c r="BE1627" s="303"/>
      <c r="BF1627" s="305"/>
      <c r="BG1627" s="305"/>
      <c r="BH1627" s="306" t="s">
        <v>2342</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2342</v>
      </c>
      <c r="CX1627" s="318" t="s">
        <v>2360</v>
      </c>
      <c r="CY1627" s="320" t="s">
        <v>925</v>
      </c>
      <c r="CZ1627" s="319" t="s">
        <v>53</v>
      </c>
      <c r="DA1627" s="319" t="s">
        <v>53</v>
      </c>
      <c r="DB1627" s="319">
        <v>30</v>
      </c>
      <c r="DC1627" s="319">
        <v>150</v>
      </c>
      <c r="DD1627" s="319">
        <v>6</v>
      </c>
      <c r="DE1627" s="319">
        <v>6</v>
      </c>
      <c r="DF1627" s="319" t="s">
        <v>48</v>
      </c>
    </row>
    <row r="1628" spans="1:110" s="299" customFormat="1" ht="16" customHeight="1">
      <c r="A1628" s="297" t="s">
        <v>5803</v>
      </c>
      <c r="B1628" s="297" t="s">
        <v>5803</v>
      </c>
      <c r="C1628" s="119" t="s">
        <v>115</v>
      </c>
      <c r="D1628" s="119" t="s">
        <v>2342</v>
      </c>
      <c r="E1628" s="119" t="s">
        <v>2369</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5804</v>
      </c>
      <c r="Y1628" s="119" t="s">
        <v>5805</v>
      </c>
      <c r="Z1628" s="119" t="s">
        <v>5806</v>
      </c>
      <c r="AA1628" s="119" t="s">
        <v>5807</v>
      </c>
      <c r="AB1628" s="119" t="s">
        <v>1210</v>
      </c>
      <c r="AD1628" s="300"/>
      <c r="AE1628" s="304"/>
      <c r="AF1628" s="297"/>
      <c r="AG1628" s="355">
        <v>0</v>
      </c>
      <c r="AH1628" s="297" t="s">
        <v>5803</v>
      </c>
      <c r="AI1628" s="297" t="s">
        <v>5803</v>
      </c>
      <c r="AJ1628" s="302">
        <v>4</v>
      </c>
      <c r="AX1628" s="303"/>
      <c r="AZ1628" s="303"/>
      <c r="BB1628" s="304"/>
      <c r="BC1628" s="304"/>
      <c r="BD1628" s="303"/>
      <c r="BE1628" s="303"/>
      <c r="BF1628" s="305"/>
      <c r="BG1628" s="305"/>
      <c r="BH1628" s="306" t="s">
        <v>2342</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2342</v>
      </c>
      <c r="CX1628" s="318" t="s">
        <v>2369</v>
      </c>
      <c r="CY1628" s="320" t="s">
        <v>925</v>
      </c>
      <c r="CZ1628" s="319" t="s">
        <v>53</v>
      </c>
      <c r="DA1628" s="319" t="s">
        <v>53</v>
      </c>
      <c r="DB1628" s="319">
        <v>30</v>
      </c>
      <c r="DC1628" s="319">
        <v>150</v>
      </c>
      <c r="DD1628" s="319">
        <v>6</v>
      </c>
      <c r="DE1628" s="319">
        <v>6</v>
      </c>
      <c r="DF1628" s="319" t="s">
        <v>48</v>
      </c>
    </row>
    <row r="1629" spans="1:110" s="299" customFormat="1" ht="16" customHeight="1">
      <c r="A1629" s="297" t="s">
        <v>5808</v>
      </c>
      <c r="B1629" s="297" t="s">
        <v>5808</v>
      </c>
      <c r="C1629" s="119" t="s">
        <v>115</v>
      </c>
      <c r="D1629" s="119" t="s">
        <v>2297</v>
      </c>
      <c r="E1629" s="119" t="s">
        <v>2378</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5809</v>
      </c>
      <c r="Y1629" s="119" t="s">
        <v>5810</v>
      </c>
      <c r="Z1629" s="119" t="s">
        <v>5811</v>
      </c>
      <c r="AA1629" s="119" t="s">
        <v>5812</v>
      </c>
      <c r="AB1629" s="119" t="s">
        <v>1210</v>
      </c>
      <c r="AD1629" s="300"/>
      <c r="AE1629" s="304"/>
      <c r="AF1629" s="297"/>
      <c r="AG1629" s="355">
        <v>0</v>
      </c>
      <c r="AH1629" s="297" t="s">
        <v>5808</v>
      </c>
      <c r="AI1629" s="297" t="s">
        <v>5808</v>
      </c>
      <c r="AJ1629" s="302">
        <v>3</v>
      </c>
      <c r="AX1629" s="303"/>
      <c r="AZ1629" s="303"/>
      <c r="BB1629" s="304"/>
      <c r="BC1629" s="304"/>
      <c r="BD1629" s="303"/>
      <c r="BE1629" s="303"/>
      <c r="BF1629" s="305"/>
      <c r="BG1629" s="305"/>
      <c r="BH1629" s="306" t="s">
        <v>2297</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2297</v>
      </c>
      <c r="CX1629" s="318" t="s">
        <v>2378</v>
      </c>
      <c r="CY1629" s="320" t="s">
        <v>925</v>
      </c>
      <c r="CZ1629" s="319" t="s">
        <v>53</v>
      </c>
      <c r="DA1629" s="319" t="s">
        <v>53</v>
      </c>
      <c r="DB1629" s="319">
        <v>30</v>
      </c>
      <c r="DC1629" s="319">
        <v>150</v>
      </c>
      <c r="DD1629" s="319">
        <v>17.5</v>
      </c>
      <c r="DE1629" s="319">
        <v>17.5</v>
      </c>
      <c r="DF1629" s="319" t="s">
        <v>48</v>
      </c>
    </row>
    <row r="1630" spans="1:110" s="299" customFormat="1" ht="16" customHeight="1">
      <c r="A1630" s="297" t="s">
        <v>5813</v>
      </c>
      <c r="B1630" s="297" t="s">
        <v>5813</v>
      </c>
      <c r="C1630" s="119" t="s">
        <v>115</v>
      </c>
      <c r="D1630" s="119" t="s">
        <v>2378</v>
      </c>
      <c r="E1630" s="119" t="s">
        <v>2387</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5814</v>
      </c>
      <c r="Y1630" s="119" t="s">
        <v>5815</v>
      </c>
      <c r="Z1630" s="119" t="s">
        <v>5816</v>
      </c>
      <c r="AA1630" s="119" t="s">
        <v>5817</v>
      </c>
      <c r="AB1630" s="119" t="s">
        <v>1210</v>
      </c>
      <c r="AD1630" s="300"/>
      <c r="AE1630" s="304"/>
      <c r="AF1630" s="297"/>
      <c r="AG1630" s="355">
        <v>0</v>
      </c>
      <c r="AH1630" s="297" t="s">
        <v>5813</v>
      </c>
      <c r="AI1630" s="297" t="s">
        <v>5813</v>
      </c>
      <c r="AJ1630" s="302">
        <v>4</v>
      </c>
      <c r="AX1630" s="303"/>
      <c r="AZ1630" s="303"/>
      <c r="BB1630" s="304"/>
      <c r="BC1630" s="304"/>
      <c r="BD1630" s="303"/>
      <c r="BE1630" s="303"/>
      <c r="BF1630" s="305"/>
      <c r="BG1630" s="305"/>
      <c r="BH1630" s="306" t="s">
        <v>2378</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2378</v>
      </c>
      <c r="CX1630" s="318" t="s">
        <v>2387</v>
      </c>
      <c r="CY1630" s="320" t="s">
        <v>925</v>
      </c>
      <c r="CZ1630" s="319" t="s">
        <v>53</v>
      </c>
      <c r="DA1630" s="319" t="s">
        <v>53</v>
      </c>
      <c r="DB1630" s="319">
        <v>30</v>
      </c>
      <c r="DC1630" s="319">
        <v>150</v>
      </c>
      <c r="DD1630" s="319">
        <v>6</v>
      </c>
      <c r="DE1630" s="319">
        <v>6</v>
      </c>
      <c r="DF1630" s="319" t="s">
        <v>48</v>
      </c>
    </row>
    <row r="1631" spans="1:110" s="299" customFormat="1" ht="16" customHeight="1">
      <c r="A1631" s="297" t="s">
        <v>5818</v>
      </c>
      <c r="B1631" s="297" t="s">
        <v>5818</v>
      </c>
      <c r="C1631" s="119" t="s">
        <v>115</v>
      </c>
      <c r="D1631" s="119" t="s">
        <v>2378</v>
      </c>
      <c r="E1631" s="119" t="s">
        <v>2396</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5819</v>
      </c>
      <c r="Y1631" s="119" t="s">
        <v>5820</v>
      </c>
      <c r="Z1631" s="119" t="s">
        <v>5821</v>
      </c>
      <c r="AA1631" s="119" t="s">
        <v>5822</v>
      </c>
      <c r="AB1631" s="119" t="s">
        <v>1210</v>
      </c>
      <c r="AD1631" s="300"/>
      <c r="AE1631" s="304"/>
      <c r="AF1631" s="297"/>
      <c r="AG1631" s="355">
        <v>0</v>
      </c>
      <c r="AH1631" s="297" t="s">
        <v>5818</v>
      </c>
      <c r="AI1631" s="297" t="s">
        <v>5818</v>
      </c>
      <c r="AJ1631" s="302">
        <v>4</v>
      </c>
      <c r="AX1631" s="303"/>
      <c r="AZ1631" s="303"/>
      <c r="BB1631" s="304"/>
      <c r="BC1631" s="304"/>
      <c r="BD1631" s="303"/>
      <c r="BE1631" s="303"/>
      <c r="BF1631" s="305"/>
      <c r="BG1631" s="305"/>
      <c r="BH1631" s="306" t="s">
        <v>2378</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2378</v>
      </c>
      <c r="CX1631" s="318" t="s">
        <v>2396</v>
      </c>
      <c r="CY1631" s="320" t="s">
        <v>925</v>
      </c>
      <c r="CZ1631" s="319" t="s">
        <v>53</v>
      </c>
      <c r="DA1631" s="319" t="s">
        <v>53</v>
      </c>
      <c r="DB1631" s="319">
        <v>30</v>
      </c>
      <c r="DC1631" s="319">
        <v>150</v>
      </c>
      <c r="DD1631" s="319">
        <v>6</v>
      </c>
      <c r="DE1631" s="319">
        <v>6</v>
      </c>
      <c r="DF1631" s="319" t="s">
        <v>48</v>
      </c>
    </row>
    <row r="1632" spans="1:110" s="299" customFormat="1" ht="16" customHeight="1">
      <c r="A1632" s="297" t="s">
        <v>5823</v>
      </c>
      <c r="B1632" s="297" t="s">
        <v>5823</v>
      </c>
      <c r="C1632" s="119" t="s">
        <v>115</v>
      </c>
      <c r="D1632" s="119" t="s">
        <v>2378</v>
      </c>
      <c r="E1632" s="119" t="s">
        <v>2405</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5824</v>
      </c>
      <c r="Y1632" s="119" t="s">
        <v>5825</v>
      </c>
      <c r="Z1632" s="119" t="s">
        <v>5826</v>
      </c>
      <c r="AA1632" s="119" t="s">
        <v>5827</v>
      </c>
      <c r="AB1632" s="119" t="s">
        <v>1210</v>
      </c>
      <c r="AD1632" s="300"/>
      <c r="AE1632" s="304"/>
      <c r="AF1632" s="297"/>
      <c r="AG1632" s="355">
        <v>0</v>
      </c>
      <c r="AH1632" s="297" t="s">
        <v>5823</v>
      </c>
      <c r="AI1632" s="297" t="s">
        <v>5823</v>
      </c>
      <c r="AJ1632" s="302">
        <v>4</v>
      </c>
      <c r="AX1632" s="303"/>
      <c r="AZ1632" s="303"/>
      <c r="BB1632" s="304"/>
      <c r="BC1632" s="304"/>
      <c r="BD1632" s="303"/>
      <c r="BE1632" s="303"/>
      <c r="BF1632" s="305"/>
      <c r="BG1632" s="305"/>
      <c r="BH1632" s="306" t="s">
        <v>2378</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2378</v>
      </c>
      <c r="CX1632" s="318" t="s">
        <v>2405</v>
      </c>
      <c r="CY1632" s="320" t="s">
        <v>925</v>
      </c>
      <c r="CZ1632" s="319" t="s">
        <v>53</v>
      </c>
      <c r="DA1632" s="319" t="s">
        <v>53</v>
      </c>
      <c r="DB1632" s="319">
        <v>30</v>
      </c>
      <c r="DC1632" s="319">
        <v>150</v>
      </c>
      <c r="DD1632" s="319">
        <v>6</v>
      </c>
      <c r="DE1632" s="319">
        <v>6</v>
      </c>
      <c r="DF1632" s="319" t="s">
        <v>48</v>
      </c>
    </row>
    <row r="1633" spans="1:110" s="299" customFormat="1" ht="16" customHeight="1">
      <c r="A1633" s="297" t="s">
        <v>5828</v>
      </c>
      <c r="B1633" s="297" t="s">
        <v>5828</v>
      </c>
      <c r="C1633" s="119" t="s">
        <v>115</v>
      </c>
      <c r="D1633" s="119" t="s">
        <v>2163</v>
      </c>
      <c r="E1633" s="119" t="s">
        <v>2414</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5829</v>
      </c>
      <c r="Y1633" s="119" t="s">
        <v>5830</v>
      </c>
      <c r="Z1633" s="119" t="s">
        <v>5831</v>
      </c>
      <c r="AA1633" s="119" t="s">
        <v>5832</v>
      </c>
      <c r="AB1633" s="119" t="s">
        <v>1210</v>
      </c>
      <c r="AD1633" s="300"/>
      <c r="AE1633" s="304"/>
      <c r="AF1633" s="297"/>
      <c r="AG1633" s="355">
        <v>0</v>
      </c>
      <c r="AH1633" s="297" t="s">
        <v>5828</v>
      </c>
      <c r="AI1633" s="297" t="s">
        <v>5828</v>
      </c>
      <c r="AJ1633" s="302">
        <v>2</v>
      </c>
      <c r="AX1633" s="303"/>
      <c r="AZ1633" s="303"/>
      <c r="BB1633" s="304"/>
      <c r="BC1633" s="304"/>
      <c r="BD1633" s="303"/>
      <c r="BE1633" s="303"/>
      <c r="BF1633" s="305"/>
      <c r="BG1633" s="305"/>
      <c r="BH1633" s="306" t="s">
        <v>2163</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2163</v>
      </c>
      <c r="CX1633" s="318" t="s">
        <v>2414</v>
      </c>
      <c r="CY1633" s="320" t="s">
        <v>925</v>
      </c>
      <c r="CZ1633" s="319" t="s">
        <v>53</v>
      </c>
      <c r="DA1633" s="319" t="s">
        <v>53</v>
      </c>
      <c r="DB1633" s="319">
        <v>0</v>
      </c>
      <c r="DC1633" s="319">
        <v>0</v>
      </c>
      <c r="DD1633" s="319">
        <v>30</v>
      </c>
      <c r="DE1633" s="319">
        <v>30</v>
      </c>
      <c r="DF1633" s="319" t="s">
        <v>48</v>
      </c>
    </row>
    <row r="1634" spans="1:110" s="299" customFormat="1" ht="16" customHeight="1">
      <c r="A1634" s="297" t="s">
        <v>5833</v>
      </c>
      <c r="B1634" s="297" t="s">
        <v>5833</v>
      </c>
      <c r="C1634" s="119" t="s">
        <v>115</v>
      </c>
      <c r="D1634" s="119" t="s">
        <v>2414</v>
      </c>
      <c r="E1634" s="119" t="s">
        <v>2423</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5834</v>
      </c>
      <c r="Y1634" s="119" t="s">
        <v>5835</v>
      </c>
      <c r="Z1634" s="119" t="s">
        <v>5836</v>
      </c>
      <c r="AA1634" s="119" t="s">
        <v>5837</v>
      </c>
      <c r="AB1634" s="119" t="s">
        <v>1210</v>
      </c>
      <c r="AD1634" s="300"/>
      <c r="AE1634" s="304"/>
      <c r="AF1634" s="297"/>
      <c r="AG1634" s="355">
        <v>0</v>
      </c>
      <c r="AH1634" s="297" t="s">
        <v>5833</v>
      </c>
      <c r="AI1634" s="297" t="s">
        <v>5833</v>
      </c>
      <c r="AJ1634" s="302">
        <v>3</v>
      </c>
      <c r="AX1634" s="303"/>
      <c r="AZ1634" s="303"/>
      <c r="BB1634" s="304"/>
      <c r="BC1634" s="304"/>
      <c r="BD1634" s="303"/>
      <c r="BE1634" s="303"/>
      <c r="BF1634" s="305"/>
      <c r="BG1634" s="305"/>
      <c r="BH1634" s="306" t="s">
        <v>2414</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2414</v>
      </c>
      <c r="CX1634" s="318" t="s">
        <v>2423</v>
      </c>
      <c r="CY1634" s="320" t="s">
        <v>925</v>
      </c>
      <c r="CZ1634" s="319" t="s">
        <v>53</v>
      </c>
      <c r="DA1634" s="319" t="s">
        <v>53</v>
      </c>
      <c r="DB1634" s="319">
        <v>30</v>
      </c>
      <c r="DC1634" s="319">
        <v>150</v>
      </c>
      <c r="DD1634" s="319">
        <v>17.5</v>
      </c>
      <c r="DE1634" s="319">
        <v>17.5</v>
      </c>
      <c r="DF1634" s="319" t="s">
        <v>48</v>
      </c>
    </row>
    <row r="1635" spans="1:110" s="299" customFormat="1" ht="16" customHeight="1">
      <c r="A1635" s="297" t="s">
        <v>5838</v>
      </c>
      <c r="B1635" s="297" t="s">
        <v>5838</v>
      </c>
      <c r="C1635" s="119" t="s">
        <v>115</v>
      </c>
      <c r="D1635" s="119" t="s">
        <v>2423</v>
      </c>
      <c r="E1635" s="119" t="s">
        <v>2432</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5839</v>
      </c>
      <c r="Y1635" s="119" t="s">
        <v>5840</v>
      </c>
      <c r="Z1635" s="119" t="s">
        <v>5841</v>
      </c>
      <c r="AA1635" s="119" t="s">
        <v>5842</v>
      </c>
      <c r="AB1635" s="119" t="s">
        <v>1210</v>
      </c>
      <c r="AD1635" s="300"/>
      <c r="AE1635" s="304"/>
      <c r="AF1635" s="297"/>
      <c r="AG1635" s="355">
        <v>0</v>
      </c>
      <c r="AH1635" s="297" t="s">
        <v>5838</v>
      </c>
      <c r="AI1635" s="297" t="s">
        <v>5838</v>
      </c>
      <c r="AJ1635" s="302">
        <v>4</v>
      </c>
      <c r="AX1635" s="303"/>
      <c r="AZ1635" s="303"/>
      <c r="BB1635" s="304"/>
      <c r="BC1635" s="304"/>
      <c r="BD1635" s="303"/>
      <c r="BE1635" s="303"/>
      <c r="BF1635" s="305"/>
      <c r="BG1635" s="305"/>
      <c r="BH1635" s="306" t="s">
        <v>2423</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2423</v>
      </c>
      <c r="CX1635" s="318" t="s">
        <v>2432</v>
      </c>
      <c r="CY1635" s="320" t="s">
        <v>925</v>
      </c>
      <c r="CZ1635" s="319" t="s">
        <v>53</v>
      </c>
      <c r="DA1635" s="319" t="s">
        <v>53</v>
      </c>
      <c r="DB1635" s="319">
        <v>30</v>
      </c>
      <c r="DC1635" s="319">
        <v>150</v>
      </c>
      <c r="DD1635" s="319">
        <v>6</v>
      </c>
      <c r="DE1635" s="319">
        <v>6</v>
      </c>
      <c r="DF1635" s="319" t="s">
        <v>48</v>
      </c>
    </row>
    <row r="1636" spans="1:110" s="299" customFormat="1" ht="16" customHeight="1">
      <c r="A1636" s="297" t="s">
        <v>5843</v>
      </c>
      <c r="B1636" s="297" t="s">
        <v>5843</v>
      </c>
      <c r="C1636" s="119" t="s">
        <v>115</v>
      </c>
      <c r="D1636" s="119" t="s">
        <v>2423</v>
      </c>
      <c r="E1636" s="119" t="s">
        <v>2441</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5844</v>
      </c>
      <c r="Y1636" s="119" t="s">
        <v>5845</v>
      </c>
      <c r="Z1636" s="119" t="s">
        <v>5846</v>
      </c>
      <c r="AA1636" s="119" t="s">
        <v>5847</v>
      </c>
      <c r="AB1636" s="119" t="s">
        <v>1210</v>
      </c>
      <c r="AD1636" s="300"/>
      <c r="AE1636" s="304"/>
      <c r="AF1636" s="297"/>
      <c r="AG1636" s="355">
        <v>0</v>
      </c>
      <c r="AH1636" s="297" t="s">
        <v>5843</v>
      </c>
      <c r="AI1636" s="297" t="s">
        <v>5843</v>
      </c>
      <c r="AJ1636" s="302">
        <v>4</v>
      </c>
      <c r="AX1636" s="303"/>
      <c r="AZ1636" s="303"/>
      <c r="BB1636" s="304"/>
      <c r="BC1636" s="304"/>
      <c r="BD1636" s="303"/>
      <c r="BE1636" s="303"/>
      <c r="BF1636" s="305"/>
      <c r="BG1636" s="305"/>
      <c r="BH1636" s="306" t="s">
        <v>2423</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2423</v>
      </c>
      <c r="CX1636" s="318" t="s">
        <v>2441</v>
      </c>
      <c r="CY1636" s="320" t="s">
        <v>925</v>
      </c>
      <c r="CZ1636" s="319" t="s">
        <v>53</v>
      </c>
      <c r="DA1636" s="319" t="s">
        <v>53</v>
      </c>
      <c r="DB1636" s="319">
        <v>30</v>
      </c>
      <c r="DC1636" s="319">
        <v>150</v>
      </c>
      <c r="DD1636" s="319">
        <v>6</v>
      </c>
      <c r="DE1636" s="319">
        <v>6</v>
      </c>
      <c r="DF1636" s="319" t="s">
        <v>48</v>
      </c>
    </row>
    <row r="1637" spans="1:110" s="299" customFormat="1" ht="16" customHeight="1">
      <c r="A1637" s="297" t="s">
        <v>5848</v>
      </c>
      <c r="B1637" s="297" t="s">
        <v>5848</v>
      </c>
      <c r="C1637" s="119" t="s">
        <v>115</v>
      </c>
      <c r="D1637" s="119" t="s">
        <v>2423</v>
      </c>
      <c r="E1637" s="119" t="s">
        <v>2450</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5849</v>
      </c>
      <c r="Y1637" s="119" t="s">
        <v>5850</v>
      </c>
      <c r="Z1637" s="119" t="s">
        <v>5851</v>
      </c>
      <c r="AA1637" s="119" t="s">
        <v>5852</v>
      </c>
      <c r="AB1637" s="119" t="s">
        <v>1210</v>
      </c>
      <c r="AD1637" s="300"/>
      <c r="AE1637" s="304"/>
      <c r="AF1637" s="297"/>
      <c r="AG1637" s="355">
        <v>0</v>
      </c>
      <c r="AH1637" s="297" t="s">
        <v>5848</v>
      </c>
      <c r="AI1637" s="297" t="s">
        <v>5848</v>
      </c>
      <c r="AJ1637" s="302">
        <v>4</v>
      </c>
      <c r="AX1637" s="303"/>
      <c r="AZ1637" s="303"/>
      <c r="BB1637" s="304"/>
      <c r="BC1637" s="304"/>
      <c r="BD1637" s="303"/>
      <c r="BE1637" s="303"/>
      <c r="BF1637" s="305"/>
      <c r="BG1637" s="305"/>
      <c r="BH1637" s="306" t="s">
        <v>2423</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2423</v>
      </c>
      <c r="CX1637" s="318" t="s">
        <v>2450</v>
      </c>
      <c r="CY1637" s="320" t="s">
        <v>925</v>
      </c>
      <c r="CZ1637" s="319" t="s">
        <v>53</v>
      </c>
      <c r="DA1637" s="319" t="s">
        <v>53</v>
      </c>
      <c r="DB1637" s="319">
        <v>30</v>
      </c>
      <c r="DC1637" s="319">
        <v>150</v>
      </c>
      <c r="DD1637" s="319">
        <v>6</v>
      </c>
      <c r="DE1637" s="319">
        <v>6</v>
      </c>
      <c r="DF1637" s="319" t="s">
        <v>48</v>
      </c>
    </row>
    <row r="1638" spans="1:110" s="299" customFormat="1" ht="16" customHeight="1">
      <c r="A1638" s="297" t="s">
        <v>5853</v>
      </c>
      <c r="B1638" s="297" t="s">
        <v>5853</v>
      </c>
      <c r="C1638" s="119" t="s">
        <v>115</v>
      </c>
      <c r="D1638" s="119" t="s">
        <v>2414</v>
      </c>
      <c r="E1638" s="119" t="s">
        <v>2459</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5854</v>
      </c>
      <c r="Y1638" s="119" t="s">
        <v>5855</v>
      </c>
      <c r="Z1638" s="119" t="s">
        <v>5856</v>
      </c>
      <c r="AA1638" s="119" t="s">
        <v>5857</v>
      </c>
      <c r="AB1638" s="119" t="s">
        <v>1210</v>
      </c>
      <c r="AD1638" s="300"/>
      <c r="AE1638" s="304"/>
      <c r="AF1638" s="297"/>
      <c r="AG1638" s="355">
        <v>0</v>
      </c>
      <c r="AH1638" s="297" t="s">
        <v>5853</v>
      </c>
      <c r="AI1638" s="297" t="s">
        <v>5853</v>
      </c>
      <c r="AJ1638" s="302">
        <v>3</v>
      </c>
      <c r="AX1638" s="303"/>
      <c r="AZ1638" s="303"/>
      <c r="BB1638" s="304"/>
      <c r="BC1638" s="304"/>
      <c r="BD1638" s="303"/>
      <c r="BE1638" s="303"/>
      <c r="BF1638" s="305"/>
      <c r="BG1638" s="305"/>
      <c r="BH1638" s="306" t="s">
        <v>2414</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2414</v>
      </c>
      <c r="CX1638" s="318" t="s">
        <v>2459</v>
      </c>
      <c r="CY1638" s="320" t="s">
        <v>925</v>
      </c>
      <c r="CZ1638" s="319" t="s">
        <v>53</v>
      </c>
      <c r="DA1638" s="319" t="s">
        <v>53</v>
      </c>
      <c r="DB1638" s="319">
        <v>30</v>
      </c>
      <c r="DC1638" s="319">
        <v>150</v>
      </c>
      <c r="DD1638" s="319">
        <v>17.5</v>
      </c>
      <c r="DE1638" s="319">
        <v>17.5</v>
      </c>
      <c r="DF1638" s="319" t="s">
        <v>48</v>
      </c>
    </row>
    <row r="1639" spans="1:110" s="299" customFormat="1" ht="16" customHeight="1">
      <c r="A1639" s="297" t="s">
        <v>5858</v>
      </c>
      <c r="B1639" s="297" t="s">
        <v>5858</v>
      </c>
      <c r="C1639" s="119" t="s">
        <v>115</v>
      </c>
      <c r="D1639" s="119" t="s">
        <v>2459</v>
      </c>
      <c r="E1639" s="119" t="s">
        <v>2468</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5859</v>
      </c>
      <c r="Y1639" s="119" t="s">
        <v>5860</v>
      </c>
      <c r="Z1639" s="119" t="s">
        <v>5861</v>
      </c>
      <c r="AA1639" s="119" t="s">
        <v>5862</v>
      </c>
      <c r="AB1639" s="119" t="s">
        <v>1210</v>
      </c>
      <c r="AD1639" s="300"/>
      <c r="AE1639" s="304"/>
      <c r="AF1639" s="297"/>
      <c r="AG1639" s="355">
        <v>0</v>
      </c>
      <c r="AH1639" s="297" t="s">
        <v>5858</v>
      </c>
      <c r="AI1639" s="297" t="s">
        <v>5858</v>
      </c>
      <c r="AJ1639" s="302">
        <v>4</v>
      </c>
      <c r="AX1639" s="303"/>
      <c r="AZ1639" s="303"/>
      <c r="BB1639" s="304"/>
      <c r="BC1639" s="304"/>
      <c r="BD1639" s="303"/>
      <c r="BE1639" s="303"/>
      <c r="BF1639" s="305"/>
      <c r="BG1639" s="305"/>
      <c r="BH1639" s="306" t="s">
        <v>2459</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2459</v>
      </c>
      <c r="CX1639" s="318" t="s">
        <v>2468</v>
      </c>
      <c r="CY1639" s="320" t="s">
        <v>925</v>
      </c>
      <c r="CZ1639" s="319" t="s">
        <v>53</v>
      </c>
      <c r="DA1639" s="319" t="s">
        <v>53</v>
      </c>
      <c r="DB1639" s="319">
        <v>30</v>
      </c>
      <c r="DC1639" s="319">
        <v>150</v>
      </c>
      <c r="DD1639" s="319">
        <v>6</v>
      </c>
      <c r="DE1639" s="319">
        <v>6</v>
      </c>
      <c r="DF1639" s="319" t="s">
        <v>48</v>
      </c>
    </row>
    <row r="1640" spans="1:110" s="299" customFormat="1" ht="16" customHeight="1">
      <c r="A1640" s="297" t="s">
        <v>5863</v>
      </c>
      <c r="B1640" s="297" t="s">
        <v>5863</v>
      </c>
      <c r="C1640" s="119" t="s">
        <v>115</v>
      </c>
      <c r="D1640" s="119" t="s">
        <v>2459</v>
      </c>
      <c r="E1640" s="119" t="s">
        <v>2477</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5864</v>
      </c>
      <c r="Y1640" s="119" t="s">
        <v>5865</v>
      </c>
      <c r="Z1640" s="119" t="s">
        <v>5866</v>
      </c>
      <c r="AA1640" s="119" t="s">
        <v>5867</v>
      </c>
      <c r="AB1640" s="119" t="s">
        <v>1210</v>
      </c>
      <c r="AD1640" s="300"/>
      <c r="AE1640" s="304"/>
      <c r="AF1640" s="297"/>
      <c r="AG1640" s="355">
        <v>0</v>
      </c>
      <c r="AH1640" s="297" t="s">
        <v>5863</v>
      </c>
      <c r="AI1640" s="297" t="s">
        <v>5863</v>
      </c>
      <c r="AJ1640" s="302">
        <v>4</v>
      </c>
      <c r="AX1640" s="303"/>
      <c r="AZ1640" s="303"/>
      <c r="BB1640" s="304"/>
      <c r="BC1640" s="304"/>
      <c r="BD1640" s="303"/>
      <c r="BE1640" s="303"/>
      <c r="BF1640" s="305"/>
      <c r="BG1640" s="305"/>
      <c r="BH1640" s="306" t="s">
        <v>2459</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2459</v>
      </c>
      <c r="CX1640" s="318" t="s">
        <v>2477</v>
      </c>
      <c r="CY1640" s="320" t="s">
        <v>925</v>
      </c>
      <c r="CZ1640" s="319" t="s">
        <v>53</v>
      </c>
      <c r="DA1640" s="319" t="s">
        <v>53</v>
      </c>
      <c r="DB1640" s="319">
        <v>30</v>
      </c>
      <c r="DC1640" s="319">
        <v>150</v>
      </c>
      <c r="DD1640" s="319">
        <v>6</v>
      </c>
      <c r="DE1640" s="319">
        <v>6</v>
      </c>
      <c r="DF1640" s="319" t="s">
        <v>48</v>
      </c>
    </row>
    <row r="1641" spans="1:110" s="299" customFormat="1" ht="16" customHeight="1">
      <c r="A1641" s="297" t="s">
        <v>5868</v>
      </c>
      <c r="B1641" s="297" t="s">
        <v>5868</v>
      </c>
      <c r="C1641" s="119" t="s">
        <v>115</v>
      </c>
      <c r="D1641" s="119" t="s">
        <v>2459</v>
      </c>
      <c r="E1641" s="119" t="s">
        <v>2486</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5869</v>
      </c>
      <c r="Y1641" s="119" t="s">
        <v>5870</v>
      </c>
      <c r="Z1641" s="119" t="s">
        <v>5871</v>
      </c>
      <c r="AA1641" s="119" t="s">
        <v>5872</v>
      </c>
      <c r="AB1641" s="119" t="s">
        <v>1210</v>
      </c>
      <c r="AD1641" s="300"/>
      <c r="AE1641" s="304"/>
      <c r="AF1641" s="297"/>
      <c r="AG1641" s="355">
        <v>0</v>
      </c>
      <c r="AH1641" s="297" t="s">
        <v>5868</v>
      </c>
      <c r="AI1641" s="297" t="s">
        <v>5868</v>
      </c>
      <c r="AJ1641" s="302">
        <v>4</v>
      </c>
      <c r="AX1641" s="303"/>
      <c r="AZ1641" s="303"/>
      <c r="BB1641" s="304"/>
      <c r="BC1641" s="304"/>
      <c r="BD1641" s="303"/>
      <c r="BE1641" s="303"/>
      <c r="BF1641" s="305"/>
      <c r="BG1641" s="305"/>
      <c r="BH1641" s="306" t="s">
        <v>2459</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2459</v>
      </c>
      <c r="CX1641" s="318" t="s">
        <v>2486</v>
      </c>
      <c r="CY1641" s="320" t="s">
        <v>925</v>
      </c>
      <c r="CZ1641" s="319" t="s">
        <v>53</v>
      </c>
      <c r="DA1641" s="319" t="s">
        <v>53</v>
      </c>
      <c r="DB1641" s="319">
        <v>30</v>
      </c>
      <c r="DC1641" s="319">
        <v>150</v>
      </c>
      <c r="DD1641" s="319">
        <v>6</v>
      </c>
      <c r="DE1641" s="319">
        <v>6</v>
      </c>
      <c r="DF1641" s="319" t="s">
        <v>48</v>
      </c>
    </row>
    <row r="1642" spans="1:110" s="299" customFormat="1" ht="16" customHeight="1">
      <c r="A1642" s="297" t="s">
        <v>5873</v>
      </c>
      <c r="B1642" s="297" t="s">
        <v>5873</v>
      </c>
      <c r="C1642" s="119" t="s">
        <v>115</v>
      </c>
      <c r="D1642" s="119" t="s">
        <v>2414</v>
      </c>
      <c r="E1642" s="119" t="s">
        <v>2495</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5874</v>
      </c>
      <c r="Y1642" s="119" t="s">
        <v>5875</v>
      </c>
      <c r="Z1642" s="119" t="s">
        <v>5876</v>
      </c>
      <c r="AA1642" s="119" t="s">
        <v>5877</v>
      </c>
      <c r="AB1642" s="119" t="s">
        <v>1210</v>
      </c>
      <c r="AD1642" s="300"/>
      <c r="AE1642" s="304"/>
      <c r="AF1642" s="297"/>
      <c r="AG1642" s="355">
        <v>0</v>
      </c>
      <c r="AH1642" s="297" t="s">
        <v>5873</v>
      </c>
      <c r="AI1642" s="297" t="s">
        <v>5873</v>
      </c>
      <c r="AJ1642" s="302">
        <v>3</v>
      </c>
      <c r="AX1642" s="303"/>
      <c r="AZ1642" s="303"/>
      <c r="BB1642" s="304"/>
      <c r="BC1642" s="304"/>
      <c r="BD1642" s="303"/>
      <c r="BE1642" s="303"/>
      <c r="BF1642" s="305"/>
      <c r="BG1642" s="305"/>
      <c r="BH1642" s="306" t="s">
        <v>2414</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2414</v>
      </c>
      <c r="CX1642" s="318" t="s">
        <v>2495</v>
      </c>
      <c r="CY1642" s="320" t="s">
        <v>925</v>
      </c>
      <c r="CZ1642" s="319" t="s">
        <v>53</v>
      </c>
      <c r="DA1642" s="319" t="s">
        <v>53</v>
      </c>
      <c r="DB1642" s="319">
        <v>30</v>
      </c>
      <c r="DC1642" s="319">
        <v>150</v>
      </c>
      <c r="DD1642" s="319">
        <v>17.5</v>
      </c>
      <c r="DE1642" s="319">
        <v>17.5</v>
      </c>
      <c r="DF1642" s="319" t="s">
        <v>48</v>
      </c>
    </row>
    <row r="1643" spans="1:110" s="299" customFormat="1" ht="16" customHeight="1">
      <c r="A1643" s="297" t="s">
        <v>5878</v>
      </c>
      <c r="B1643" s="297" t="s">
        <v>5878</v>
      </c>
      <c r="C1643" s="119" t="s">
        <v>115</v>
      </c>
      <c r="D1643" s="119" t="s">
        <v>2495</v>
      </c>
      <c r="E1643" s="119" t="s">
        <v>2504</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5879</v>
      </c>
      <c r="Y1643" s="119" t="s">
        <v>5880</v>
      </c>
      <c r="Z1643" s="119" t="s">
        <v>5881</v>
      </c>
      <c r="AA1643" s="119" t="s">
        <v>5882</v>
      </c>
      <c r="AB1643" s="119" t="s">
        <v>1210</v>
      </c>
      <c r="AD1643" s="300"/>
      <c r="AE1643" s="304"/>
      <c r="AF1643" s="297"/>
      <c r="AG1643" s="355">
        <v>0</v>
      </c>
      <c r="AH1643" s="297" t="s">
        <v>5878</v>
      </c>
      <c r="AI1643" s="297" t="s">
        <v>5878</v>
      </c>
      <c r="AJ1643" s="302">
        <v>4</v>
      </c>
      <c r="AX1643" s="303"/>
      <c r="AZ1643" s="303"/>
      <c r="BB1643" s="304"/>
      <c r="BC1643" s="304"/>
      <c r="BD1643" s="303"/>
      <c r="BE1643" s="303"/>
      <c r="BF1643" s="305"/>
      <c r="BG1643" s="305"/>
      <c r="BH1643" s="306" t="s">
        <v>2495</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2495</v>
      </c>
      <c r="CX1643" s="318" t="s">
        <v>2504</v>
      </c>
      <c r="CY1643" s="320" t="s">
        <v>925</v>
      </c>
      <c r="CZ1643" s="319" t="s">
        <v>53</v>
      </c>
      <c r="DA1643" s="319" t="s">
        <v>53</v>
      </c>
      <c r="DB1643" s="319">
        <v>30</v>
      </c>
      <c r="DC1643" s="319">
        <v>150</v>
      </c>
      <c r="DD1643" s="319">
        <v>6</v>
      </c>
      <c r="DE1643" s="319">
        <v>6</v>
      </c>
      <c r="DF1643" s="319" t="s">
        <v>48</v>
      </c>
    </row>
    <row r="1644" spans="1:110" s="299" customFormat="1" ht="16" customHeight="1">
      <c r="A1644" s="297" t="s">
        <v>5883</v>
      </c>
      <c r="B1644" s="297" t="s">
        <v>5883</v>
      </c>
      <c r="C1644" s="119" t="s">
        <v>115</v>
      </c>
      <c r="D1644" s="119" t="s">
        <v>2495</v>
      </c>
      <c r="E1644" s="119" t="s">
        <v>2513</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5884</v>
      </c>
      <c r="Y1644" s="119" t="s">
        <v>5885</v>
      </c>
      <c r="Z1644" s="119" t="s">
        <v>5886</v>
      </c>
      <c r="AA1644" s="119" t="s">
        <v>5887</v>
      </c>
      <c r="AB1644" s="119" t="s">
        <v>1210</v>
      </c>
      <c r="AD1644" s="300"/>
      <c r="AE1644" s="304"/>
      <c r="AF1644" s="297"/>
      <c r="AG1644" s="355">
        <v>0</v>
      </c>
      <c r="AH1644" s="297" t="s">
        <v>5883</v>
      </c>
      <c r="AI1644" s="297" t="s">
        <v>5883</v>
      </c>
      <c r="AJ1644" s="302">
        <v>4</v>
      </c>
      <c r="AX1644" s="303"/>
      <c r="AZ1644" s="303"/>
      <c r="BB1644" s="304"/>
      <c r="BC1644" s="304"/>
      <c r="BD1644" s="303"/>
      <c r="BE1644" s="303"/>
      <c r="BF1644" s="305"/>
      <c r="BG1644" s="305"/>
      <c r="BH1644" s="306" t="s">
        <v>2495</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2495</v>
      </c>
      <c r="CX1644" s="318" t="s">
        <v>2513</v>
      </c>
      <c r="CY1644" s="320" t="s">
        <v>925</v>
      </c>
      <c r="CZ1644" s="319" t="s">
        <v>53</v>
      </c>
      <c r="DA1644" s="319" t="s">
        <v>53</v>
      </c>
      <c r="DB1644" s="319">
        <v>30</v>
      </c>
      <c r="DC1644" s="319">
        <v>150</v>
      </c>
      <c r="DD1644" s="319">
        <v>6</v>
      </c>
      <c r="DE1644" s="319">
        <v>6</v>
      </c>
      <c r="DF1644" s="319" t="s">
        <v>48</v>
      </c>
    </row>
    <row r="1645" spans="1:110" s="299" customFormat="1" ht="16" customHeight="1">
      <c r="A1645" s="297" t="s">
        <v>5888</v>
      </c>
      <c r="B1645" s="297" t="s">
        <v>5888</v>
      </c>
      <c r="C1645" s="119" t="s">
        <v>115</v>
      </c>
      <c r="D1645" s="119" t="s">
        <v>2495</v>
      </c>
      <c r="E1645" s="119" t="s">
        <v>2522</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5889</v>
      </c>
      <c r="Y1645" s="119" t="s">
        <v>5890</v>
      </c>
      <c r="Z1645" s="119" t="s">
        <v>5891</v>
      </c>
      <c r="AA1645" s="119" t="s">
        <v>5892</v>
      </c>
      <c r="AB1645" s="119" t="s">
        <v>1210</v>
      </c>
      <c r="AD1645" s="300"/>
      <c r="AE1645" s="304"/>
      <c r="AF1645" s="297"/>
      <c r="AG1645" s="355">
        <v>0</v>
      </c>
      <c r="AH1645" s="297" t="s">
        <v>5888</v>
      </c>
      <c r="AI1645" s="297" t="s">
        <v>5888</v>
      </c>
      <c r="AJ1645" s="302">
        <v>4</v>
      </c>
      <c r="AX1645" s="303"/>
      <c r="AZ1645" s="303"/>
      <c r="BB1645" s="304"/>
      <c r="BC1645" s="304"/>
      <c r="BD1645" s="303"/>
      <c r="BE1645" s="303"/>
      <c r="BF1645" s="305"/>
      <c r="BG1645" s="305"/>
      <c r="BH1645" s="306" t="s">
        <v>2495</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2495</v>
      </c>
      <c r="CX1645" s="318" t="s">
        <v>2522</v>
      </c>
      <c r="CY1645" s="320" t="s">
        <v>925</v>
      </c>
      <c r="CZ1645" s="319" t="s">
        <v>53</v>
      </c>
      <c r="DA1645" s="319" t="s">
        <v>53</v>
      </c>
      <c r="DB1645" s="319">
        <v>30</v>
      </c>
      <c r="DC1645" s="319">
        <v>150</v>
      </c>
      <c r="DD1645" s="319">
        <v>6</v>
      </c>
      <c r="DE1645" s="319">
        <v>6</v>
      </c>
      <c r="DF1645" s="319" t="s">
        <v>48</v>
      </c>
    </row>
    <row r="1646" spans="1:110" s="299" customFormat="1" ht="16" customHeight="1">
      <c r="A1646" s="297" t="s">
        <v>5893</v>
      </c>
      <c r="B1646" s="297" t="s">
        <v>5893</v>
      </c>
      <c r="C1646" s="119" t="s">
        <v>115</v>
      </c>
      <c r="D1646" s="119" t="s">
        <v>2163</v>
      </c>
      <c r="E1646" s="119" t="s">
        <v>2531</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5894</v>
      </c>
      <c r="Y1646" s="119" t="s">
        <v>5895</v>
      </c>
      <c r="Z1646" s="119" t="s">
        <v>5896</v>
      </c>
      <c r="AA1646" s="119" t="s">
        <v>5897</v>
      </c>
      <c r="AB1646" s="119" t="s">
        <v>1210</v>
      </c>
      <c r="AD1646" s="300"/>
      <c r="AE1646" s="304"/>
      <c r="AF1646" s="297"/>
      <c r="AG1646" s="355">
        <v>0</v>
      </c>
      <c r="AH1646" s="297" t="s">
        <v>5893</v>
      </c>
      <c r="AI1646" s="297" t="s">
        <v>5893</v>
      </c>
      <c r="AJ1646" s="302">
        <v>2</v>
      </c>
      <c r="AX1646" s="303"/>
      <c r="AZ1646" s="303"/>
      <c r="BB1646" s="304"/>
      <c r="BC1646" s="304"/>
      <c r="BD1646" s="303"/>
      <c r="BE1646" s="303"/>
      <c r="BF1646" s="305"/>
      <c r="BG1646" s="305"/>
      <c r="BH1646" s="306" t="s">
        <v>2163</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2163</v>
      </c>
      <c r="CX1646" s="318" t="s">
        <v>2531</v>
      </c>
      <c r="CY1646" s="320" t="s">
        <v>925</v>
      </c>
      <c r="CZ1646" s="319" t="s">
        <v>53</v>
      </c>
      <c r="DA1646" s="319" t="s">
        <v>53</v>
      </c>
      <c r="DB1646" s="319">
        <v>0</v>
      </c>
      <c r="DC1646" s="319">
        <v>0</v>
      </c>
      <c r="DD1646" s="319">
        <v>30</v>
      </c>
      <c r="DE1646" s="319">
        <v>30</v>
      </c>
      <c r="DF1646" s="319" t="s">
        <v>48</v>
      </c>
    </row>
    <row r="1647" spans="1:110" s="299" customFormat="1" ht="16" customHeight="1">
      <c r="A1647" s="297" t="s">
        <v>5898</v>
      </c>
      <c r="B1647" s="297" t="s">
        <v>5898</v>
      </c>
      <c r="C1647" s="119" t="s">
        <v>115</v>
      </c>
      <c r="D1647" s="119" t="s">
        <v>2531</v>
      </c>
      <c r="E1647" s="119" t="s">
        <v>2540</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5899</v>
      </c>
      <c r="Y1647" s="119" t="s">
        <v>5900</v>
      </c>
      <c r="Z1647" s="119" t="s">
        <v>5901</v>
      </c>
      <c r="AA1647" s="119" t="s">
        <v>5902</v>
      </c>
      <c r="AB1647" s="119" t="s">
        <v>1210</v>
      </c>
      <c r="AD1647" s="300"/>
      <c r="AE1647" s="304"/>
      <c r="AF1647" s="297"/>
      <c r="AG1647" s="355">
        <v>0</v>
      </c>
      <c r="AH1647" s="297" t="s">
        <v>5898</v>
      </c>
      <c r="AI1647" s="297" t="s">
        <v>5898</v>
      </c>
      <c r="AJ1647" s="302">
        <v>3</v>
      </c>
      <c r="AX1647" s="303"/>
      <c r="AZ1647" s="303"/>
      <c r="BB1647" s="304"/>
      <c r="BC1647" s="304"/>
      <c r="BD1647" s="303"/>
      <c r="BE1647" s="303"/>
      <c r="BF1647" s="305"/>
      <c r="BG1647" s="305"/>
      <c r="BH1647" s="306" t="s">
        <v>2531</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2531</v>
      </c>
      <c r="CX1647" s="318" t="s">
        <v>2540</v>
      </c>
      <c r="CY1647" s="320" t="s">
        <v>925</v>
      </c>
      <c r="CZ1647" s="319" t="s">
        <v>53</v>
      </c>
      <c r="DA1647" s="319" t="s">
        <v>53</v>
      </c>
      <c r="DB1647" s="319">
        <v>30</v>
      </c>
      <c r="DC1647" s="319">
        <v>150</v>
      </c>
      <c r="DD1647" s="319">
        <v>17.5</v>
      </c>
      <c r="DE1647" s="319">
        <v>17.5</v>
      </c>
      <c r="DF1647" s="319" t="s">
        <v>48</v>
      </c>
    </row>
    <row r="1648" spans="1:110" s="299" customFormat="1" ht="16" customHeight="1">
      <c r="A1648" s="297" t="s">
        <v>5903</v>
      </c>
      <c r="B1648" s="297" t="s">
        <v>5903</v>
      </c>
      <c r="C1648" s="119" t="s">
        <v>115</v>
      </c>
      <c r="D1648" s="119" t="s">
        <v>2540</v>
      </c>
      <c r="E1648" s="119" t="s">
        <v>2549</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5904</v>
      </c>
      <c r="Y1648" s="119" t="s">
        <v>5905</v>
      </c>
      <c r="Z1648" s="119" t="s">
        <v>5906</v>
      </c>
      <c r="AA1648" s="119" t="s">
        <v>5907</v>
      </c>
      <c r="AB1648" s="119" t="s">
        <v>1210</v>
      </c>
      <c r="AD1648" s="300"/>
      <c r="AE1648" s="304"/>
      <c r="AF1648" s="297"/>
      <c r="AG1648" s="355">
        <v>0</v>
      </c>
      <c r="AH1648" s="297" t="s">
        <v>5903</v>
      </c>
      <c r="AI1648" s="297" t="s">
        <v>5903</v>
      </c>
      <c r="AJ1648" s="302">
        <v>4</v>
      </c>
      <c r="AX1648" s="303"/>
      <c r="AZ1648" s="303"/>
      <c r="BB1648" s="304"/>
      <c r="BC1648" s="304"/>
      <c r="BD1648" s="303"/>
      <c r="BE1648" s="303"/>
      <c r="BF1648" s="305"/>
      <c r="BG1648" s="305"/>
      <c r="BH1648" s="306" t="s">
        <v>2540</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2540</v>
      </c>
      <c r="CX1648" s="318" t="s">
        <v>2549</v>
      </c>
      <c r="CY1648" s="320" t="s">
        <v>925</v>
      </c>
      <c r="CZ1648" s="319" t="s">
        <v>53</v>
      </c>
      <c r="DA1648" s="319" t="s">
        <v>53</v>
      </c>
      <c r="DB1648" s="319">
        <v>30</v>
      </c>
      <c r="DC1648" s="319">
        <v>150</v>
      </c>
      <c r="DD1648" s="319">
        <v>6</v>
      </c>
      <c r="DE1648" s="319">
        <v>6</v>
      </c>
      <c r="DF1648" s="319" t="s">
        <v>48</v>
      </c>
    </row>
    <row r="1649" spans="1:110" s="299" customFormat="1" ht="16" customHeight="1">
      <c r="A1649" s="297" t="s">
        <v>5908</v>
      </c>
      <c r="B1649" s="297" t="s">
        <v>5908</v>
      </c>
      <c r="C1649" s="119" t="s">
        <v>115</v>
      </c>
      <c r="D1649" s="119" t="s">
        <v>2540</v>
      </c>
      <c r="E1649" s="119" t="s">
        <v>2558</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5909</v>
      </c>
      <c r="Y1649" s="119" t="s">
        <v>5910</v>
      </c>
      <c r="Z1649" s="119" t="s">
        <v>5911</v>
      </c>
      <c r="AA1649" s="119" t="s">
        <v>5912</v>
      </c>
      <c r="AB1649" s="119" t="s">
        <v>1210</v>
      </c>
      <c r="AD1649" s="300"/>
      <c r="AE1649" s="304"/>
      <c r="AF1649" s="297"/>
      <c r="AG1649" s="355">
        <v>0</v>
      </c>
      <c r="AH1649" s="297" t="s">
        <v>5908</v>
      </c>
      <c r="AI1649" s="297" t="s">
        <v>5908</v>
      </c>
      <c r="AJ1649" s="302">
        <v>4</v>
      </c>
      <c r="AX1649" s="303"/>
      <c r="AZ1649" s="303"/>
      <c r="BB1649" s="304"/>
      <c r="BC1649" s="304"/>
      <c r="BD1649" s="303"/>
      <c r="BE1649" s="303"/>
      <c r="BF1649" s="305"/>
      <c r="BG1649" s="305"/>
      <c r="BH1649" s="306" t="s">
        <v>2540</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2540</v>
      </c>
      <c r="CX1649" s="318" t="s">
        <v>2558</v>
      </c>
      <c r="CY1649" s="320" t="s">
        <v>925</v>
      </c>
      <c r="CZ1649" s="319" t="s">
        <v>53</v>
      </c>
      <c r="DA1649" s="319" t="s">
        <v>53</v>
      </c>
      <c r="DB1649" s="319">
        <v>30</v>
      </c>
      <c r="DC1649" s="319">
        <v>150</v>
      </c>
      <c r="DD1649" s="319">
        <v>6</v>
      </c>
      <c r="DE1649" s="319">
        <v>6</v>
      </c>
      <c r="DF1649" s="319" t="s">
        <v>48</v>
      </c>
    </row>
    <row r="1650" spans="1:110" s="299" customFormat="1" ht="16" customHeight="1">
      <c r="A1650" s="297" t="s">
        <v>5913</v>
      </c>
      <c r="B1650" s="297" t="s">
        <v>5913</v>
      </c>
      <c r="C1650" s="119" t="s">
        <v>115</v>
      </c>
      <c r="D1650" s="119" t="s">
        <v>2540</v>
      </c>
      <c r="E1650" s="119" t="s">
        <v>2567</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5914</v>
      </c>
      <c r="Y1650" s="119" t="s">
        <v>5915</v>
      </c>
      <c r="Z1650" s="119" t="s">
        <v>5916</v>
      </c>
      <c r="AA1650" s="119" t="s">
        <v>5917</v>
      </c>
      <c r="AB1650" s="119" t="s">
        <v>1210</v>
      </c>
      <c r="AD1650" s="300"/>
      <c r="AE1650" s="304"/>
      <c r="AF1650" s="297"/>
      <c r="AG1650" s="355">
        <v>0</v>
      </c>
      <c r="AH1650" s="297" t="s">
        <v>5913</v>
      </c>
      <c r="AI1650" s="297" t="s">
        <v>5913</v>
      </c>
      <c r="AJ1650" s="302">
        <v>4</v>
      </c>
      <c r="AX1650" s="303"/>
      <c r="AZ1650" s="303"/>
      <c r="BB1650" s="304"/>
      <c r="BC1650" s="304"/>
      <c r="BD1650" s="303"/>
      <c r="BE1650" s="303"/>
      <c r="BF1650" s="305"/>
      <c r="BG1650" s="305"/>
      <c r="BH1650" s="306" t="s">
        <v>2540</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2540</v>
      </c>
      <c r="CX1650" s="318" t="s">
        <v>2567</v>
      </c>
      <c r="CY1650" s="320" t="s">
        <v>925</v>
      </c>
      <c r="CZ1650" s="319" t="s">
        <v>53</v>
      </c>
      <c r="DA1650" s="319" t="s">
        <v>53</v>
      </c>
      <c r="DB1650" s="319">
        <v>30</v>
      </c>
      <c r="DC1650" s="319">
        <v>150</v>
      </c>
      <c r="DD1650" s="319">
        <v>6</v>
      </c>
      <c r="DE1650" s="319">
        <v>6</v>
      </c>
      <c r="DF1650" s="319" t="s">
        <v>48</v>
      </c>
    </row>
    <row r="1651" spans="1:110" s="299" customFormat="1" ht="16" customHeight="1">
      <c r="A1651" s="297" t="s">
        <v>5918</v>
      </c>
      <c r="B1651" s="297" t="s">
        <v>5918</v>
      </c>
      <c r="C1651" s="119" t="s">
        <v>115</v>
      </c>
      <c r="D1651" s="119" t="s">
        <v>2531</v>
      </c>
      <c r="E1651" s="119" t="s">
        <v>2576</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5919</v>
      </c>
      <c r="Y1651" s="119" t="s">
        <v>5920</v>
      </c>
      <c r="Z1651" s="119" t="s">
        <v>5921</v>
      </c>
      <c r="AA1651" s="119" t="s">
        <v>5922</v>
      </c>
      <c r="AB1651" s="119" t="s">
        <v>1210</v>
      </c>
      <c r="AD1651" s="300"/>
      <c r="AE1651" s="304"/>
      <c r="AF1651" s="297"/>
      <c r="AG1651" s="355">
        <v>0</v>
      </c>
      <c r="AH1651" s="297" t="s">
        <v>5918</v>
      </c>
      <c r="AI1651" s="297" t="s">
        <v>5918</v>
      </c>
      <c r="AJ1651" s="302">
        <v>3</v>
      </c>
      <c r="AX1651" s="303"/>
      <c r="AZ1651" s="303"/>
      <c r="BB1651" s="304"/>
      <c r="BC1651" s="304"/>
      <c r="BD1651" s="303"/>
      <c r="BE1651" s="303"/>
      <c r="BF1651" s="305"/>
      <c r="BG1651" s="305"/>
      <c r="BH1651" s="306" t="s">
        <v>2531</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2531</v>
      </c>
      <c r="CX1651" s="318" t="s">
        <v>2576</v>
      </c>
      <c r="CY1651" s="320" t="s">
        <v>925</v>
      </c>
      <c r="CZ1651" s="319" t="s">
        <v>53</v>
      </c>
      <c r="DA1651" s="319" t="s">
        <v>53</v>
      </c>
      <c r="DB1651" s="319">
        <v>30</v>
      </c>
      <c r="DC1651" s="319">
        <v>150</v>
      </c>
      <c r="DD1651" s="319">
        <v>17.5</v>
      </c>
      <c r="DE1651" s="319">
        <v>17.5</v>
      </c>
      <c r="DF1651" s="319" t="s">
        <v>48</v>
      </c>
    </row>
    <row r="1652" spans="1:110" s="299" customFormat="1" ht="16" customHeight="1">
      <c r="A1652" s="297" t="s">
        <v>5923</v>
      </c>
      <c r="B1652" s="297" t="s">
        <v>5923</v>
      </c>
      <c r="C1652" s="119" t="s">
        <v>115</v>
      </c>
      <c r="D1652" s="119" t="s">
        <v>2576</v>
      </c>
      <c r="E1652" s="119" t="s">
        <v>2585</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5924</v>
      </c>
      <c r="Y1652" s="119" t="s">
        <v>5925</v>
      </c>
      <c r="Z1652" s="119" t="s">
        <v>5926</v>
      </c>
      <c r="AA1652" s="119" t="s">
        <v>5927</v>
      </c>
      <c r="AB1652" s="119" t="s">
        <v>1210</v>
      </c>
      <c r="AD1652" s="300"/>
      <c r="AE1652" s="304"/>
      <c r="AF1652" s="297"/>
      <c r="AG1652" s="355">
        <v>0</v>
      </c>
      <c r="AH1652" s="297" t="s">
        <v>5923</v>
      </c>
      <c r="AI1652" s="297" t="s">
        <v>5923</v>
      </c>
      <c r="AJ1652" s="302">
        <v>4</v>
      </c>
      <c r="AX1652" s="303"/>
      <c r="AZ1652" s="303"/>
      <c r="BB1652" s="304"/>
      <c r="BC1652" s="304"/>
      <c r="BD1652" s="303"/>
      <c r="BE1652" s="303"/>
      <c r="BF1652" s="305"/>
      <c r="BG1652" s="305"/>
      <c r="BH1652" s="306" t="s">
        <v>2576</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2576</v>
      </c>
      <c r="CX1652" s="318" t="s">
        <v>2585</v>
      </c>
      <c r="CY1652" s="320" t="s">
        <v>925</v>
      </c>
      <c r="CZ1652" s="319" t="s">
        <v>53</v>
      </c>
      <c r="DA1652" s="319" t="s">
        <v>53</v>
      </c>
      <c r="DB1652" s="319">
        <v>30</v>
      </c>
      <c r="DC1652" s="319">
        <v>150</v>
      </c>
      <c r="DD1652" s="319">
        <v>6</v>
      </c>
      <c r="DE1652" s="319">
        <v>6</v>
      </c>
      <c r="DF1652" s="319" t="s">
        <v>48</v>
      </c>
    </row>
    <row r="1653" spans="1:110" s="299" customFormat="1" ht="16" customHeight="1">
      <c r="A1653" s="297" t="s">
        <v>5928</v>
      </c>
      <c r="B1653" s="297" t="s">
        <v>5928</v>
      </c>
      <c r="C1653" s="119" t="s">
        <v>115</v>
      </c>
      <c r="D1653" s="119" t="s">
        <v>2576</v>
      </c>
      <c r="E1653" s="119" t="s">
        <v>2594</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5929</v>
      </c>
      <c r="Y1653" s="119" t="s">
        <v>5930</v>
      </c>
      <c r="Z1653" s="119" t="s">
        <v>5931</v>
      </c>
      <c r="AA1653" s="119" t="s">
        <v>5932</v>
      </c>
      <c r="AB1653" s="119" t="s">
        <v>1210</v>
      </c>
      <c r="AD1653" s="300"/>
      <c r="AE1653" s="304"/>
      <c r="AF1653" s="297"/>
      <c r="AG1653" s="355">
        <v>0</v>
      </c>
      <c r="AH1653" s="297" t="s">
        <v>5928</v>
      </c>
      <c r="AI1653" s="297" t="s">
        <v>5928</v>
      </c>
      <c r="AJ1653" s="302">
        <v>4</v>
      </c>
      <c r="AX1653" s="303"/>
      <c r="AZ1653" s="303"/>
      <c r="BB1653" s="304"/>
      <c r="BC1653" s="304"/>
      <c r="BD1653" s="303"/>
      <c r="BE1653" s="303"/>
      <c r="BF1653" s="305"/>
      <c r="BG1653" s="305"/>
      <c r="BH1653" s="306" t="s">
        <v>2576</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2576</v>
      </c>
      <c r="CX1653" s="318" t="s">
        <v>2594</v>
      </c>
      <c r="CY1653" s="320" t="s">
        <v>925</v>
      </c>
      <c r="CZ1653" s="319" t="s">
        <v>53</v>
      </c>
      <c r="DA1653" s="319" t="s">
        <v>53</v>
      </c>
      <c r="DB1653" s="319">
        <v>30</v>
      </c>
      <c r="DC1653" s="319">
        <v>150</v>
      </c>
      <c r="DD1653" s="319">
        <v>6</v>
      </c>
      <c r="DE1653" s="319">
        <v>6</v>
      </c>
      <c r="DF1653" s="319" t="s">
        <v>48</v>
      </c>
    </row>
    <row r="1654" spans="1:110" s="299" customFormat="1" ht="16" customHeight="1">
      <c r="A1654" s="297" t="s">
        <v>5933</v>
      </c>
      <c r="B1654" s="297" t="s">
        <v>5933</v>
      </c>
      <c r="C1654" s="119" t="s">
        <v>115</v>
      </c>
      <c r="D1654" s="119" t="s">
        <v>2576</v>
      </c>
      <c r="E1654" s="119" t="s">
        <v>2603</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5934</v>
      </c>
      <c r="Y1654" s="119" t="s">
        <v>5935</v>
      </c>
      <c r="Z1654" s="119" t="s">
        <v>5936</v>
      </c>
      <c r="AA1654" s="119" t="s">
        <v>5937</v>
      </c>
      <c r="AB1654" s="119" t="s">
        <v>1210</v>
      </c>
      <c r="AD1654" s="300"/>
      <c r="AE1654" s="304"/>
      <c r="AF1654" s="297"/>
      <c r="AG1654" s="355">
        <v>0</v>
      </c>
      <c r="AH1654" s="297" t="s">
        <v>5933</v>
      </c>
      <c r="AI1654" s="297" t="s">
        <v>5933</v>
      </c>
      <c r="AJ1654" s="302">
        <v>4</v>
      </c>
      <c r="AX1654" s="303"/>
      <c r="AZ1654" s="303"/>
      <c r="BB1654" s="304"/>
      <c r="BC1654" s="304"/>
      <c r="BD1654" s="303"/>
      <c r="BE1654" s="303"/>
      <c r="BF1654" s="305"/>
      <c r="BG1654" s="305"/>
      <c r="BH1654" s="306" t="s">
        <v>2576</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2576</v>
      </c>
      <c r="CX1654" s="318" t="s">
        <v>2603</v>
      </c>
      <c r="CY1654" s="320" t="s">
        <v>925</v>
      </c>
      <c r="CZ1654" s="319" t="s">
        <v>53</v>
      </c>
      <c r="DA1654" s="319" t="s">
        <v>53</v>
      </c>
      <c r="DB1654" s="319">
        <v>30</v>
      </c>
      <c r="DC1654" s="319">
        <v>150</v>
      </c>
      <c r="DD1654" s="319">
        <v>6</v>
      </c>
      <c r="DE1654" s="319">
        <v>6</v>
      </c>
      <c r="DF1654" s="319" t="s">
        <v>48</v>
      </c>
    </row>
    <row r="1655" spans="1:110" s="299" customFormat="1" ht="16" customHeight="1">
      <c r="A1655" s="297" t="s">
        <v>5938</v>
      </c>
      <c r="B1655" s="297" t="s">
        <v>5938</v>
      </c>
      <c r="C1655" s="119" t="s">
        <v>115</v>
      </c>
      <c r="D1655" s="119" t="s">
        <v>2531</v>
      </c>
      <c r="E1655" s="119" t="s">
        <v>2612</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5939</v>
      </c>
      <c r="Y1655" s="119" t="s">
        <v>5940</v>
      </c>
      <c r="Z1655" s="119" t="s">
        <v>5941</v>
      </c>
      <c r="AA1655" s="119" t="s">
        <v>5942</v>
      </c>
      <c r="AB1655" s="119" t="s">
        <v>1210</v>
      </c>
      <c r="AD1655" s="300"/>
      <c r="AE1655" s="304"/>
      <c r="AF1655" s="297"/>
      <c r="AG1655" s="355">
        <v>0</v>
      </c>
      <c r="AH1655" s="297" t="s">
        <v>5938</v>
      </c>
      <c r="AI1655" s="297" t="s">
        <v>5938</v>
      </c>
      <c r="AJ1655" s="302">
        <v>3</v>
      </c>
      <c r="AX1655" s="303"/>
      <c r="AZ1655" s="303"/>
      <c r="BB1655" s="304"/>
      <c r="BC1655" s="304"/>
      <c r="BD1655" s="303"/>
      <c r="BE1655" s="303"/>
      <c r="BF1655" s="305"/>
      <c r="BG1655" s="305"/>
      <c r="BH1655" s="306" t="s">
        <v>2531</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2531</v>
      </c>
      <c r="CX1655" s="318" t="s">
        <v>2612</v>
      </c>
      <c r="CY1655" s="320" t="s">
        <v>925</v>
      </c>
      <c r="CZ1655" s="319" t="s">
        <v>53</v>
      </c>
      <c r="DA1655" s="319" t="s">
        <v>53</v>
      </c>
      <c r="DB1655" s="319">
        <v>30</v>
      </c>
      <c r="DC1655" s="319">
        <v>150</v>
      </c>
      <c r="DD1655" s="319">
        <v>17.5</v>
      </c>
      <c r="DE1655" s="319">
        <v>17.5</v>
      </c>
      <c r="DF1655" s="319" t="s">
        <v>48</v>
      </c>
    </row>
    <row r="1656" spans="1:110" s="299" customFormat="1" ht="16" customHeight="1">
      <c r="A1656" s="297" t="s">
        <v>5943</v>
      </c>
      <c r="B1656" s="297" t="s">
        <v>5943</v>
      </c>
      <c r="C1656" s="119" t="s">
        <v>115</v>
      </c>
      <c r="D1656" s="119" t="s">
        <v>2612</v>
      </c>
      <c r="E1656" s="119" t="s">
        <v>2621</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5944</v>
      </c>
      <c r="Y1656" s="119" t="s">
        <v>5945</v>
      </c>
      <c r="Z1656" s="119" t="s">
        <v>5946</v>
      </c>
      <c r="AA1656" s="119" t="s">
        <v>5947</v>
      </c>
      <c r="AB1656" s="119" t="s">
        <v>1210</v>
      </c>
      <c r="AD1656" s="300"/>
      <c r="AE1656" s="304"/>
      <c r="AF1656" s="297"/>
      <c r="AG1656" s="355">
        <v>0</v>
      </c>
      <c r="AH1656" s="297" t="s">
        <v>5943</v>
      </c>
      <c r="AI1656" s="297" t="s">
        <v>5943</v>
      </c>
      <c r="AJ1656" s="302">
        <v>4</v>
      </c>
      <c r="AX1656" s="303"/>
      <c r="AZ1656" s="303"/>
      <c r="BB1656" s="304"/>
      <c r="BC1656" s="304"/>
      <c r="BD1656" s="303"/>
      <c r="BE1656" s="303"/>
      <c r="BF1656" s="305"/>
      <c r="BG1656" s="305"/>
      <c r="BH1656" s="306" t="s">
        <v>2612</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2612</v>
      </c>
      <c r="CX1656" s="318" t="s">
        <v>2621</v>
      </c>
      <c r="CY1656" s="320" t="s">
        <v>925</v>
      </c>
      <c r="CZ1656" s="319" t="s">
        <v>53</v>
      </c>
      <c r="DA1656" s="319" t="s">
        <v>53</v>
      </c>
      <c r="DB1656" s="319">
        <v>30</v>
      </c>
      <c r="DC1656" s="319">
        <v>150</v>
      </c>
      <c r="DD1656" s="319">
        <v>6</v>
      </c>
      <c r="DE1656" s="319">
        <v>6</v>
      </c>
      <c r="DF1656" s="319" t="s">
        <v>48</v>
      </c>
    </row>
    <row r="1657" spans="1:110" s="299" customFormat="1" ht="16" customHeight="1">
      <c r="A1657" s="297" t="s">
        <v>5948</v>
      </c>
      <c r="B1657" s="297" t="s">
        <v>5948</v>
      </c>
      <c r="C1657" s="119" t="s">
        <v>115</v>
      </c>
      <c r="D1657" s="119" t="s">
        <v>2612</v>
      </c>
      <c r="E1657" s="119" t="s">
        <v>2630</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5949</v>
      </c>
      <c r="Y1657" s="119" t="s">
        <v>5950</v>
      </c>
      <c r="Z1657" s="119" t="s">
        <v>5951</v>
      </c>
      <c r="AA1657" s="119" t="s">
        <v>5952</v>
      </c>
      <c r="AB1657" s="119" t="s">
        <v>1210</v>
      </c>
      <c r="AD1657" s="300"/>
      <c r="AE1657" s="304"/>
      <c r="AF1657" s="297"/>
      <c r="AG1657" s="355">
        <v>0</v>
      </c>
      <c r="AH1657" s="297" t="s">
        <v>5948</v>
      </c>
      <c r="AI1657" s="297" t="s">
        <v>5948</v>
      </c>
      <c r="AJ1657" s="302">
        <v>4</v>
      </c>
      <c r="AX1657" s="303"/>
      <c r="AZ1657" s="303"/>
      <c r="BB1657" s="304"/>
      <c r="BC1657" s="304"/>
      <c r="BD1657" s="303"/>
      <c r="BE1657" s="303"/>
      <c r="BF1657" s="305"/>
      <c r="BG1657" s="305"/>
      <c r="BH1657" s="306" t="s">
        <v>2612</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2612</v>
      </c>
      <c r="CX1657" s="318" t="s">
        <v>2630</v>
      </c>
      <c r="CY1657" s="320" t="s">
        <v>925</v>
      </c>
      <c r="CZ1657" s="319" t="s">
        <v>53</v>
      </c>
      <c r="DA1657" s="319" t="s">
        <v>53</v>
      </c>
      <c r="DB1657" s="319">
        <v>30</v>
      </c>
      <c r="DC1657" s="319">
        <v>150</v>
      </c>
      <c r="DD1657" s="319">
        <v>6</v>
      </c>
      <c r="DE1657" s="319">
        <v>6</v>
      </c>
      <c r="DF1657" s="319" t="s">
        <v>48</v>
      </c>
    </row>
    <row r="1658" spans="1:110" s="299" customFormat="1" ht="16" customHeight="1">
      <c r="A1658" s="297" t="s">
        <v>5953</v>
      </c>
      <c r="B1658" s="297" t="s">
        <v>5953</v>
      </c>
      <c r="C1658" s="119" t="s">
        <v>115</v>
      </c>
      <c r="D1658" s="119" t="s">
        <v>2612</v>
      </c>
      <c r="E1658" s="119" t="s">
        <v>2639</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5954</v>
      </c>
      <c r="Y1658" s="119" t="s">
        <v>5955</v>
      </c>
      <c r="Z1658" s="119" t="s">
        <v>5956</v>
      </c>
      <c r="AA1658" s="119" t="s">
        <v>5957</v>
      </c>
      <c r="AB1658" s="119" t="s">
        <v>1210</v>
      </c>
      <c r="AD1658" s="300"/>
      <c r="AE1658" s="304"/>
      <c r="AF1658" s="297"/>
      <c r="AG1658" s="355">
        <v>0</v>
      </c>
      <c r="AH1658" s="297" t="s">
        <v>5953</v>
      </c>
      <c r="AI1658" s="297" t="s">
        <v>5953</v>
      </c>
      <c r="AJ1658" s="302">
        <v>4</v>
      </c>
      <c r="AX1658" s="303"/>
      <c r="AZ1658" s="303"/>
      <c r="BB1658" s="304"/>
      <c r="BC1658" s="304"/>
      <c r="BD1658" s="303"/>
      <c r="BE1658" s="303"/>
      <c r="BF1658" s="305"/>
      <c r="BG1658" s="305"/>
      <c r="BH1658" s="306" t="s">
        <v>2612</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2612</v>
      </c>
      <c r="CX1658" s="318" t="s">
        <v>2639</v>
      </c>
      <c r="CY1658" s="320" t="s">
        <v>925</v>
      </c>
      <c r="CZ1658" s="319" t="s">
        <v>53</v>
      </c>
      <c r="DA1658" s="319" t="s">
        <v>53</v>
      </c>
      <c r="DB1658" s="319">
        <v>30</v>
      </c>
      <c r="DC1658" s="319">
        <v>150</v>
      </c>
      <c r="DD1658" s="319">
        <v>6</v>
      </c>
      <c r="DE1658" s="319">
        <v>6</v>
      </c>
      <c r="DF1658" s="319" t="s">
        <v>48</v>
      </c>
    </row>
    <row r="1659" spans="1:110" s="299" customFormat="1" ht="16" customHeight="1">
      <c r="A1659" s="297" t="s">
        <v>5958</v>
      </c>
      <c r="B1659" s="297" t="s">
        <v>5958</v>
      </c>
      <c r="C1659" s="119" t="s">
        <v>115</v>
      </c>
      <c r="D1659" s="119" t="s">
        <v>1203</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5959</v>
      </c>
      <c r="Y1659" s="119" t="s">
        <v>5960</v>
      </c>
      <c r="Z1659" s="119" t="s">
        <v>5961</v>
      </c>
      <c r="AA1659" s="119" t="s">
        <v>5962</v>
      </c>
      <c r="AB1659" s="119" t="s">
        <v>1210</v>
      </c>
      <c r="AD1659" s="300"/>
      <c r="AE1659" s="304"/>
      <c r="AF1659" s="297"/>
      <c r="AG1659" s="355">
        <v>0</v>
      </c>
      <c r="AH1659" s="297" t="s">
        <v>5958</v>
      </c>
      <c r="AI1659" s="297" t="s">
        <v>5958</v>
      </c>
      <c r="AJ1659" s="302">
        <v>1</v>
      </c>
      <c r="AX1659" s="303"/>
      <c r="AZ1659" s="303"/>
      <c r="BB1659" s="304"/>
      <c r="BC1659" s="304"/>
      <c r="BD1659" s="303"/>
      <c r="BE1659" s="303"/>
      <c r="BF1659" s="305"/>
      <c r="BG1659" s="305"/>
      <c r="BH1659" s="306" t="s">
        <v>1203</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1203</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5963</v>
      </c>
      <c r="B1660" s="297" t="s">
        <v>5963</v>
      </c>
      <c r="C1660" s="119" t="s">
        <v>115</v>
      </c>
      <c r="D1660" s="119" t="s">
        <v>2639</v>
      </c>
      <c r="E1660" s="119" t="s">
        <v>2656</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5964</v>
      </c>
      <c r="Y1660" s="119" t="s">
        <v>5965</v>
      </c>
      <c r="Z1660" s="119" t="s">
        <v>5966</v>
      </c>
      <c r="AA1660" s="119" t="s">
        <v>5967</v>
      </c>
      <c r="AB1660" s="119" t="s">
        <v>1210</v>
      </c>
      <c r="AD1660" s="300"/>
      <c r="AE1660" s="304"/>
      <c r="AF1660" s="297"/>
      <c r="AG1660" s="355">
        <v>0</v>
      </c>
      <c r="AH1660" s="297" t="s">
        <v>5963</v>
      </c>
      <c r="AI1660" s="297" t="s">
        <v>5963</v>
      </c>
      <c r="AJ1660" s="302">
        <v>2</v>
      </c>
      <c r="AX1660" s="303"/>
      <c r="AZ1660" s="303"/>
      <c r="BB1660" s="304"/>
      <c r="BC1660" s="304"/>
      <c r="BD1660" s="303"/>
      <c r="BE1660" s="303"/>
      <c r="BF1660" s="305"/>
      <c r="BG1660" s="305"/>
      <c r="BH1660" s="306" t="s">
        <v>2639</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2639</v>
      </c>
      <c r="CX1660" s="318" t="s">
        <v>2656</v>
      </c>
      <c r="CY1660" s="320" t="s">
        <v>925</v>
      </c>
      <c r="CZ1660" s="319" t="s">
        <v>53</v>
      </c>
      <c r="DA1660" s="319" t="s">
        <v>53</v>
      </c>
      <c r="DB1660" s="319">
        <v>30</v>
      </c>
      <c r="DC1660" s="319">
        <v>150</v>
      </c>
      <c r="DD1660" s="319">
        <v>30</v>
      </c>
      <c r="DE1660" s="319">
        <v>30</v>
      </c>
      <c r="DF1660" s="319" t="s">
        <v>48</v>
      </c>
    </row>
    <row r="1661" spans="1:110" s="299" customFormat="1" ht="16" customHeight="1">
      <c r="A1661" s="297" t="s">
        <v>5968</v>
      </c>
      <c r="B1661" s="297" t="s">
        <v>5968</v>
      </c>
      <c r="C1661" s="119" t="s">
        <v>115</v>
      </c>
      <c r="D1661" s="119" t="s">
        <v>2656</v>
      </c>
      <c r="E1661" s="119" t="s">
        <v>2665</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5969</v>
      </c>
      <c r="Y1661" s="119" t="s">
        <v>5970</v>
      </c>
      <c r="Z1661" s="119" t="s">
        <v>5971</v>
      </c>
      <c r="AA1661" s="119" t="s">
        <v>5972</v>
      </c>
      <c r="AB1661" s="119" t="s">
        <v>1210</v>
      </c>
      <c r="AD1661" s="300"/>
      <c r="AE1661" s="304"/>
      <c r="AF1661" s="297"/>
      <c r="AG1661" s="355">
        <v>0</v>
      </c>
      <c r="AH1661" s="297" t="s">
        <v>5968</v>
      </c>
      <c r="AI1661" s="297" t="s">
        <v>5968</v>
      </c>
      <c r="AJ1661" s="302">
        <v>3</v>
      </c>
      <c r="AX1661" s="303"/>
      <c r="AZ1661" s="303"/>
      <c r="BB1661" s="304"/>
      <c r="BC1661" s="304"/>
      <c r="BD1661" s="303"/>
      <c r="BE1661" s="303"/>
      <c r="BF1661" s="305"/>
      <c r="BG1661" s="305"/>
      <c r="BH1661" s="306" t="s">
        <v>2656</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2656</v>
      </c>
      <c r="CX1661" s="318" t="s">
        <v>2665</v>
      </c>
      <c r="CY1661" s="320" t="s">
        <v>925</v>
      </c>
      <c r="CZ1661" s="319" t="s">
        <v>53</v>
      </c>
      <c r="DA1661" s="319" t="s">
        <v>53</v>
      </c>
      <c r="DB1661" s="319">
        <v>30</v>
      </c>
      <c r="DC1661" s="319">
        <v>150</v>
      </c>
      <c r="DD1661" s="319">
        <v>17.5</v>
      </c>
      <c r="DE1661" s="319">
        <v>17.5</v>
      </c>
      <c r="DF1661" s="319" t="s">
        <v>48</v>
      </c>
    </row>
    <row r="1662" spans="1:110" s="299" customFormat="1" ht="16" customHeight="1">
      <c r="A1662" s="297" t="s">
        <v>5973</v>
      </c>
      <c r="B1662" s="297" t="s">
        <v>5973</v>
      </c>
      <c r="C1662" s="119" t="s">
        <v>115</v>
      </c>
      <c r="D1662" s="119" t="s">
        <v>2665</v>
      </c>
      <c r="E1662" s="119" t="s">
        <v>2674</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5974</v>
      </c>
      <c r="Y1662" s="119" t="s">
        <v>5975</v>
      </c>
      <c r="Z1662" s="119" t="s">
        <v>5976</v>
      </c>
      <c r="AA1662" s="119" t="s">
        <v>5977</v>
      </c>
      <c r="AB1662" s="119" t="s">
        <v>1210</v>
      </c>
      <c r="AD1662" s="300"/>
      <c r="AE1662" s="304"/>
      <c r="AF1662" s="297"/>
      <c r="AG1662" s="355">
        <v>0</v>
      </c>
      <c r="AH1662" s="297" t="s">
        <v>5973</v>
      </c>
      <c r="AI1662" s="297" t="s">
        <v>5973</v>
      </c>
      <c r="AJ1662" s="302">
        <v>4</v>
      </c>
      <c r="AX1662" s="303"/>
      <c r="AZ1662" s="303"/>
      <c r="BB1662" s="304"/>
      <c r="BC1662" s="304"/>
      <c r="BD1662" s="303"/>
      <c r="BE1662" s="303"/>
      <c r="BF1662" s="305"/>
      <c r="BG1662" s="305"/>
      <c r="BH1662" s="306" t="s">
        <v>2665</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2665</v>
      </c>
      <c r="CX1662" s="318" t="s">
        <v>2674</v>
      </c>
      <c r="CY1662" s="320" t="s">
        <v>925</v>
      </c>
      <c r="CZ1662" s="319" t="s">
        <v>53</v>
      </c>
      <c r="DA1662" s="319" t="s">
        <v>53</v>
      </c>
      <c r="DB1662" s="319">
        <v>30</v>
      </c>
      <c r="DC1662" s="319">
        <v>150</v>
      </c>
      <c r="DD1662" s="319">
        <v>6</v>
      </c>
      <c r="DE1662" s="319">
        <v>6</v>
      </c>
      <c r="DF1662" s="319" t="s">
        <v>48</v>
      </c>
    </row>
    <row r="1663" spans="1:110" s="299" customFormat="1" ht="16" customHeight="1">
      <c r="A1663" s="297" t="s">
        <v>5978</v>
      </c>
      <c r="B1663" s="297" t="s">
        <v>5978</v>
      </c>
      <c r="C1663" s="119" t="s">
        <v>115</v>
      </c>
      <c r="D1663" s="119" t="s">
        <v>2665</v>
      </c>
      <c r="E1663" s="119" t="s">
        <v>2683</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5979</v>
      </c>
      <c r="Y1663" s="119" t="s">
        <v>5980</v>
      </c>
      <c r="Z1663" s="119" t="s">
        <v>5981</v>
      </c>
      <c r="AA1663" s="119" t="s">
        <v>5982</v>
      </c>
      <c r="AB1663" s="119" t="s">
        <v>1210</v>
      </c>
      <c r="AD1663" s="300"/>
      <c r="AE1663" s="304"/>
      <c r="AF1663" s="297"/>
      <c r="AG1663" s="355">
        <v>0</v>
      </c>
      <c r="AH1663" s="297" t="s">
        <v>5978</v>
      </c>
      <c r="AI1663" s="297" t="s">
        <v>5978</v>
      </c>
      <c r="AJ1663" s="302">
        <v>4</v>
      </c>
      <c r="AX1663" s="303"/>
      <c r="AZ1663" s="303"/>
      <c r="BB1663" s="304"/>
      <c r="BC1663" s="304"/>
      <c r="BD1663" s="303"/>
      <c r="BE1663" s="303"/>
      <c r="BF1663" s="305"/>
      <c r="BG1663" s="305"/>
      <c r="BH1663" s="306" t="s">
        <v>2665</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2665</v>
      </c>
      <c r="CX1663" s="318" t="s">
        <v>2683</v>
      </c>
      <c r="CY1663" s="320" t="s">
        <v>925</v>
      </c>
      <c r="CZ1663" s="319" t="s">
        <v>53</v>
      </c>
      <c r="DA1663" s="319" t="s">
        <v>53</v>
      </c>
      <c r="DB1663" s="319">
        <v>30</v>
      </c>
      <c r="DC1663" s="319">
        <v>150</v>
      </c>
      <c r="DD1663" s="319">
        <v>6</v>
      </c>
      <c r="DE1663" s="319">
        <v>6</v>
      </c>
      <c r="DF1663" s="319" t="s">
        <v>48</v>
      </c>
    </row>
    <row r="1664" spans="1:110" s="299" customFormat="1" ht="16" customHeight="1">
      <c r="A1664" s="297" t="s">
        <v>5983</v>
      </c>
      <c r="B1664" s="297" t="s">
        <v>5983</v>
      </c>
      <c r="C1664" s="119" t="s">
        <v>115</v>
      </c>
      <c r="D1664" s="119" t="s">
        <v>2665</v>
      </c>
      <c r="E1664" s="119" t="s">
        <v>2692</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5984</v>
      </c>
      <c r="Y1664" s="119" t="s">
        <v>5985</v>
      </c>
      <c r="Z1664" s="119" t="s">
        <v>5986</v>
      </c>
      <c r="AA1664" s="119" t="s">
        <v>5987</v>
      </c>
      <c r="AB1664" s="119" t="s">
        <v>1210</v>
      </c>
      <c r="AD1664" s="300"/>
      <c r="AE1664" s="304"/>
      <c r="AF1664" s="297"/>
      <c r="AG1664" s="355">
        <v>0</v>
      </c>
      <c r="AH1664" s="297" t="s">
        <v>5983</v>
      </c>
      <c r="AI1664" s="297" t="s">
        <v>5983</v>
      </c>
      <c r="AJ1664" s="302">
        <v>4</v>
      </c>
      <c r="AX1664" s="303"/>
      <c r="AZ1664" s="303"/>
      <c r="BB1664" s="304"/>
      <c r="BC1664" s="304"/>
      <c r="BD1664" s="303"/>
      <c r="BE1664" s="303"/>
      <c r="BF1664" s="305"/>
      <c r="BG1664" s="305"/>
      <c r="BH1664" s="306" t="s">
        <v>2665</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2665</v>
      </c>
      <c r="CX1664" s="318" t="s">
        <v>2692</v>
      </c>
      <c r="CY1664" s="320" t="s">
        <v>925</v>
      </c>
      <c r="CZ1664" s="319" t="s">
        <v>53</v>
      </c>
      <c r="DA1664" s="319" t="s">
        <v>53</v>
      </c>
      <c r="DB1664" s="319">
        <v>30</v>
      </c>
      <c r="DC1664" s="319">
        <v>150</v>
      </c>
      <c r="DD1664" s="319">
        <v>6</v>
      </c>
      <c r="DE1664" s="319">
        <v>6</v>
      </c>
      <c r="DF1664" s="319" t="s">
        <v>48</v>
      </c>
    </row>
    <row r="1665" spans="1:110" s="299" customFormat="1" ht="16" customHeight="1">
      <c r="A1665" s="297" t="s">
        <v>5988</v>
      </c>
      <c r="B1665" s="297" t="s">
        <v>5988</v>
      </c>
      <c r="C1665" s="119" t="s">
        <v>115</v>
      </c>
      <c r="D1665" s="119" t="s">
        <v>2656</v>
      </c>
      <c r="E1665" s="119" t="s">
        <v>2701</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5989</v>
      </c>
      <c r="Y1665" s="119" t="s">
        <v>5990</v>
      </c>
      <c r="Z1665" s="119" t="s">
        <v>5991</v>
      </c>
      <c r="AA1665" s="119" t="s">
        <v>5992</v>
      </c>
      <c r="AB1665" s="119" t="s">
        <v>1210</v>
      </c>
      <c r="AD1665" s="300"/>
      <c r="AE1665" s="304"/>
      <c r="AF1665" s="297"/>
      <c r="AG1665" s="355">
        <v>0</v>
      </c>
      <c r="AH1665" s="297" t="s">
        <v>5988</v>
      </c>
      <c r="AI1665" s="297" t="s">
        <v>5988</v>
      </c>
      <c r="AJ1665" s="302">
        <v>3</v>
      </c>
      <c r="AX1665" s="303"/>
      <c r="AZ1665" s="303"/>
      <c r="BB1665" s="304"/>
      <c r="BC1665" s="304"/>
      <c r="BD1665" s="303"/>
      <c r="BE1665" s="303"/>
      <c r="BF1665" s="305"/>
      <c r="BG1665" s="305"/>
      <c r="BH1665" s="306" t="s">
        <v>2656</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2656</v>
      </c>
      <c r="CX1665" s="318" t="s">
        <v>2701</v>
      </c>
      <c r="CY1665" s="320" t="s">
        <v>925</v>
      </c>
      <c r="CZ1665" s="319" t="s">
        <v>53</v>
      </c>
      <c r="DA1665" s="319" t="s">
        <v>53</v>
      </c>
      <c r="DB1665" s="319">
        <v>30</v>
      </c>
      <c r="DC1665" s="319">
        <v>150</v>
      </c>
      <c r="DD1665" s="319">
        <v>17.5</v>
      </c>
      <c r="DE1665" s="319">
        <v>17.5</v>
      </c>
      <c r="DF1665" s="319" t="s">
        <v>48</v>
      </c>
    </row>
    <row r="1666" spans="1:110" s="299" customFormat="1" ht="16" customHeight="1">
      <c r="A1666" s="297" t="s">
        <v>5993</v>
      </c>
      <c r="B1666" s="297" t="s">
        <v>5993</v>
      </c>
      <c r="C1666" s="119" t="s">
        <v>115</v>
      </c>
      <c r="D1666" s="119" t="s">
        <v>2701</v>
      </c>
      <c r="E1666" s="119" t="s">
        <v>2710</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5994</v>
      </c>
      <c r="Y1666" s="119" t="s">
        <v>5995</v>
      </c>
      <c r="Z1666" s="119" t="s">
        <v>5996</v>
      </c>
      <c r="AA1666" s="119" t="s">
        <v>5997</v>
      </c>
      <c r="AB1666" s="119" t="s">
        <v>1210</v>
      </c>
      <c r="AD1666" s="300"/>
      <c r="AE1666" s="304"/>
      <c r="AF1666" s="297"/>
      <c r="AG1666" s="355">
        <v>0</v>
      </c>
      <c r="AH1666" s="297" t="s">
        <v>5993</v>
      </c>
      <c r="AI1666" s="297" t="s">
        <v>5993</v>
      </c>
      <c r="AJ1666" s="302">
        <v>4</v>
      </c>
      <c r="AX1666" s="303"/>
      <c r="AZ1666" s="303"/>
      <c r="BB1666" s="304"/>
      <c r="BC1666" s="304"/>
      <c r="BD1666" s="303"/>
      <c r="BE1666" s="303"/>
      <c r="BF1666" s="305"/>
      <c r="BG1666" s="305"/>
      <c r="BH1666" s="306" t="s">
        <v>2701</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2701</v>
      </c>
      <c r="CX1666" s="318" t="s">
        <v>2710</v>
      </c>
      <c r="CY1666" s="320" t="s">
        <v>925</v>
      </c>
      <c r="CZ1666" s="319" t="s">
        <v>53</v>
      </c>
      <c r="DA1666" s="319" t="s">
        <v>53</v>
      </c>
      <c r="DB1666" s="319">
        <v>30</v>
      </c>
      <c r="DC1666" s="319">
        <v>150</v>
      </c>
      <c r="DD1666" s="319">
        <v>6</v>
      </c>
      <c r="DE1666" s="319">
        <v>6</v>
      </c>
      <c r="DF1666" s="319" t="s">
        <v>48</v>
      </c>
    </row>
    <row r="1667" spans="1:110" s="299" customFormat="1" ht="16" customHeight="1">
      <c r="A1667" s="297" t="s">
        <v>5998</v>
      </c>
      <c r="B1667" s="297" t="s">
        <v>5998</v>
      </c>
      <c r="C1667" s="119" t="s">
        <v>115</v>
      </c>
      <c r="D1667" s="119" t="s">
        <v>2701</v>
      </c>
      <c r="E1667" s="119" t="s">
        <v>2719</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5999</v>
      </c>
      <c r="Y1667" s="119" t="s">
        <v>6000</v>
      </c>
      <c r="Z1667" s="119" t="s">
        <v>6001</v>
      </c>
      <c r="AA1667" s="119" t="s">
        <v>6002</v>
      </c>
      <c r="AB1667" s="119" t="s">
        <v>1210</v>
      </c>
      <c r="AD1667" s="300"/>
      <c r="AE1667" s="304"/>
      <c r="AF1667" s="297"/>
      <c r="AG1667" s="355">
        <v>0</v>
      </c>
      <c r="AH1667" s="297" t="s">
        <v>5998</v>
      </c>
      <c r="AI1667" s="297" t="s">
        <v>5998</v>
      </c>
      <c r="AJ1667" s="302">
        <v>4</v>
      </c>
      <c r="AX1667" s="303"/>
      <c r="AZ1667" s="303"/>
      <c r="BB1667" s="304"/>
      <c r="BC1667" s="304"/>
      <c r="BD1667" s="303"/>
      <c r="BE1667" s="303"/>
      <c r="BF1667" s="305"/>
      <c r="BG1667" s="305"/>
      <c r="BH1667" s="306" t="s">
        <v>2701</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2701</v>
      </c>
      <c r="CX1667" s="318" t="s">
        <v>2719</v>
      </c>
      <c r="CY1667" s="320" t="s">
        <v>925</v>
      </c>
      <c r="CZ1667" s="319" t="s">
        <v>53</v>
      </c>
      <c r="DA1667" s="319" t="s">
        <v>53</v>
      </c>
      <c r="DB1667" s="319">
        <v>30</v>
      </c>
      <c r="DC1667" s="319">
        <v>150</v>
      </c>
      <c r="DD1667" s="319">
        <v>6</v>
      </c>
      <c r="DE1667" s="319">
        <v>6</v>
      </c>
      <c r="DF1667" s="319" t="s">
        <v>48</v>
      </c>
    </row>
    <row r="1668" spans="1:110" s="299" customFormat="1" ht="16" customHeight="1">
      <c r="A1668" s="297" t="s">
        <v>6003</v>
      </c>
      <c r="B1668" s="297" t="s">
        <v>6003</v>
      </c>
      <c r="C1668" s="119" t="s">
        <v>115</v>
      </c>
      <c r="D1668" s="119" t="s">
        <v>2701</v>
      </c>
      <c r="E1668" s="119" t="s">
        <v>2728</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6004</v>
      </c>
      <c r="Y1668" s="119" t="s">
        <v>6005</v>
      </c>
      <c r="Z1668" s="119" t="s">
        <v>6006</v>
      </c>
      <c r="AA1668" s="119" t="s">
        <v>6007</v>
      </c>
      <c r="AB1668" s="119" t="s">
        <v>1210</v>
      </c>
      <c r="AD1668" s="300"/>
      <c r="AE1668" s="304"/>
      <c r="AF1668" s="297"/>
      <c r="AG1668" s="355">
        <v>0</v>
      </c>
      <c r="AH1668" s="297" t="s">
        <v>6003</v>
      </c>
      <c r="AI1668" s="297" t="s">
        <v>6003</v>
      </c>
      <c r="AJ1668" s="302">
        <v>4</v>
      </c>
      <c r="AX1668" s="303"/>
      <c r="AZ1668" s="303"/>
      <c r="BB1668" s="304"/>
      <c r="BC1668" s="304"/>
      <c r="BD1668" s="303"/>
      <c r="BE1668" s="303"/>
      <c r="BF1668" s="305"/>
      <c r="BG1668" s="305"/>
      <c r="BH1668" s="306" t="s">
        <v>2701</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2701</v>
      </c>
      <c r="CX1668" s="318" t="s">
        <v>2728</v>
      </c>
      <c r="CY1668" s="320" t="s">
        <v>925</v>
      </c>
      <c r="CZ1668" s="319" t="s">
        <v>53</v>
      </c>
      <c r="DA1668" s="319" t="s">
        <v>53</v>
      </c>
      <c r="DB1668" s="319">
        <v>30</v>
      </c>
      <c r="DC1668" s="319">
        <v>150</v>
      </c>
      <c r="DD1668" s="319">
        <v>6</v>
      </c>
      <c r="DE1668" s="319">
        <v>6</v>
      </c>
      <c r="DF1668" s="319" t="s">
        <v>48</v>
      </c>
    </row>
    <row r="1669" spans="1:110" s="299" customFormat="1" ht="16" customHeight="1">
      <c r="A1669" s="297" t="s">
        <v>6008</v>
      </c>
      <c r="B1669" s="297" t="s">
        <v>6008</v>
      </c>
      <c r="C1669" s="119" t="s">
        <v>115</v>
      </c>
      <c r="D1669" s="119" t="s">
        <v>2656</v>
      </c>
      <c r="E1669" s="119" t="s">
        <v>2737</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6009</v>
      </c>
      <c r="Y1669" s="119" t="s">
        <v>6010</v>
      </c>
      <c r="Z1669" s="119" t="s">
        <v>6011</v>
      </c>
      <c r="AA1669" s="119" t="s">
        <v>6012</v>
      </c>
      <c r="AB1669" s="119" t="s">
        <v>1210</v>
      </c>
      <c r="AD1669" s="300"/>
      <c r="AE1669" s="304"/>
      <c r="AF1669" s="297"/>
      <c r="AG1669" s="355">
        <v>0</v>
      </c>
      <c r="AH1669" s="297" t="s">
        <v>6008</v>
      </c>
      <c r="AI1669" s="297" t="s">
        <v>6008</v>
      </c>
      <c r="AJ1669" s="302">
        <v>3</v>
      </c>
      <c r="AX1669" s="303"/>
      <c r="AZ1669" s="303"/>
      <c r="BB1669" s="304"/>
      <c r="BC1669" s="304"/>
      <c r="BD1669" s="303"/>
      <c r="BE1669" s="303"/>
      <c r="BF1669" s="305"/>
      <c r="BG1669" s="305"/>
      <c r="BH1669" s="306" t="s">
        <v>2656</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2656</v>
      </c>
      <c r="CX1669" s="318" t="s">
        <v>2737</v>
      </c>
      <c r="CY1669" s="320" t="s">
        <v>925</v>
      </c>
      <c r="CZ1669" s="319" t="s">
        <v>53</v>
      </c>
      <c r="DA1669" s="319" t="s">
        <v>53</v>
      </c>
      <c r="DB1669" s="319">
        <v>30</v>
      </c>
      <c r="DC1669" s="319">
        <v>150</v>
      </c>
      <c r="DD1669" s="319">
        <v>17.5</v>
      </c>
      <c r="DE1669" s="319">
        <v>17.5</v>
      </c>
      <c r="DF1669" s="319" t="s">
        <v>48</v>
      </c>
    </row>
    <row r="1670" spans="1:110" s="299" customFormat="1" ht="16" customHeight="1">
      <c r="A1670" s="297" t="s">
        <v>6013</v>
      </c>
      <c r="B1670" s="297" t="s">
        <v>6013</v>
      </c>
      <c r="C1670" s="119" t="s">
        <v>115</v>
      </c>
      <c r="D1670" s="119" t="s">
        <v>2737</v>
      </c>
      <c r="E1670" s="119" t="s">
        <v>2746</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6014</v>
      </c>
      <c r="Y1670" s="119" t="s">
        <v>6015</v>
      </c>
      <c r="Z1670" s="119" t="s">
        <v>6016</v>
      </c>
      <c r="AA1670" s="119" t="s">
        <v>6017</v>
      </c>
      <c r="AB1670" s="119" t="s">
        <v>1210</v>
      </c>
      <c r="AD1670" s="300"/>
      <c r="AE1670" s="304"/>
      <c r="AF1670" s="297"/>
      <c r="AG1670" s="355">
        <v>0</v>
      </c>
      <c r="AH1670" s="297" t="s">
        <v>6013</v>
      </c>
      <c r="AI1670" s="297" t="s">
        <v>6013</v>
      </c>
      <c r="AJ1670" s="302">
        <v>4</v>
      </c>
      <c r="AX1670" s="303"/>
      <c r="AZ1670" s="303"/>
      <c r="BB1670" s="304"/>
      <c r="BC1670" s="304"/>
      <c r="BD1670" s="303"/>
      <c r="BE1670" s="303"/>
      <c r="BF1670" s="305"/>
      <c r="BG1670" s="305"/>
      <c r="BH1670" s="306" t="s">
        <v>2737</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2737</v>
      </c>
      <c r="CX1670" s="318" t="s">
        <v>2746</v>
      </c>
      <c r="CY1670" s="320" t="s">
        <v>925</v>
      </c>
      <c r="CZ1670" s="319" t="s">
        <v>53</v>
      </c>
      <c r="DA1670" s="319" t="s">
        <v>53</v>
      </c>
      <c r="DB1670" s="319">
        <v>30</v>
      </c>
      <c r="DC1670" s="319">
        <v>150</v>
      </c>
      <c r="DD1670" s="319">
        <v>6</v>
      </c>
      <c r="DE1670" s="319">
        <v>6</v>
      </c>
      <c r="DF1670" s="319" t="s">
        <v>48</v>
      </c>
    </row>
    <row r="1671" spans="1:110" s="299" customFormat="1" ht="16" customHeight="1">
      <c r="A1671" s="297" t="s">
        <v>6018</v>
      </c>
      <c r="B1671" s="297" t="s">
        <v>6018</v>
      </c>
      <c r="C1671" s="119" t="s">
        <v>115</v>
      </c>
      <c r="D1671" s="119" t="s">
        <v>2737</v>
      </c>
      <c r="E1671" s="119" t="s">
        <v>2755</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6019</v>
      </c>
      <c r="Y1671" s="119" t="s">
        <v>6020</v>
      </c>
      <c r="Z1671" s="119" t="s">
        <v>6021</v>
      </c>
      <c r="AA1671" s="119" t="s">
        <v>6022</v>
      </c>
      <c r="AB1671" s="119" t="s">
        <v>1210</v>
      </c>
      <c r="AD1671" s="300"/>
      <c r="AE1671" s="304"/>
      <c r="AF1671" s="297"/>
      <c r="AG1671" s="355">
        <v>0</v>
      </c>
      <c r="AH1671" s="297" t="s">
        <v>6018</v>
      </c>
      <c r="AI1671" s="297" t="s">
        <v>6018</v>
      </c>
      <c r="AJ1671" s="302">
        <v>4</v>
      </c>
      <c r="AX1671" s="303"/>
      <c r="AZ1671" s="303"/>
      <c r="BB1671" s="304"/>
      <c r="BC1671" s="304"/>
      <c r="BD1671" s="303"/>
      <c r="BE1671" s="303"/>
      <c r="BF1671" s="305"/>
      <c r="BG1671" s="305"/>
      <c r="BH1671" s="306" t="s">
        <v>2737</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2737</v>
      </c>
      <c r="CX1671" s="318" t="s">
        <v>2755</v>
      </c>
      <c r="CY1671" s="320" t="s">
        <v>925</v>
      </c>
      <c r="CZ1671" s="319" t="s">
        <v>53</v>
      </c>
      <c r="DA1671" s="319" t="s">
        <v>53</v>
      </c>
      <c r="DB1671" s="319">
        <v>30</v>
      </c>
      <c r="DC1671" s="319">
        <v>150</v>
      </c>
      <c r="DD1671" s="319">
        <v>6</v>
      </c>
      <c r="DE1671" s="319">
        <v>6</v>
      </c>
      <c r="DF1671" s="319" t="s">
        <v>48</v>
      </c>
    </row>
    <row r="1672" spans="1:110" s="299" customFormat="1" ht="16" customHeight="1">
      <c r="A1672" s="297" t="s">
        <v>6023</v>
      </c>
      <c r="B1672" s="297" t="s">
        <v>6023</v>
      </c>
      <c r="C1672" s="119" t="s">
        <v>115</v>
      </c>
      <c r="D1672" s="119" t="s">
        <v>2737</v>
      </c>
      <c r="E1672" s="119" t="s">
        <v>2764</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6024</v>
      </c>
      <c r="Y1672" s="119" t="s">
        <v>6025</v>
      </c>
      <c r="Z1672" s="119" t="s">
        <v>6026</v>
      </c>
      <c r="AA1672" s="119" t="s">
        <v>6027</v>
      </c>
      <c r="AB1672" s="119" t="s">
        <v>1210</v>
      </c>
      <c r="AD1672" s="300"/>
      <c r="AE1672" s="304"/>
      <c r="AF1672" s="297"/>
      <c r="AG1672" s="355">
        <v>0</v>
      </c>
      <c r="AH1672" s="297" t="s">
        <v>6023</v>
      </c>
      <c r="AI1672" s="297" t="s">
        <v>6023</v>
      </c>
      <c r="AJ1672" s="302">
        <v>4</v>
      </c>
      <c r="AX1672" s="303"/>
      <c r="AZ1672" s="303"/>
      <c r="BB1672" s="304"/>
      <c r="BC1672" s="304"/>
      <c r="BD1672" s="303"/>
      <c r="BE1672" s="303"/>
      <c r="BF1672" s="305"/>
      <c r="BG1672" s="305"/>
      <c r="BH1672" s="306" t="s">
        <v>2737</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2737</v>
      </c>
      <c r="CX1672" s="318" t="s">
        <v>2764</v>
      </c>
      <c r="CY1672" s="320" t="s">
        <v>925</v>
      </c>
      <c r="CZ1672" s="319" t="s">
        <v>53</v>
      </c>
      <c r="DA1672" s="319" t="s">
        <v>53</v>
      </c>
      <c r="DB1672" s="319">
        <v>30</v>
      </c>
      <c r="DC1672" s="319">
        <v>150</v>
      </c>
      <c r="DD1672" s="319">
        <v>6</v>
      </c>
      <c r="DE1672" s="319">
        <v>6</v>
      </c>
      <c r="DF1672" s="319" t="s">
        <v>48</v>
      </c>
    </row>
    <row r="1673" spans="1:110" s="299" customFormat="1" ht="16" customHeight="1">
      <c r="A1673" s="297" t="s">
        <v>6028</v>
      </c>
      <c r="B1673" s="297" t="s">
        <v>6028</v>
      </c>
      <c r="C1673" s="119" t="s">
        <v>115</v>
      </c>
      <c r="D1673" s="119" t="s">
        <v>2639</v>
      </c>
      <c r="E1673" s="119" t="s">
        <v>2773</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6029</v>
      </c>
      <c r="Y1673" s="119" t="s">
        <v>6030</v>
      </c>
      <c r="Z1673" s="119" t="s">
        <v>6031</v>
      </c>
      <c r="AA1673" s="119" t="s">
        <v>6032</v>
      </c>
      <c r="AB1673" s="119" t="s">
        <v>1210</v>
      </c>
      <c r="AD1673" s="300"/>
      <c r="AE1673" s="304"/>
      <c r="AF1673" s="297"/>
      <c r="AG1673" s="355">
        <v>0</v>
      </c>
      <c r="AH1673" s="297" t="s">
        <v>6028</v>
      </c>
      <c r="AI1673" s="297" t="s">
        <v>6028</v>
      </c>
      <c r="AJ1673" s="302">
        <v>2</v>
      </c>
      <c r="AX1673" s="303"/>
      <c r="AZ1673" s="303"/>
      <c r="BB1673" s="304"/>
      <c r="BC1673" s="304"/>
      <c r="BD1673" s="303"/>
      <c r="BE1673" s="303"/>
      <c r="BF1673" s="305"/>
      <c r="BG1673" s="305"/>
      <c r="BH1673" s="306" t="s">
        <v>2639</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2639</v>
      </c>
      <c r="CX1673" s="318" t="s">
        <v>2773</v>
      </c>
      <c r="CY1673" s="320" t="s">
        <v>925</v>
      </c>
      <c r="CZ1673" s="319" t="s">
        <v>53</v>
      </c>
      <c r="DA1673" s="319" t="s">
        <v>53</v>
      </c>
      <c r="DB1673" s="319">
        <v>30</v>
      </c>
      <c r="DC1673" s="319">
        <v>150</v>
      </c>
      <c r="DD1673" s="319">
        <v>30</v>
      </c>
      <c r="DE1673" s="319">
        <v>30</v>
      </c>
      <c r="DF1673" s="319" t="s">
        <v>48</v>
      </c>
    </row>
    <row r="1674" spans="1:110" s="299" customFormat="1" ht="16" customHeight="1">
      <c r="A1674" s="297" t="s">
        <v>6033</v>
      </c>
      <c r="B1674" s="297" t="s">
        <v>6033</v>
      </c>
      <c r="C1674" s="119" t="s">
        <v>115</v>
      </c>
      <c r="D1674" s="119" t="s">
        <v>2773</v>
      </c>
      <c r="E1674" s="119" t="s">
        <v>2782</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6034</v>
      </c>
      <c r="Y1674" s="119" t="s">
        <v>6035</v>
      </c>
      <c r="Z1674" s="119" t="s">
        <v>6036</v>
      </c>
      <c r="AA1674" s="119" t="s">
        <v>6037</v>
      </c>
      <c r="AB1674" s="119" t="s">
        <v>1210</v>
      </c>
      <c r="AD1674" s="300"/>
      <c r="AE1674" s="304"/>
      <c r="AF1674" s="297"/>
      <c r="AG1674" s="355">
        <v>0</v>
      </c>
      <c r="AH1674" s="297" t="s">
        <v>6033</v>
      </c>
      <c r="AI1674" s="297" t="s">
        <v>6033</v>
      </c>
      <c r="AJ1674" s="302">
        <v>3</v>
      </c>
      <c r="AX1674" s="303"/>
      <c r="AZ1674" s="303"/>
      <c r="BB1674" s="304"/>
      <c r="BC1674" s="304"/>
      <c r="BD1674" s="303"/>
      <c r="BE1674" s="303"/>
      <c r="BF1674" s="305"/>
      <c r="BG1674" s="305"/>
      <c r="BH1674" s="306" t="s">
        <v>2773</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2773</v>
      </c>
      <c r="CX1674" s="318" t="s">
        <v>2782</v>
      </c>
      <c r="CY1674" s="320" t="s">
        <v>925</v>
      </c>
      <c r="CZ1674" s="319" t="s">
        <v>53</v>
      </c>
      <c r="DA1674" s="319" t="s">
        <v>53</v>
      </c>
      <c r="DB1674" s="319">
        <v>30</v>
      </c>
      <c r="DC1674" s="319">
        <v>150</v>
      </c>
      <c r="DD1674" s="319">
        <v>17.5</v>
      </c>
      <c r="DE1674" s="319">
        <v>17.5</v>
      </c>
      <c r="DF1674" s="319" t="s">
        <v>48</v>
      </c>
    </row>
    <row r="1675" spans="1:110" s="299" customFormat="1" ht="16" customHeight="1">
      <c r="A1675" s="297" t="s">
        <v>6038</v>
      </c>
      <c r="B1675" s="297" t="s">
        <v>6038</v>
      </c>
      <c r="C1675" s="119" t="s">
        <v>115</v>
      </c>
      <c r="D1675" s="119" t="s">
        <v>2782</v>
      </c>
      <c r="E1675" s="119" t="s">
        <v>2791</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6039</v>
      </c>
      <c r="Y1675" s="119" t="s">
        <v>6040</v>
      </c>
      <c r="Z1675" s="119" t="s">
        <v>6041</v>
      </c>
      <c r="AA1675" s="119" t="s">
        <v>6042</v>
      </c>
      <c r="AB1675" s="119" t="s">
        <v>1210</v>
      </c>
      <c r="AD1675" s="300"/>
      <c r="AE1675" s="304"/>
      <c r="AF1675" s="297"/>
      <c r="AG1675" s="355">
        <v>0</v>
      </c>
      <c r="AH1675" s="297" t="s">
        <v>6038</v>
      </c>
      <c r="AI1675" s="297" t="s">
        <v>6038</v>
      </c>
      <c r="AJ1675" s="302">
        <v>4</v>
      </c>
      <c r="AX1675" s="303"/>
      <c r="AZ1675" s="303"/>
      <c r="BB1675" s="304"/>
      <c r="BC1675" s="304"/>
      <c r="BD1675" s="303"/>
      <c r="BE1675" s="303"/>
      <c r="BF1675" s="305"/>
      <c r="BG1675" s="305"/>
      <c r="BH1675" s="306" t="s">
        <v>2782</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2782</v>
      </c>
      <c r="CX1675" s="318" t="s">
        <v>2791</v>
      </c>
      <c r="CY1675" s="320" t="s">
        <v>925</v>
      </c>
      <c r="CZ1675" s="319" t="s">
        <v>53</v>
      </c>
      <c r="DA1675" s="319" t="s">
        <v>53</v>
      </c>
      <c r="DB1675" s="319">
        <v>30</v>
      </c>
      <c r="DC1675" s="319">
        <v>150</v>
      </c>
      <c r="DD1675" s="319">
        <v>6</v>
      </c>
      <c r="DE1675" s="319">
        <v>6</v>
      </c>
      <c r="DF1675" s="319" t="s">
        <v>48</v>
      </c>
    </row>
    <row r="1676" spans="1:110" s="299" customFormat="1" ht="16" customHeight="1">
      <c r="A1676" s="297" t="s">
        <v>6043</v>
      </c>
      <c r="B1676" s="297" t="s">
        <v>6043</v>
      </c>
      <c r="C1676" s="119" t="s">
        <v>115</v>
      </c>
      <c r="D1676" s="119" t="s">
        <v>2782</v>
      </c>
      <c r="E1676" s="119" t="s">
        <v>2800</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6044</v>
      </c>
      <c r="Y1676" s="119" t="s">
        <v>6045</v>
      </c>
      <c r="Z1676" s="119" t="s">
        <v>6046</v>
      </c>
      <c r="AA1676" s="119" t="s">
        <v>6047</v>
      </c>
      <c r="AB1676" s="119" t="s">
        <v>1210</v>
      </c>
      <c r="AD1676" s="300"/>
      <c r="AE1676" s="304"/>
      <c r="AF1676" s="297"/>
      <c r="AG1676" s="355">
        <v>0</v>
      </c>
      <c r="AH1676" s="297" t="s">
        <v>6043</v>
      </c>
      <c r="AI1676" s="297" t="s">
        <v>6043</v>
      </c>
      <c r="AJ1676" s="302">
        <v>4</v>
      </c>
      <c r="AX1676" s="303"/>
      <c r="AZ1676" s="303"/>
      <c r="BB1676" s="304"/>
      <c r="BC1676" s="304"/>
      <c r="BD1676" s="303"/>
      <c r="BE1676" s="303"/>
      <c r="BF1676" s="305"/>
      <c r="BG1676" s="305"/>
      <c r="BH1676" s="306" t="s">
        <v>2782</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2782</v>
      </c>
      <c r="CX1676" s="318" t="s">
        <v>2800</v>
      </c>
      <c r="CY1676" s="320" t="s">
        <v>925</v>
      </c>
      <c r="CZ1676" s="319" t="s">
        <v>53</v>
      </c>
      <c r="DA1676" s="319" t="s">
        <v>53</v>
      </c>
      <c r="DB1676" s="319">
        <v>30</v>
      </c>
      <c r="DC1676" s="319">
        <v>150</v>
      </c>
      <c r="DD1676" s="319">
        <v>6</v>
      </c>
      <c r="DE1676" s="319">
        <v>6</v>
      </c>
      <c r="DF1676" s="319" t="s">
        <v>48</v>
      </c>
    </row>
    <row r="1677" spans="1:110" s="299" customFormat="1" ht="16" customHeight="1">
      <c r="A1677" s="297" t="s">
        <v>6048</v>
      </c>
      <c r="B1677" s="297" t="s">
        <v>6048</v>
      </c>
      <c r="C1677" s="119" t="s">
        <v>115</v>
      </c>
      <c r="D1677" s="119" t="s">
        <v>2782</v>
      </c>
      <c r="E1677" s="119" t="s">
        <v>2809</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6049</v>
      </c>
      <c r="Y1677" s="119" t="s">
        <v>6050</v>
      </c>
      <c r="Z1677" s="119" t="s">
        <v>6051</v>
      </c>
      <c r="AA1677" s="119" t="s">
        <v>6052</v>
      </c>
      <c r="AB1677" s="119" t="s">
        <v>1210</v>
      </c>
      <c r="AD1677" s="300"/>
      <c r="AE1677" s="304"/>
      <c r="AF1677" s="297"/>
      <c r="AG1677" s="355">
        <v>0</v>
      </c>
      <c r="AH1677" s="297" t="s">
        <v>6048</v>
      </c>
      <c r="AI1677" s="297" t="s">
        <v>6048</v>
      </c>
      <c r="AJ1677" s="302">
        <v>4</v>
      </c>
      <c r="AX1677" s="303"/>
      <c r="AZ1677" s="303"/>
      <c r="BB1677" s="304"/>
      <c r="BC1677" s="304"/>
      <c r="BD1677" s="303"/>
      <c r="BE1677" s="303"/>
      <c r="BF1677" s="305"/>
      <c r="BG1677" s="305"/>
      <c r="BH1677" s="306" t="s">
        <v>2782</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2782</v>
      </c>
      <c r="CX1677" s="318" t="s">
        <v>2809</v>
      </c>
      <c r="CY1677" s="320" t="s">
        <v>925</v>
      </c>
      <c r="CZ1677" s="319" t="s">
        <v>53</v>
      </c>
      <c r="DA1677" s="319" t="s">
        <v>53</v>
      </c>
      <c r="DB1677" s="319">
        <v>30</v>
      </c>
      <c r="DC1677" s="319">
        <v>150</v>
      </c>
      <c r="DD1677" s="319">
        <v>6</v>
      </c>
      <c r="DE1677" s="319">
        <v>6</v>
      </c>
      <c r="DF1677" s="319" t="s">
        <v>48</v>
      </c>
    </row>
    <row r="1678" spans="1:110" s="299" customFormat="1" ht="16" customHeight="1">
      <c r="A1678" s="297" t="s">
        <v>6053</v>
      </c>
      <c r="B1678" s="297" t="s">
        <v>6053</v>
      </c>
      <c r="C1678" s="119" t="s">
        <v>115</v>
      </c>
      <c r="D1678" s="119" t="s">
        <v>2773</v>
      </c>
      <c r="E1678" s="119" t="s">
        <v>2818</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6054</v>
      </c>
      <c r="Y1678" s="119" t="s">
        <v>6055</v>
      </c>
      <c r="Z1678" s="119" t="s">
        <v>6056</v>
      </c>
      <c r="AA1678" s="119" t="s">
        <v>6057</v>
      </c>
      <c r="AB1678" s="119" t="s">
        <v>1210</v>
      </c>
      <c r="AD1678" s="300"/>
      <c r="AE1678" s="304"/>
      <c r="AF1678" s="297"/>
      <c r="AG1678" s="355">
        <v>0</v>
      </c>
      <c r="AH1678" s="297" t="s">
        <v>6053</v>
      </c>
      <c r="AI1678" s="297" t="s">
        <v>6053</v>
      </c>
      <c r="AJ1678" s="302">
        <v>3</v>
      </c>
      <c r="AX1678" s="303"/>
      <c r="AZ1678" s="303"/>
      <c r="BB1678" s="304"/>
      <c r="BC1678" s="304"/>
      <c r="BD1678" s="303"/>
      <c r="BE1678" s="303"/>
      <c r="BF1678" s="305"/>
      <c r="BG1678" s="305"/>
      <c r="BH1678" s="306" t="s">
        <v>2773</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2773</v>
      </c>
      <c r="CX1678" s="318" t="s">
        <v>2818</v>
      </c>
      <c r="CY1678" s="320" t="s">
        <v>925</v>
      </c>
      <c r="CZ1678" s="319" t="s">
        <v>53</v>
      </c>
      <c r="DA1678" s="319" t="s">
        <v>53</v>
      </c>
      <c r="DB1678" s="319">
        <v>30</v>
      </c>
      <c r="DC1678" s="319">
        <v>150</v>
      </c>
      <c r="DD1678" s="319">
        <v>17.5</v>
      </c>
      <c r="DE1678" s="319">
        <v>17.5</v>
      </c>
      <c r="DF1678" s="319" t="s">
        <v>48</v>
      </c>
    </row>
    <row r="1679" spans="1:110" s="299" customFormat="1" ht="16" customHeight="1">
      <c r="A1679" s="297" t="s">
        <v>6058</v>
      </c>
      <c r="B1679" s="297" t="s">
        <v>6058</v>
      </c>
      <c r="C1679" s="119" t="s">
        <v>115</v>
      </c>
      <c r="D1679" s="119" t="s">
        <v>2818</v>
      </c>
      <c r="E1679" s="119" t="s">
        <v>2827</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6059</v>
      </c>
      <c r="Y1679" s="119" t="s">
        <v>6060</v>
      </c>
      <c r="Z1679" s="119" t="s">
        <v>6061</v>
      </c>
      <c r="AA1679" s="119" t="s">
        <v>6062</v>
      </c>
      <c r="AB1679" s="119" t="s">
        <v>1210</v>
      </c>
      <c r="AD1679" s="300"/>
      <c r="AE1679" s="304"/>
      <c r="AF1679" s="297"/>
      <c r="AG1679" s="355">
        <v>0</v>
      </c>
      <c r="AH1679" s="297" t="s">
        <v>6058</v>
      </c>
      <c r="AI1679" s="297" t="s">
        <v>6058</v>
      </c>
      <c r="AJ1679" s="302">
        <v>4</v>
      </c>
      <c r="AX1679" s="303"/>
      <c r="AZ1679" s="303"/>
      <c r="BB1679" s="304"/>
      <c r="BC1679" s="304"/>
      <c r="BD1679" s="303"/>
      <c r="BE1679" s="303"/>
      <c r="BF1679" s="305"/>
      <c r="BG1679" s="305"/>
      <c r="BH1679" s="306" t="s">
        <v>2818</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2818</v>
      </c>
      <c r="CX1679" s="318" t="s">
        <v>2827</v>
      </c>
      <c r="CY1679" s="320" t="s">
        <v>925</v>
      </c>
      <c r="CZ1679" s="319" t="s">
        <v>53</v>
      </c>
      <c r="DA1679" s="319" t="s">
        <v>53</v>
      </c>
      <c r="DB1679" s="319">
        <v>30</v>
      </c>
      <c r="DC1679" s="319">
        <v>150</v>
      </c>
      <c r="DD1679" s="319">
        <v>6</v>
      </c>
      <c r="DE1679" s="319">
        <v>6</v>
      </c>
      <c r="DF1679" s="319" t="s">
        <v>48</v>
      </c>
    </row>
    <row r="1680" spans="1:110" s="299" customFormat="1" ht="16" customHeight="1">
      <c r="A1680" s="297" t="s">
        <v>6063</v>
      </c>
      <c r="B1680" s="297" t="s">
        <v>6063</v>
      </c>
      <c r="C1680" s="119" t="s">
        <v>115</v>
      </c>
      <c r="D1680" s="119" t="s">
        <v>2818</v>
      </c>
      <c r="E1680" s="119" t="s">
        <v>2836</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6064</v>
      </c>
      <c r="Y1680" s="119" t="s">
        <v>6065</v>
      </c>
      <c r="Z1680" s="119" t="s">
        <v>6066</v>
      </c>
      <c r="AA1680" s="119" t="s">
        <v>6067</v>
      </c>
      <c r="AB1680" s="119" t="s">
        <v>1210</v>
      </c>
      <c r="AD1680" s="300"/>
      <c r="AE1680" s="304"/>
      <c r="AF1680" s="297"/>
      <c r="AG1680" s="355">
        <v>0</v>
      </c>
      <c r="AH1680" s="297" t="s">
        <v>6063</v>
      </c>
      <c r="AI1680" s="297" t="s">
        <v>6063</v>
      </c>
      <c r="AJ1680" s="302">
        <v>4</v>
      </c>
      <c r="AX1680" s="303"/>
      <c r="AZ1680" s="303"/>
      <c r="BB1680" s="304"/>
      <c r="BC1680" s="304"/>
      <c r="BD1680" s="303"/>
      <c r="BE1680" s="303"/>
      <c r="BF1680" s="305"/>
      <c r="BG1680" s="305"/>
      <c r="BH1680" s="306" t="s">
        <v>2818</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2818</v>
      </c>
      <c r="CX1680" s="318" t="s">
        <v>2836</v>
      </c>
      <c r="CY1680" s="320" t="s">
        <v>925</v>
      </c>
      <c r="CZ1680" s="319" t="s">
        <v>53</v>
      </c>
      <c r="DA1680" s="319" t="s">
        <v>53</v>
      </c>
      <c r="DB1680" s="319">
        <v>30</v>
      </c>
      <c r="DC1680" s="319">
        <v>150</v>
      </c>
      <c r="DD1680" s="319">
        <v>6</v>
      </c>
      <c r="DE1680" s="319">
        <v>6</v>
      </c>
      <c r="DF1680" s="319" t="s">
        <v>48</v>
      </c>
    </row>
    <row r="1681" spans="1:110" s="299" customFormat="1" ht="16" customHeight="1">
      <c r="A1681" s="297" t="s">
        <v>6068</v>
      </c>
      <c r="B1681" s="297" t="s">
        <v>6068</v>
      </c>
      <c r="C1681" s="119" t="s">
        <v>115</v>
      </c>
      <c r="D1681" s="119" t="s">
        <v>2818</v>
      </c>
      <c r="E1681" s="119" t="s">
        <v>2845</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6069</v>
      </c>
      <c r="Y1681" s="119" t="s">
        <v>6070</v>
      </c>
      <c r="Z1681" s="119" t="s">
        <v>6071</v>
      </c>
      <c r="AA1681" s="119" t="s">
        <v>6072</v>
      </c>
      <c r="AB1681" s="119" t="s">
        <v>1210</v>
      </c>
      <c r="AD1681" s="300"/>
      <c r="AE1681" s="304"/>
      <c r="AF1681" s="297"/>
      <c r="AG1681" s="355">
        <v>0</v>
      </c>
      <c r="AH1681" s="297" t="s">
        <v>6068</v>
      </c>
      <c r="AI1681" s="297" t="s">
        <v>6068</v>
      </c>
      <c r="AJ1681" s="302">
        <v>4</v>
      </c>
      <c r="AX1681" s="303"/>
      <c r="AZ1681" s="303"/>
      <c r="BB1681" s="304"/>
      <c r="BC1681" s="304"/>
      <c r="BD1681" s="303"/>
      <c r="BE1681" s="303"/>
      <c r="BF1681" s="305"/>
      <c r="BG1681" s="305"/>
      <c r="BH1681" s="306" t="s">
        <v>2818</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2818</v>
      </c>
      <c r="CX1681" s="318" t="s">
        <v>2845</v>
      </c>
      <c r="CY1681" s="320" t="s">
        <v>925</v>
      </c>
      <c r="CZ1681" s="319" t="s">
        <v>53</v>
      </c>
      <c r="DA1681" s="319" t="s">
        <v>53</v>
      </c>
      <c r="DB1681" s="319">
        <v>30</v>
      </c>
      <c r="DC1681" s="319">
        <v>150</v>
      </c>
      <c r="DD1681" s="319">
        <v>6</v>
      </c>
      <c r="DE1681" s="319">
        <v>6</v>
      </c>
      <c r="DF1681" s="319" t="s">
        <v>48</v>
      </c>
    </row>
    <row r="1682" spans="1:110" s="299" customFormat="1" ht="16" customHeight="1">
      <c r="A1682" s="297" t="s">
        <v>6073</v>
      </c>
      <c r="B1682" s="297" t="s">
        <v>6073</v>
      </c>
      <c r="C1682" s="119" t="s">
        <v>115</v>
      </c>
      <c r="D1682" s="119" t="s">
        <v>2773</v>
      </c>
      <c r="E1682" s="119" t="s">
        <v>2854</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6074</v>
      </c>
      <c r="Y1682" s="119" t="s">
        <v>6075</v>
      </c>
      <c r="Z1682" s="119" t="s">
        <v>6076</v>
      </c>
      <c r="AA1682" s="119" t="s">
        <v>6077</v>
      </c>
      <c r="AB1682" s="119" t="s">
        <v>1210</v>
      </c>
      <c r="AD1682" s="300"/>
      <c r="AE1682" s="304"/>
      <c r="AF1682" s="297"/>
      <c r="AG1682" s="355">
        <v>0</v>
      </c>
      <c r="AH1682" s="297" t="s">
        <v>6073</v>
      </c>
      <c r="AI1682" s="297" t="s">
        <v>6073</v>
      </c>
      <c r="AJ1682" s="302">
        <v>3</v>
      </c>
      <c r="AX1682" s="303"/>
      <c r="AZ1682" s="303"/>
      <c r="BB1682" s="304"/>
      <c r="BC1682" s="304"/>
      <c r="BD1682" s="303"/>
      <c r="BE1682" s="303"/>
      <c r="BF1682" s="305"/>
      <c r="BG1682" s="305"/>
      <c r="BH1682" s="306" t="s">
        <v>2773</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2773</v>
      </c>
      <c r="CX1682" s="318" t="s">
        <v>2854</v>
      </c>
      <c r="CY1682" s="320" t="s">
        <v>925</v>
      </c>
      <c r="CZ1682" s="319" t="s">
        <v>53</v>
      </c>
      <c r="DA1682" s="319" t="s">
        <v>53</v>
      </c>
      <c r="DB1682" s="319">
        <v>30</v>
      </c>
      <c r="DC1682" s="319">
        <v>150</v>
      </c>
      <c r="DD1682" s="319">
        <v>17.5</v>
      </c>
      <c r="DE1682" s="319">
        <v>17.5</v>
      </c>
      <c r="DF1682" s="319" t="s">
        <v>48</v>
      </c>
    </row>
    <row r="1683" spans="1:110" s="299" customFormat="1" ht="16" customHeight="1">
      <c r="A1683" s="297" t="s">
        <v>6078</v>
      </c>
      <c r="B1683" s="297" t="s">
        <v>6078</v>
      </c>
      <c r="C1683" s="119" t="s">
        <v>115</v>
      </c>
      <c r="D1683" s="119" t="s">
        <v>2854</v>
      </c>
      <c r="E1683" s="119" t="s">
        <v>2863</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6079</v>
      </c>
      <c r="Y1683" s="119" t="s">
        <v>6080</v>
      </c>
      <c r="Z1683" s="119" t="s">
        <v>6081</v>
      </c>
      <c r="AA1683" s="119" t="s">
        <v>6082</v>
      </c>
      <c r="AB1683" s="119" t="s">
        <v>1210</v>
      </c>
      <c r="AD1683" s="300"/>
      <c r="AE1683" s="304"/>
      <c r="AF1683" s="297"/>
      <c r="AG1683" s="355">
        <v>0</v>
      </c>
      <c r="AH1683" s="297" t="s">
        <v>6078</v>
      </c>
      <c r="AI1683" s="297" t="s">
        <v>6078</v>
      </c>
      <c r="AJ1683" s="302">
        <v>4</v>
      </c>
      <c r="AX1683" s="303"/>
      <c r="AZ1683" s="303"/>
      <c r="BB1683" s="304"/>
      <c r="BC1683" s="304"/>
      <c r="BD1683" s="303"/>
      <c r="BE1683" s="303"/>
      <c r="BF1683" s="305"/>
      <c r="BG1683" s="305"/>
      <c r="BH1683" s="306" t="s">
        <v>2854</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2854</v>
      </c>
      <c r="CX1683" s="318" t="s">
        <v>2863</v>
      </c>
      <c r="CY1683" s="320" t="s">
        <v>925</v>
      </c>
      <c r="CZ1683" s="319" t="s">
        <v>53</v>
      </c>
      <c r="DA1683" s="319" t="s">
        <v>53</v>
      </c>
      <c r="DB1683" s="319">
        <v>30</v>
      </c>
      <c r="DC1683" s="319">
        <v>150</v>
      </c>
      <c r="DD1683" s="319">
        <v>6</v>
      </c>
      <c r="DE1683" s="319">
        <v>6</v>
      </c>
      <c r="DF1683" s="319" t="s">
        <v>48</v>
      </c>
    </row>
    <row r="1684" spans="1:110" s="299" customFormat="1" ht="16" customHeight="1">
      <c r="A1684" s="297" t="s">
        <v>6083</v>
      </c>
      <c r="B1684" s="297" t="s">
        <v>6083</v>
      </c>
      <c r="C1684" s="119" t="s">
        <v>115</v>
      </c>
      <c r="D1684" s="119" t="s">
        <v>2854</v>
      </c>
      <c r="E1684" s="119" t="s">
        <v>2872</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6084</v>
      </c>
      <c r="Y1684" s="119" t="s">
        <v>6085</v>
      </c>
      <c r="Z1684" s="119" t="s">
        <v>6086</v>
      </c>
      <c r="AA1684" s="119" t="s">
        <v>6087</v>
      </c>
      <c r="AB1684" s="119" t="s">
        <v>1210</v>
      </c>
      <c r="AD1684" s="300"/>
      <c r="AE1684" s="304"/>
      <c r="AF1684" s="297"/>
      <c r="AG1684" s="355">
        <v>0</v>
      </c>
      <c r="AH1684" s="297" t="s">
        <v>6083</v>
      </c>
      <c r="AI1684" s="297" t="s">
        <v>6083</v>
      </c>
      <c r="AJ1684" s="302">
        <v>4</v>
      </c>
      <c r="AX1684" s="303"/>
      <c r="AZ1684" s="303"/>
      <c r="BB1684" s="304"/>
      <c r="BC1684" s="304"/>
      <c r="BD1684" s="303"/>
      <c r="BE1684" s="303"/>
      <c r="BF1684" s="305"/>
      <c r="BG1684" s="305"/>
      <c r="BH1684" s="306" t="s">
        <v>2854</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2854</v>
      </c>
      <c r="CX1684" s="318" t="s">
        <v>2872</v>
      </c>
      <c r="CY1684" s="320" t="s">
        <v>925</v>
      </c>
      <c r="CZ1684" s="319" t="s">
        <v>53</v>
      </c>
      <c r="DA1684" s="319" t="s">
        <v>53</v>
      </c>
      <c r="DB1684" s="319">
        <v>30</v>
      </c>
      <c r="DC1684" s="319">
        <v>150</v>
      </c>
      <c r="DD1684" s="319">
        <v>6</v>
      </c>
      <c r="DE1684" s="319">
        <v>6</v>
      </c>
      <c r="DF1684" s="319" t="s">
        <v>48</v>
      </c>
    </row>
    <row r="1685" spans="1:110" s="299" customFormat="1" ht="16" customHeight="1">
      <c r="A1685" s="297" t="s">
        <v>6088</v>
      </c>
      <c r="B1685" s="297" t="s">
        <v>6088</v>
      </c>
      <c r="C1685" s="119" t="s">
        <v>115</v>
      </c>
      <c r="D1685" s="119" t="s">
        <v>2854</v>
      </c>
      <c r="E1685" s="119" t="s">
        <v>2881</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6089</v>
      </c>
      <c r="Y1685" s="119" t="s">
        <v>6090</v>
      </c>
      <c r="Z1685" s="119" t="s">
        <v>6091</v>
      </c>
      <c r="AA1685" s="119" t="s">
        <v>6092</v>
      </c>
      <c r="AB1685" s="119" t="s">
        <v>1210</v>
      </c>
      <c r="AD1685" s="300"/>
      <c r="AE1685" s="304"/>
      <c r="AF1685" s="297"/>
      <c r="AG1685" s="355">
        <v>0</v>
      </c>
      <c r="AH1685" s="297" t="s">
        <v>6088</v>
      </c>
      <c r="AI1685" s="297" t="s">
        <v>6088</v>
      </c>
      <c r="AJ1685" s="302">
        <v>4</v>
      </c>
      <c r="AX1685" s="303"/>
      <c r="AZ1685" s="303"/>
      <c r="BB1685" s="304"/>
      <c r="BC1685" s="304"/>
      <c r="BD1685" s="303"/>
      <c r="BE1685" s="303"/>
      <c r="BF1685" s="305"/>
      <c r="BG1685" s="305"/>
      <c r="BH1685" s="306" t="s">
        <v>2854</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2854</v>
      </c>
      <c r="CX1685" s="318" t="s">
        <v>2881</v>
      </c>
      <c r="CY1685" s="320" t="s">
        <v>925</v>
      </c>
      <c r="CZ1685" s="319" t="s">
        <v>53</v>
      </c>
      <c r="DA1685" s="319" t="s">
        <v>53</v>
      </c>
      <c r="DB1685" s="319">
        <v>30</v>
      </c>
      <c r="DC1685" s="319">
        <v>150</v>
      </c>
      <c r="DD1685" s="319">
        <v>6</v>
      </c>
      <c r="DE1685" s="319">
        <v>6</v>
      </c>
      <c r="DF1685" s="319" t="s">
        <v>48</v>
      </c>
    </row>
    <row r="1686" spans="1:110" s="299" customFormat="1" ht="16" customHeight="1">
      <c r="A1686" s="297" t="s">
        <v>6093</v>
      </c>
      <c r="B1686" s="297" t="s">
        <v>6093</v>
      </c>
      <c r="C1686" s="119" t="s">
        <v>115</v>
      </c>
      <c r="D1686" s="119" t="s">
        <v>2639</v>
      </c>
      <c r="E1686" s="119" t="s">
        <v>2890</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6094</v>
      </c>
      <c r="Y1686" s="119" t="s">
        <v>6095</v>
      </c>
      <c r="Z1686" s="119" t="s">
        <v>6096</v>
      </c>
      <c r="AA1686" s="119" t="s">
        <v>6097</v>
      </c>
      <c r="AB1686" s="119" t="s">
        <v>1210</v>
      </c>
      <c r="AD1686" s="300"/>
      <c r="AE1686" s="304"/>
      <c r="AF1686" s="297"/>
      <c r="AG1686" s="355">
        <v>0</v>
      </c>
      <c r="AH1686" s="297" t="s">
        <v>6093</v>
      </c>
      <c r="AI1686" s="297" t="s">
        <v>6093</v>
      </c>
      <c r="AJ1686" s="302">
        <v>2</v>
      </c>
      <c r="AX1686" s="303"/>
      <c r="AZ1686" s="303"/>
      <c r="BB1686" s="304"/>
      <c r="BC1686" s="304"/>
      <c r="BD1686" s="303"/>
      <c r="BE1686" s="303"/>
      <c r="BF1686" s="305"/>
      <c r="BG1686" s="305"/>
      <c r="BH1686" s="306" t="s">
        <v>2639</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2639</v>
      </c>
      <c r="CX1686" s="318" t="s">
        <v>2890</v>
      </c>
      <c r="CY1686" s="320" t="s">
        <v>925</v>
      </c>
      <c r="CZ1686" s="319" t="s">
        <v>53</v>
      </c>
      <c r="DA1686" s="319" t="s">
        <v>53</v>
      </c>
      <c r="DB1686" s="319">
        <v>30</v>
      </c>
      <c r="DC1686" s="319">
        <v>150</v>
      </c>
      <c r="DD1686" s="319">
        <v>30</v>
      </c>
      <c r="DE1686" s="319">
        <v>30</v>
      </c>
      <c r="DF1686" s="319" t="s">
        <v>48</v>
      </c>
    </row>
    <row r="1687" spans="1:110" s="299" customFormat="1" ht="16" customHeight="1">
      <c r="A1687" s="297" t="s">
        <v>6098</v>
      </c>
      <c r="B1687" s="297" t="s">
        <v>6098</v>
      </c>
      <c r="C1687" s="119" t="s">
        <v>115</v>
      </c>
      <c r="D1687" s="119" t="s">
        <v>2890</v>
      </c>
      <c r="E1687" s="119" t="s">
        <v>2899</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6099</v>
      </c>
      <c r="Y1687" s="119" t="s">
        <v>6100</v>
      </c>
      <c r="Z1687" s="119" t="s">
        <v>6101</v>
      </c>
      <c r="AA1687" s="119" t="s">
        <v>6102</v>
      </c>
      <c r="AB1687" s="119" t="s">
        <v>1210</v>
      </c>
      <c r="AD1687" s="300"/>
      <c r="AE1687" s="304"/>
      <c r="AF1687" s="297"/>
      <c r="AG1687" s="355">
        <v>0</v>
      </c>
      <c r="AH1687" s="297" t="s">
        <v>6098</v>
      </c>
      <c r="AI1687" s="297" t="s">
        <v>6098</v>
      </c>
      <c r="AJ1687" s="302">
        <v>3</v>
      </c>
      <c r="AX1687" s="303"/>
      <c r="AZ1687" s="303"/>
      <c r="BB1687" s="304"/>
      <c r="BC1687" s="304"/>
      <c r="BD1687" s="303"/>
      <c r="BE1687" s="303"/>
      <c r="BF1687" s="305"/>
      <c r="BG1687" s="305"/>
      <c r="BH1687" s="306" t="s">
        <v>2890</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2890</v>
      </c>
      <c r="CX1687" s="318" t="s">
        <v>2899</v>
      </c>
      <c r="CY1687" s="320" t="s">
        <v>925</v>
      </c>
      <c r="CZ1687" s="319" t="s">
        <v>53</v>
      </c>
      <c r="DA1687" s="319" t="s">
        <v>53</v>
      </c>
      <c r="DB1687" s="319">
        <v>30</v>
      </c>
      <c r="DC1687" s="319">
        <v>150</v>
      </c>
      <c r="DD1687" s="319">
        <v>17.5</v>
      </c>
      <c r="DE1687" s="319">
        <v>17.5</v>
      </c>
      <c r="DF1687" s="319" t="s">
        <v>48</v>
      </c>
    </row>
    <row r="1688" spans="1:110" s="299" customFormat="1" ht="16" customHeight="1">
      <c r="A1688" s="297" t="s">
        <v>6103</v>
      </c>
      <c r="B1688" s="297" t="s">
        <v>6103</v>
      </c>
      <c r="C1688" s="119" t="s">
        <v>115</v>
      </c>
      <c r="D1688" s="119" t="s">
        <v>2899</v>
      </c>
      <c r="E1688" s="119" t="s">
        <v>2908</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6104</v>
      </c>
      <c r="Y1688" s="119" t="s">
        <v>6105</v>
      </c>
      <c r="Z1688" s="119" t="s">
        <v>6106</v>
      </c>
      <c r="AA1688" s="119" t="s">
        <v>6107</v>
      </c>
      <c r="AB1688" s="119" t="s">
        <v>1210</v>
      </c>
      <c r="AD1688" s="300"/>
      <c r="AE1688" s="304"/>
      <c r="AF1688" s="297"/>
      <c r="AG1688" s="355">
        <v>0</v>
      </c>
      <c r="AH1688" s="297" t="s">
        <v>6103</v>
      </c>
      <c r="AI1688" s="297" t="s">
        <v>6103</v>
      </c>
      <c r="AJ1688" s="302">
        <v>4</v>
      </c>
      <c r="AX1688" s="303"/>
      <c r="AZ1688" s="303"/>
      <c r="BB1688" s="304"/>
      <c r="BC1688" s="304"/>
      <c r="BD1688" s="303"/>
      <c r="BE1688" s="303"/>
      <c r="BF1688" s="305"/>
      <c r="BG1688" s="305"/>
      <c r="BH1688" s="306" t="s">
        <v>2899</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2899</v>
      </c>
      <c r="CX1688" s="318" t="s">
        <v>2908</v>
      </c>
      <c r="CY1688" s="320" t="s">
        <v>925</v>
      </c>
      <c r="CZ1688" s="319" t="s">
        <v>53</v>
      </c>
      <c r="DA1688" s="319" t="s">
        <v>53</v>
      </c>
      <c r="DB1688" s="319">
        <v>30</v>
      </c>
      <c r="DC1688" s="319">
        <v>150</v>
      </c>
      <c r="DD1688" s="319">
        <v>6</v>
      </c>
      <c r="DE1688" s="319">
        <v>6</v>
      </c>
      <c r="DF1688" s="319" t="s">
        <v>48</v>
      </c>
    </row>
    <row r="1689" spans="1:110" s="299" customFormat="1" ht="16" customHeight="1">
      <c r="A1689" s="297" t="s">
        <v>6108</v>
      </c>
      <c r="B1689" s="297" t="s">
        <v>6108</v>
      </c>
      <c r="C1689" s="119" t="s">
        <v>115</v>
      </c>
      <c r="D1689" s="119" t="s">
        <v>2899</v>
      </c>
      <c r="E1689" s="119" t="s">
        <v>2917</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6109</v>
      </c>
      <c r="Y1689" s="119" t="s">
        <v>6110</v>
      </c>
      <c r="Z1689" s="119" t="s">
        <v>6111</v>
      </c>
      <c r="AA1689" s="119" t="s">
        <v>6112</v>
      </c>
      <c r="AB1689" s="119" t="s">
        <v>1210</v>
      </c>
      <c r="AD1689" s="300"/>
      <c r="AE1689" s="304"/>
      <c r="AF1689" s="297"/>
      <c r="AG1689" s="355">
        <v>0</v>
      </c>
      <c r="AH1689" s="297" t="s">
        <v>6108</v>
      </c>
      <c r="AI1689" s="297" t="s">
        <v>6108</v>
      </c>
      <c r="AJ1689" s="302">
        <v>4</v>
      </c>
      <c r="AX1689" s="303"/>
      <c r="AZ1689" s="303"/>
      <c r="BB1689" s="304"/>
      <c r="BC1689" s="304"/>
      <c r="BD1689" s="303"/>
      <c r="BE1689" s="303"/>
      <c r="BF1689" s="305"/>
      <c r="BG1689" s="305"/>
      <c r="BH1689" s="306" t="s">
        <v>2899</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2899</v>
      </c>
      <c r="CX1689" s="318" t="s">
        <v>2917</v>
      </c>
      <c r="CY1689" s="320" t="s">
        <v>925</v>
      </c>
      <c r="CZ1689" s="319" t="s">
        <v>53</v>
      </c>
      <c r="DA1689" s="319" t="s">
        <v>53</v>
      </c>
      <c r="DB1689" s="319">
        <v>30</v>
      </c>
      <c r="DC1689" s="319">
        <v>150</v>
      </c>
      <c r="DD1689" s="319">
        <v>6</v>
      </c>
      <c r="DE1689" s="319">
        <v>6</v>
      </c>
      <c r="DF1689" s="319" t="s">
        <v>48</v>
      </c>
    </row>
    <row r="1690" spans="1:110" s="299" customFormat="1" ht="16" customHeight="1">
      <c r="A1690" s="297" t="s">
        <v>6113</v>
      </c>
      <c r="B1690" s="297" t="s">
        <v>6113</v>
      </c>
      <c r="C1690" s="119" t="s">
        <v>115</v>
      </c>
      <c r="D1690" s="119" t="s">
        <v>2899</v>
      </c>
      <c r="E1690" s="119" t="s">
        <v>2926</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6114</v>
      </c>
      <c r="Y1690" s="119" t="s">
        <v>6115</v>
      </c>
      <c r="Z1690" s="119" t="s">
        <v>6116</v>
      </c>
      <c r="AA1690" s="119" t="s">
        <v>6117</v>
      </c>
      <c r="AB1690" s="119" t="s">
        <v>1210</v>
      </c>
      <c r="AD1690" s="300"/>
      <c r="AE1690" s="304"/>
      <c r="AF1690" s="297"/>
      <c r="AG1690" s="355">
        <v>0</v>
      </c>
      <c r="AH1690" s="297" t="s">
        <v>6113</v>
      </c>
      <c r="AI1690" s="297" t="s">
        <v>6113</v>
      </c>
      <c r="AJ1690" s="302">
        <v>4</v>
      </c>
      <c r="AX1690" s="303"/>
      <c r="AZ1690" s="303"/>
      <c r="BB1690" s="304"/>
      <c r="BC1690" s="304"/>
      <c r="BD1690" s="303"/>
      <c r="BE1690" s="303"/>
      <c r="BF1690" s="305"/>
      <c r="BG1690" s="305"/>
      <c r="BH1690" s="306" t="s">
        <v>2899</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2899</v>
      </c>
      <c r="CX1690" s="318" t="s">
        <v>2926</v>
      </c>
      <c r="CY1690" s="320" t="s">
        <v>925</v>
      </c>
      <c r="CZ1690" s="319" t="s">
        <v>53</v>
      </c>
      <c r="DA1690" s="319" t="s">
        <v>53</v>
      </c>
      <c r="DB1690" s="319">
        <v>30</v>
      </c>
      <c r="DC1690" s="319">
        <v>150</v>
      </c>
      <c r="DD1690" s="319">
        <v>6</v>
      </c>
      <c r="DE1690" s="319">
        <v>6</v>
      </c>
      <c r="DF1690" s="319" t="s">
        <v>48</v>
      </c>
    </row>
    <row r="1691" spans="1:110" s="299" customFormat="1" ht="16" customHeight="1">
      <c r="A1691" s="297" t="s">
        <v>6118</v>
      </c>
      <c r="B1691" s="297" t="s">
        <v>6118</v>
      </c>
      <c r="C1691" s="119" t="s">
        <v>115</v>
      </c>
      <c r="D1691" s="119" t="s">
        <v>2890</v>
      </c>
      <c r="E1691" s="119" t="s">
        <v>2935</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6119</v>
      </c>
      <c r="Y1691" s="119" t="s">
        <v>6120</v>
      </c>
      <c r="Z1691" s="119" t="s">
        <v>6121</v>
      </c>
      <c r="AA1691" s="119" t="s">
        <v>6122</v>
      </c>
      <c r="AB1691" s="119" t="s">
        <v>1210</v>
      </c>
      <c r="AD1691" s="300"/>
      <c r="AE1691" s="304"/>
      <c r="AF1691" s="297"/>
      <c r="AG1691" s="355">
        <v>0</v>
      </c>
      <c r="AH1691" s="297" t="s">
        <v>6118</v>
      </c>
      <c r="AI1691" s="297" t="s">
        <v>6118</v>
      </c>
      <c r="AJ1691" s="302">
        <v>3</v>
      </c>
      <c r="AX1691" s="303"/>
      <c r="AZ1691" s="303"/>
      <c r="BB1691" s="304"/>
      <c r="BC1691" s="304"/>
      <c r="BD1691" s="303"/>
      <c r="BE1691" s="303"/>
      <c r="BF1691" s="305"/>
      <c r="BG1691" s="305"/>
      <c r="BH1691" s="306" t="s">
        <v>2890</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2890</v>
      </c>
      <c r="CX1691" s="318" t="s">
        <v>2935</v>
      </c>
      <c r="CY1691" s="320" t="s">
        <v>925</v>
      </c>
      <c r="CZ1691" s="319" t="s">
        <v>53</v>
      </c>
      <c r="DA1691" s="319" t="s">
        <v>53</v>
      </c>
      <c r="DB1691" s="319">
        <v>30</v>
      </c>
      <c r="DC1691" s="319">
        <v>150</v>
      </c>
      <c r="DD1691" s="319">
        <v>17.5</v>
      </c>
      <c r="DE1691" s="319">
        <v>17.5</v>
      </c>
      <c r="DF1691" s="319" t="s">
        <v>48</v>
      </c>
    </row>
    <row r="1692" spans="1:110" s="299" customFormat="1" ht="16" customHeight="1">
      <c r="A1692" s="297" t="s">
        <v>6123</v>
      </c>
      <c r="B1692" s="297" t="s">
        <v>6123</v>
      </c>
      <c r="C1692" s="119" t="s">
        <v>115</v>
      </c>
      <c r="D1692" s="119" t="s">
        <v>2935</v>
      </c>
      <c r="E1692" s="119" t="s">
        <v>2944</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6124</v>
      </c>
      <c r="Y1692" s="119" t="s">
        <v>6125</v>
      </c>
      <c r="Z1692" s="119" t="s">
        <v>6126</v>
      </c>
      <c r="AA1692" s="119" t="s">
        <v>6127</v>
      </c>
      <c r="AB1692" s="119" t="s">
        <v>1210</v>
      </c>
      <c r="AD1692" s="300"/>
      <c r="AE1692" s="304"/>
      <c r="AF1692" s="297"/>
      <c r="AG1692" s="355">
        <v>0</v>
      </c>
      <c r="AH1692" s="297" t="s">
        <v>6123</v>
      </c>
      <c r="AI1692" s="297" t="s">
        <v>6123</v>
      </c>
      <c r="AJ1692" s="302">
        <v>4</v>
      </c>
      <c r="AX1692" s="303"/>
      <c r="AZ1692" s="303"/>
      <c r="BB1692" s="304"/>
      <c r="BC1692" s="304"/>
      <c r="BD1692" s="303"/>
      <c r="BE1692" s="303"/>
      <c r="BF1692" s="305"/>
      <c r="BG1692" s="305"/>
      <c r="BH1692" s="306" t="s">
        <v>2935</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2935</v>
      </c>
      <c r="CX1692" s="318" t="s">
        <v>2944</v>
      </c>
      <c r="CY1692" s="320" t="s">
        <v>925</v>
      </c>
      <c r="CZ1692" s="319" t="s">
        <v>53</v>
      </c>
      <c r="DA1692" s="319" t="s">
        <v>53</v>
      </c>
      <c r="DB1692" s="319">
        <v>30</v>
      </c>
      <c r="DC1692" s="319">
        <v>150</v>
      </c>
      <c r="DD1692" s="319">
        <v>6</v>
      </c>
      <c r="DE1692" s="319">
        <v>6</v>
      </c>
      <c r="DF1692" s="319" t="s">
        <v>48</v>
      </c>
    </row>
    <row r="1693" spans="1:110" s="299" customFormat="1" ht="16" customHeight="1">
      <c r="A1693" s="297" t="s">
        <v>6128</v>
      </c>
      <c r="B1693" s="297" t="s">
        <v>6128</v>
      </c>
      <c r="C1693" s="119" t="s">
        <v>115</v>
      </c>
      <c r="D1693" s="119" t="s">
        <v>2935</v>
      </c>
      <c r="E1693" s="119" t="s">
        <v>2953</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6129</v>
      </c>
      <c r="Y1693" s="119" t="s">
        <v>6130</v>
      </c>
      <c r="Z1693" s="119" t="s">
        <v>6131</v>
      </c>
      <c r="AA1693" s="119" t="s">
        <v>6132</v>
      </c>
      <c r="AB1693" s="119" t="s">
        <v>1210</v>
      </c>
      <c r="AD1693" s="300"/>
      <c r="AE1693" s="304"/>
      <c r="AF1693" s="297"/>
      <c r="AG1693" s="355">
        <v>0</v>
      </c>
      <c r="AH1693" s="297" t="s">
        <v>6128</v>
      </c>
      <c r="AI1693" s="297" t="s">
        <v>6128</v>
      </c>
      <c r="AJ1693" s="302">
        <v>4</v>
      </c>
      <c r="AX1693" s="303"/>
      <c r="AZ1693" s="303"/>
      <c r="BB1693" s="304"/>
      <c r="BC1693" s="304"/>
      <c r="BD1693" s="303"/>
      <c r="BE1693" s="303"/>
      <c r="BF1693" s="305"/>
      <c r="BG1693" s="305"/>
      <c r="BH1693" s="306" t="s">
        <v>2935</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2935</v>
      </c>
      <c r="CX1693" s="318" t="s">
        <v>2953</v>
      </c>
      <c r="CY1693" s="320" t="s">
        <v>925</v>
      </c>
      <c r="CZ1693" s="319" t="s">
        <v>53</v>
      </c>
      <c r="DA1693" s="319" t="s">
        <v>53</v>
      </c>
      <c r="DB1693" s="319">
        <v>30</v>
      </c>
      <c r="DC1693" s="319">
        <v>150</v>
      </c>
      <c r="DD1693" s="319">
        <v>6</v>
      </c>
      <c r="DE1693" s="319">
        <v>6</v>
      </c>
      <c r="DF1693" s="319" t="s">
        <v>48</v>
      </c>
    </row>
    <row r="1694" spans="1:110" s="299" customFormat="1" ht="16" customHeight="1">
      <c r="A1694" s="297" t="s">
        <v>6133</v>
      </c>
      <c r="B1694" s="297" t="s">
        <v>6133</v>
      </c>
      <c r="C1694" s="119" t="s">
        <v>115</v>
      </c>
      <c r="D1694" s="119" t="s">
        <v>2935</v>
      </c>
      <c r="E1694" s="119" t="s">
        <v>2962</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6134</v>
      </c>
      <c r="Y1694" s="119" t="s">
        <v>6135</v>
      </c>
      <c r="Z1694" s="119" t="s">
        <v>6136</v>
      </c>
      <c r="AA1694" s="119" t="s">
        <v>6137</v>
      </c>
      <c r="AB1694" s="119" t="s">
        <v>1210</v>
      </c>
      <c r="AD1694" s="300"/>
      <c r="AE1694" s="304"/>
      <c r="AF1694" s="297"/>
      <c r="AG1694" s="355">
        <v>0</v>
      </c>
      <c r="AH1694" s="297" t="s">
        <v>6133</v>
      </c>
      <c r="AI1694" s="297" t="s">
        <v>6133</v>
      </c>
      <c r="AJ1694" s="302">
        <v>4</v>
      </c>
      <c r="AX1694" s="303"/>
      <c r="AZ1694" s="303"/>
      <c r="BB1694" s="304"/>
      <c r="BC1694" s="304"/>
      <c r="BD1694" s="303"/>
      <c r="BE1694" s="303"/>
      <c r="BF1694" s="305"/>
      <c r="BG1694" s="305"/>
      <c r="BH1694" s="306" t="s">
        <v>2935</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2935</v>
      </c>
      <c r="CX1694" s="318" t="s">
        <v>2962</v>
      </c>
      <c r="CY1694" s="320" t="s">
        <v>925</v>
      </c>
      <c r="CZ1694" s="319" t="s">
        <v>53</v>
      </c>
      <c r="DA1694" s="319" t="s">
        <v>53</v>
      </c>
      <c r="DB1694" s="319">
        <v>30</v>
      </c>
      <c r="DC1694" s="319">
        <v>150</v>
      </c>
      <c r="DD1694" s="319">
        <v>6</v>
      </c>
      <c r="DE1694" s="319">
        <v>6</v>
      </c>
      <c r="DF1694" s="319" t="s">
        <v>48</v>
      </c>
    </row>
    <row r="1695" spans="1:110" s="299" customFormat="1" ht="16" customHeight="1">
      <c r="A1695" s="297" t="s">
        <v>6138</v>
      </c>
      <c r="B1695" s="297" t="s">
        <v>6138</v>
      </c>
      <c r="C1695" s="119" t="s">
        <v>115</v>
      </c>
      <c r="D1695" s="119" t="s">
        <v>2890</v>
      </c>
      <c r="E1695" s="119" t="s">
        <v>2971</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6139</v>
      </c>
      <c r="Y1695" s="119" t="s">
        <v>6140</v>
      </c>
      <c r="Z1695" s="119" t="s">
        <v>6141</v>
      </c>
      <c r="AA1695" s="119" t="s">
        <v>6142</v>
      </c>
      <c r="AB1695" s="119" t="s">
        <v>1210</v>
      </c>
      <c r="AD1695" s="300"/>
      <c r="AE1695" s="304"/>
      <c r="AF1695" s="297"/>
      <c r="AG1695" s="355">
        <v>0</v>
      </c>
      <c r="AH1695" s="297" t="s">
        <v>6138</v>
      </c>
      <c r="AI1695" s="297" t="s">
        <v>6138</v>
      </c>
      <c r="AJ1695" s="302">
        <v>3</v>
      </c>
      <c r="AX1695" s="303"/>
      <c r="AZ1695" s="303"/>
      <c r="BB1695" s="304"/>
      <c r="BC1695" s="304"/>
      <c r="BD1695" s="303"/>
      <c r="BE1695" s="303"/>
      <c r="BF1695" s="305"/>
      <c r="BG1695" s="305"/>
      <c r="BH1695" s="306" t="s">
        <v>2890</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2890</v>
      </c>
      <c r="CX1695" s="318" t="s">
        <v>2971</v>
      </c>
      <c r="CY1695" s="320" t="s">
        <v>925</v>
      </c>
      <c r="CZ1695" s="319" t="s">
        <v>53</v>
      </c>
      <c r="DA1695" s="319" t="s">
        <v>53</v>
      </c>
      <c r="DB1695" s="319">
        <v>30</v>
      </c>
      <c r="DC1695" s="319">
        <v>150</v>
      </c>
      <c r="DD1695" s="319">
        <v>17.5</v>
      </c>
      <c r="DE1695" s="319">
        <v>17.5</v>
      </c>
      <c r="DF1695" s="319" t="s">
        <v>48</v>
      </c>
    </row>
    <row r="1696" spans="1:110" s="299" customFormat="1" ht="16" customHeight="1">
      <c r="A1696" s="297" t="s">
        <v>6143</v>
      </c>
      <c r="B1696" s="297" t="s">
        <v>6143</v>
      </c>
      <c r="C1696" s="119" t="s">
        <v>115</v>
      </c>
      <c r="D1696" s="119" t="s">
        <v>2971</v>
      </c>
      <c r="E1696" s="119" t="s">
        <v>2980</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6144</v>
      </c>
      <c r="Y1696" s="119" t="s">
        <v>6145</v>
      </c>
      <c r="Z1696" s="119" t="s">
        <v>6146</v>
      </c>
      <c r="AA1696" s="119" t="s">
        <v>6147</v>
      </c>
      <c r="AB1696" s="119" t="s">
        <v>1210</v>
      </c>
      <c r="AD1696" s="300"/>
      <c r="AE1696" s="304"/>
      <c r="AF1696" s="297"/>
      <c r="AG1696" s="355">
        <v>0</v>
      </c>
      <c r="AH1696" s="297" t="s">
        <v>6143</v>
      </c>
      <c r="AI1696" s="297" t="s">
        <v>6143</v>
      </c>
      <c r="AJ1696" s="302">
        <v>4</v>
      </c>
      <c r="AX1696" s="303"/>
      <c r="AZ1696" s="303"/>
      <c r="BB1696" s="304"/>
      <c r="BC1696" s="304"/>
      <c r="BD1696" s="303"/>
      <c r="BE1696" s="303"/>
      <c r="BF1696" s="305"/>
      <c r="BG1696" s="305"/>
      <c r="BH1696" s="306" t="s">
        <v>2971</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2971</v>
      </c>
      <c r="CX1696" s="318" t="s">
        <v>2980</v>
      </c>
      <c r="CY1696" s="320" t="s">
        <v>925</v>
      </c>
      <c r="CZ1696" s="319" t="s">
        <v>53</v>
      </c>
      <c r="DA1696" s="319" t="s">
        <v>53</v>
      </c>
      <c r="DB1696" s="319">
        <v>30</v>
      </c>
      <c r="DC1696" s="319">
        <v>150</v>
      </c>
      <c r="DD1696" s="319">
        <v>6</v>
      </c>
      <c r="DE1696" s="319">
        <v>6</v>
      </c>
      <c r="DF1696" s="319" t="s">
        <v>48</v>
      </c>
    </row>
    <row r="1697" spans="1:110" s="299" customFormat="1" ht="16" customHeight="1">
      <c r="A1697" s="297" t="s">
        <v>6148</v>
      </c>
      <c r="B1697" s="297" t="s">
        <v>6148</v>
      </c>
      <c r="C1697" s="119" t="s">
        <v>115</v>
      </c>
      <c r="D1697" s="119" t="s">
        <v>2971</v>
      </c>
      <c r="E1697" s="119" t="s">
        <v>2989</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6149</v>
      </c>
      <c r="Y1697" s="119" t="s">
        <v>6150</v>
      </c>
      <c r="Z1697" s="119" t="s">
        <v>6151</v>
      </c>
      <c r="AA1697" s="119" t="s">
        <v>6152</v>
      </c>
      <c r="AB1697" s="119" t="s">
        <v>1210</v>
      </c>
      <c r="AD1697" s="300"/>
      <c r="AE1697" s="304"/>
      <c r="AF1697" s="297"/>
      <c r="AG1697" s="355">
        <v>0</v>
      </c>
      <c r="AH1697" s="297" t="s">
        <v>6148</v>
      </c>
      <c r="AI1697" s="297" t="s">
        <v>6148</v>
      </c>
      <c r="AJ1697" s="302">
        <v>4</v>
      </c>
      <c r="AX1697" s="303"/>
      <c r="AZ1697" s="303"/>
      <c r="BB1697" s="304"/>
      <c r="BC1697" s="304"/>
      <c r="BD1697" s="303"/>
      <c r="BE1697" s="303"/>
      <c r="BF1697" s="305"/>
      <c r="BG1697" s="305"/>
      <c r="BH1697" s="306" t="s">
        <v>2971</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2971</v>
      </c>
      <c r="CX1697" s="318" t="s">
        <v>2989</v>
      </c>
      <c r="CY1697" s="320" t="s">
        <v>925</v>
      </c>
      <c r="CZ1697" s="319" t="s">
        <v>53</v>
      </c>
      <c r="DA1697" s="319" t="s">
        <v>53</v>
      </c>
      <c r="DB1697" s="319">
        <v>30</v>
      </c>
      <c r="DC1697" s="319">
        <v>150</v>
      </c>
      <c r="DD1697" s="319">
        <v>6</v>
      </c>
      <c r="DE1697" s="319">
        <v>6</v>
      </c>
      <c r="DF1697" s="319" t="s">
        <v>48</v>
      </c>
    </row>
    <row r="1698" spans="1:110" s="299" customFormat="1" ht="16" customHeight="1">
      <c r="A1698" s="297" t="s">
        <v>6153</v>
      </c>
      <c r="B1698" s="297" t="s">
        <v>6153</v>
      </c>
      <c r="C1698" s="119" t="s">
        <v>115</v>
      </c>
      <c r="D1698" s="119" t="s">
        <v>2971</v>
      </c>
      <c r="E1698" s="119" t="s">
        <v>2998</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6154</v>
      </c>
      <c r="Y1698" s="119" t="s">
        <v>6155</v>
      </c>
      <c r="Z1698" s="119" t="s">
        <v>6156</v>
      </c>
      <c r="AA1698" s="119" t="s">
        <v>6157</v>
      </c>
      <c r="AB1698" s="119" t="s">
        <v>1210</v>
      </c>
      <c r="AD1698" s="300"/>
      <c r="AE1698" s="304"/>
      <c r="AF1698" s="297"/>
      <c r="AG1698" s="355">
        <v>0</v>
      </c>
      <c r="AH1698" s="297" t="s">
        <v>6153</v>
      </c>
      <c r="AI1698" s="297" t="s">
        <v>6153</v>
      </c>
      <c r="AJ1698" s="302">
        <v>4</v>
      </c>
      <c r="AX1698" s="303"/>
      <c r="AZ1698" s="303"/>
      <c r="BB1698" s="304"/>
      <c r="BC1698" s="304"/>
      <c r="BD1698" s="303"/>
      <c r="BE1698" s="303"/>
      <c r="BF1698" s="305"/>
      <c r="BG1698" s="305"/>
      <c r="BH1698" s="306" t="s">
        <v>2971</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2971</v>
      </c>
      <c r="CX1698" s="318" t="s">
        <v>2998</v>
      </c>
      <c r="CY1698" s="320" t="s">
        <v>925</v>
      </c>
      <c r="CZ1698" s="319" t="s">
        <v>53</v>
      </c>
      <c r="DA1698" s="319" t="s">
        <v>53</v>
      </c>
      <c r="DB1698" s="319">
        <v>30</v>
      </c>
      <c r="DC1698" s="319">
        <v>150</v>
      </c>
      <c r="DD1698" s="319">
        <v>6</v>
      </c>
      <c r="DE1698" s="319">
        <v>6</v>
      </c>
      <c r="DF1698" s="319" t="s">
        <v>48</v>
      </c>
    </row>
    <row r="1699" spans="1:110" s="299" customFormat="1" ht="16" customHeight="1">
      <c r="A1699" s="297" t="s">
        <v>6158</v>
      </c>
      <c r="B1699" s="297" t="s">
        <v>6158</v>
      </c>
      <c r="C1699" s="119" t="s">
        <v>115</v>
      </c>
      <c r="D1699" s="119" t="s">
        <v>2639</v>
      </c>
      <c r="E1699" s="119" t="s">
        <v>3007</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6159</v>
      </c>
      <c r="Y1699" s="119" t="s">
        <v>6160</v>
      </c>
      <c r="Z1699" s="119" t="s">
        <v>6161</v>
      </c>
      <c r="AA1699" s="119" t="s">
        <v>6162</v>
      </c>
      <c r="AB1699" s="119" t="s">
        <v>1210</v>
      </c>
      <c r="AD1699" s="300"/>
      <c r="AE1699" s="304"/>
      <c r="AF1699" s="297"/>
      <c r="AG1699" s="355">
        <v>0</v>
      </c>
      <c r="AH1699" s="297" t="s">
        <v>6158</v>
      </c>
      <c r="AI1699" s="297" t="s">
        <v>6158</v>
      </c>
      <c r="AJ1699" s="302">
        <v>2</v>
      </c>
      <c r="AX1699" s="303"/>
      <c r="AZ1699" s="303"/>
      <c r="BB1699" s="304"/>
      <c r="BC1699" s="304"/>
      <c r="BD1699" s="303"/>
      <c r="BE1699" s="303"/>
      <c r="BF1699" s="305"/>
      <c r="BG1699" s="305"/>
      <c r="BH1699" s="306" t="s">
        <v>2639</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2639</v>
      </c>
      <c r="CX1699" s="318" t="s">
        <v>3007</v>
      </c>
      <c r="CY1699" s="320" t="s">
        <v>925</v>
      </c>
      <c r="CZ1699" s="319" t="s">
        <v>53</v>
      </c>
      <c r="DA1699" s="319" t="s">
        <v>53</v>
      </c>
      <c r="DB1699" s="319">
        <v>30</v>
      </c>
      <c r="DC1699" s="319">
        <v>150</v>
      </c>
      <c r="DD1699" s="319">
        <v>30</v>
      </c>
      <c r="DE1699" s="319">
        <v>30</v>
      </c>
      <c r="DF1699" s="319" t="s">
        <v>48</v>
      </c>
    </row>
    <row r="1700" spans="1:110" s="299" customFormat="1" ht="16" customHeight="1">
      <c r="A1700" s="297" t="s">
        <v>6163</v>
      </c>
      <c r="B1700" s="297" t="s">
        <v>6163</v>
      </c>
      <c r="C1700" s="119" t="s">
        <v>115</v>
      </c>
      <c r="D1700" s="119" t="s">
        <v>3007</v>
      </c>
      <c r="E1700" s="119" t="s">
        <v>3016</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6164</v>
      </c>
      <c r="Y1700" s="119" t="s">
        <v>6165</v>
      </c>
      <c r="Z1700" s="119" t="s">
        <v>6166</v>
      </c>
      <c r="AA1700" s="119" t="s">
        <v>6167</v>
      </c>
      <c r="AB1700" s="119" t="s">
        <v>1210</v>
      </c>
      <c r="AD1700" s="300"/>
      <c r="AE1700" s="304"/>
      <c r="AF1700" s="297"/>
      <c r="AG1700" s="355">
        <v>0</v>
      </c>
      <c r="AH1700" s="297" t="s">
        <v>6163</v>
      </c>
      <c r="AI1700" s="297" t="s">
        <v>6163</v>
      </c>
      <c r="AJ1700" s="302">
        <v>3</v>
      </c>
      <c r="AX1700" s="303"/>
      <c r="AZ1700" s="303"/>
      <c r="BB1700" s="304"/>
      <c r="BC1700" s="304"/>
      <c r="BD1700" s="303"/>
      <c r="BE1700" s="303"/>
      <c r="BF1700" s="305"/>
      <c r="BG1700" s="305"/>
      <c r="BH1700" s="306" t="s">
        <v>3007</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3007</v>
      </c>
      <c r="CX1700" s="318" t="s">
        <v>3016</v>
      </c>
      <c r="CY1700" s="320" t="s">
        <v>925</v>
      </c>
      <c r="CZ1700" s="319" t="s">
        <v>53</v>
      </c>
      <c r="DA1700" s="319" t="s">
        <v>53</v>
      </c>
      <c r="DB1700" s="319">
        <v>30</v>
      </c>
      <c r="DC1700" s="319">
        <v>150</v>
      </c>
      <c r="DD1700" s="319">
        <v>17.5</v>
      </c>
      <c r="DE1700" s="319">
        <v>17.5</v>
      </c>
      <c r="DF1700" s="319" t="s">
        <v>48</v>
      </c>
    </row>
    <row r="1701" spans="1:110" s="299" customFormat="1" ht="16" customHeight="1">
      <c r="A1701" s="297" t="s">
        <v>6168</v>
      </c>
      <c r="B1701" s="297" t="s">
        <v>6168</v>
      </c>
      <c r="C1701" s="119" t="s">
        <v>115</v>
      </c>
      <c r="D1701" s="119" t="s">
        <v>3016</v>
      </c>
      <c r="E1701" s="119" t="s">
        <v>3025</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6169</v>
      </c>
      <c r="Y1701" s="119" t="s">
        <v>6170</v>
      </c>
      <c r="Z1701" s="119" t="s">
        <v>6171</v>
      </c>
      <c r="AA1701" s="119" t="s">
        <v>6172</v>
      </c>
      <c r="AB1701" s="119" t="s">
        <v>1210</v>
      </c>
      <c r="AD1701" s="300"/>
      <c r="AE1701" s="304"/>
      <c r="AF1701" s="297"/>
      <c r="AG1701" s="355">
        <v>0</v>
      </c>
      <c r="AH1701" s="297" t="s">
        <v>6168</v>
      </c>
      <c r="AI1701" s="297" t="s">
        <v>6168</v>
      </c>
      <c r="AJ1701" s="302">
        <v>4</v>
      </c>
      <c r="AX1701" s="303"/>
      <c r="AZ1701" s="303"/>
      <c r="BB1701" s="304"/>
      <c r="BC1701" s="304"/>
      <c r="BD1701" s="303"/>
      <c r="BE1701" s="303"/>
      <c r="BF1701" s="305"/>
      <c r="BG1701" s="305"/>
      <c r="BH1701" s="306" t="s">
        <v>3016</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3016</v>
      </c>
      <c r="CX1701" s="318" t="s">
        <v>3025</v>
      </c>
      <c r="CY1701" s="320" t="s">
        <v>925</v>
      </c>
      <c r="CZ1701" s="319" t="s">
        <v>53</v>
      </c>
      <c r="DA1701" s="319" t="s">
        <v>53</v>
      </c>
      <c r="DB1701" s="319">
        <v>30</v>
      </c>
      <c r="DC1701" s="319">
        <v>150</v>
      </c>
      <c r="DD1701" s="319">
        <v>6</v>
      </c>
      <c r="DE1701" s="319">
        <v>6</v>
      </c>
      <c r="DF1701" s="319" t="s">
        <v>48</v>
      </c>
    </row>
    <row r="1702" spans="1:110" s="299" customFormat="1" ht="16" customHeight="1">
      <c r="A1702" s="297" t="s">
        <v>6173</v>
      </c>
      <c r="B1702" s="297" t="s">
        <v>6173</v>
      </c>
      <c r="C1702" s="119" t="s">
        <v>115</v>
      </c>
      <c r="D1702" s="119" t="s">
        <v>3016</v>
      </c>
      <c r="E1702" s="119" t="s">
        <v>3034</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6174</v>
      </c>
      <c r="Y1702" s="119" t="s">
        <v>6175</v>
      </c>
      <c r="Z1702" s="119" t="s">
        <v>6176</v>
      </c>
      <c r="AA1702" s="119" t="s">
        <v>6177</v>
      </c>
      <c r="AB1702" s="119" t="s">
        <v>1210</v>
      </c>
      <c r="AD1702" s="300"/>
      <c r="AE1702" s="304"/>
      <c r="AF1702" s="297"/>
      <c r="AG1702" s="355">
        <v>0</v>
      </c>
      <c r="AH1702" s="297" t="s">
        <v>6173</v>
      </c>
      <c r="AI1702" s="297" t="s">
        <v>6173</v>
      </c>
      <c r="AJ1702" s="302">
        <v>4</v>
      </c>
      <c r="AX1702" s="303"/>
      <c r="AZ1702" s="303"/>
      <c r="BB1702" s="304"/>
      <c r="BC1702" s="304"/>
      <c r="BD1702" s="303"/>
      <c r="BE1702" s="303"/>
      <c r="BF1702" s="305"/>
      <c r="BG1702" s="305"/>
      <c r="BH1702" s="306" t="s">
        <v>3016</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3016</v>
      </c>
      <c r="CX1702" s="318" t="s">
        <v>3034</v>
      </c>
      <c r="CY1702" s="320" t="s">
        <v>925</v>
      </c>
      <c r="CZ1702" s="319" t="s">
        <v>53</v>
      </c>
      <c r="DA1702" s="319" t="s">
        <v>53</v>
      </c>
      <c r="DB1702" s="319">
        <v>30</v>
      </c>
      <c r="DC1702" s="319">
        <v>150</v>
      </c>
      <c r="DD1702" s="319">
        <v>6</v>
      </c>
      <c r="DE1702" s="319">
        <v>6</v>
      </c>
      <c r="DF1702" s="319" t="s">
        <v>48</v>
      </c>
    </row>
    <row r="1703" spans="1:110" s="299" customFormat="1" ht="16" customHeight="1">
      <c r="A1703" s="297" t="s">
        <v>6178</v>
      </c>
      <c r="B1703" s="297" t="s">
        <v>6178</v>
      </c>
      <c r="C1703" s="119" t="s">
        <v>115</v>
      </c>
      <c r="D1703" s="119" t="s">
        <v>3016</v>
      </c>
      <c r="E1703" s="119" t="s">
        <v>3043</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6179</v>
      </c>
      <c r="Y1703" s="119" t="s">
        <v>6180</v>
      </c>
      <c r="Z1703" s="119" t="s">
        <v>6181</v>
      </c>
      <c r="AA1703" s="119" t="s">
        <v>6182</v>
      </c>
      <c r="AB1703" s="119" t="s">
        <v>1210</v>
      </c>
      <c r="AD1703" s="300"/>
      <c r="AE1703" s="304"/>
      <c r="AF1703" s="297"/>
      <c r="AG1703" s="355">
        <v>0</v>
      </c>
      <c r="AH1703" s="297" t="s">
        <v>6178</v>
      </c>
      <c r="AI1703" s="297" t="s">
        <v>6178</v>
      </c>
      <c r="AJ1703" s="302">
        <v>4</v>
      </c>
      <c r="AX1703" s="303"/>
      <c r="AZ1703" s="303"/>
      <c r="BB1703" s="304"/>
      <c r="BC1703" s="304"/>
      <c r="BD1703" s="303"/>
      <c r="BE1703" s="303"/>
      <c r="BF1703" s="305"/>
      <c r="BG1703" s="305"/>
      <c r="BH1703" s="306" t="s">
        <v>3016</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3016</v>
      </c>
      <c r="CX1703" s="318" t="s">
        <v>3043</v>
      </c>
      <c r="CY1703" s="320" t="s">
        <v>925</v>
      </c>
      <c r="CZ1703" s="319" t="s">
        <v>53</v>
      </c>
      <c r="DA1703" s="319" t="s">
        <v>53</v>
      </c>
      <c r="DB1703" s="319">
        <v>30</v>
      </c>
      <c r="DC1703" s="319">
        <v>150</v>
      </c>
      <c r="DD1703" s="319">
        <v>6</v>
      </c>
      <c r="DE1703" s="319">
        <v>6</v>
      </c>
      <c r="DF1703" s="319" t="s">
        <v>48</v>
      </c>
    </row>
    <row r="1704" spans="1:110" s="299" customFormat="1" ht="16" customHeight="1">
      <c r="A1704" s="297" t="s">
        <v>6183</v>
      </c>
      <c r="B1704" s="297" t="s">
        <v>6183</v>
      </c>
      <c r="C1704" s="119" t="s">
        <v>115</v>
      </c>
      <c r="D1704" s="119" t="s">
        <v>3007</v>
      </c>
      <c r="E1704" s="119" t="s">
        <v>3052</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6184</v>
      </c>
      <c r="Y1704" s="119" t="s">
        <v>6185</v>
      </c>
      <c r="Z1704" s="119" t="s">
        <v>6186</v>
      </c>
      <c r="AA1704" s="119" t="s">
        <v>6187</v>
      </c>
      <c r="AB1704" s="119" t="s">
        <v>1210</v>
      </c>
      <c r="AD1704" s="300"/>
      <c r="AE1704" s="304"/>
      <c r="AF1704" s="297"/>
      <c r="AG1704" s="355">
        <v>0</v>
      </c>
      <c r="AH1704" s="297" t="s">
        <v>6183</v>
      </c>
      <c r="AI1704" s="297" t="s">
        <v>6183</v>
      </c>
      <c r="AJ1704" s="302">
        <v>3</v>
      </c>
      <c r="AX1704" s="303"/>
      <c r="AZ1704" s="303"/>
      <c r="BB1704" s="304"/>
      <c r="BC1704" s="304"/>
      <c r="BD1704" s="303"/>
      <c r="BE1704" s="303"/>
      <c r="BF1704" s="305"/>
      <c r="BG1704" s="305"/>
      <c r="BH1704" s="306" t="s">
        <v>3007</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3007</v>
      </c>
      <c r="CX1704" s="318" t="s">
        <v>3052</v>
      </c>
      <c r="CY1704" s="320" t="s">
        <v>925</v>
      </c>
      <c r="CZ1704" s="319" t="s">
        <v>53</v>
      </c>
      <c r="DA1704" s="319" t="s">
        <v>53</v>
      </c>
      <c r="DB1704" s="319">
        <v>30</v>
      </c>
      <c r="DC1704" s="319">
        <v>150</v>
      </c>
      <c r="DD1704" s="319">
        <v>17.5</v>
      </c>
      <c r="DE1704" s="319">
        <v>17.5</v>
      </c>
      <c r="DF1704" s="319" t="s">
        <v>48</v>
      </c>
    </row>
    <row r="1705" spans="1:110" s="299" customFormat="1" ht="16" customHeight="1">
      <c r="A1705" s="297" t="s">
        <v>6188</v>
      </c>
      <c r="B1705" s="297" t="s">
        <v>6188</v>
      </c>
      <c r="C1705" s="119" t="s">
        <v>115</v>
      </c>
      <c r="D1705" s="119" t="s">
        <v>3052</v>
      </c>
      <c r="E1705" s="119" t="s">
        <v>3061</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6189</v>
      </c>
      <c r="Y1705" s="119" t="s">
        <v>6190</v>
      </c>
      <c r="Z1705" s="119" t="s">
        <v>6191</v>
      </c>
      <c r="AA1705" s="119" t="s">
        <v>6192</v>
      </c>
      <c r="AB1705" s="119" t="s">
        <v>1210</v>
      </c>
      <c r="AD1705" s="300"/>
      <c r="AE1705" s="304"/>
      <c r="AF1705" s="297"/>
      <c r="AG1705" s="355">
        <v>0</v>
      </c>
      <c r="AH1705" s="297" t="s">
        <v>6188</v>
      </c>
      <c r="AI1705" s="297" t="s">
        <v>6188</v>
      </c>
      <c r="AJ1705" s="302">
        <v>4</v>
      </c>
      <c r="AX1705" s="303"/>
      <c r="AZ1705" s="303"/>
      <c r="BB1705" s="304"/>
      <c r="BC1705" s="304"/>
      <c r="BD1705" s="303"/>
      <c r="BE1705" s="303"/>
      <c r="BF1705" s="305"/>
      <c r="BG1705" s="305"/>
      <c r="BH1705" s="306" t="s">
        <v>3052</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3052</v>
      </c>
      <c r="CX1705" s="318" t="s">
        <v>3061</v>
      </c>
      <c r="CY1705" s="320" t="s">
        <v>925</v>
      </c>
      <c r="CZ1705" s="319" t="s">
        <v>53</v>
      </c>
      <c r="DA1705" s="319" t="s">
        <v>53</v>
      </c>
      <c r="DB1705" s="319">
        <v>30</v>
      </c>
      <c r="DC1705" s="319">
        <v>150</v>
      </c>
      <c r="DD1705" s="319">
        <v>6</v>
      </c>
      <c r="DE1705" s="319">
        <v>6</v>
      </c>
      <c r="DF1705" s="319" t="s">
        <v>48</v>
      </c>
    </row>
    <row r="1706" spans="1:110" s="299" customFormat="1" ht="16" customHeight="1">
      <c r="A1706" s="297" t="s">
        <v>6193</v>
      </c>
      <c r="B1706" s="297" t="s">
        <v>6193</v>
      </c>
      <c r="C1706" s="119" t="s">
        <v>115</v>
      </c>
      <c r="D1706" s="119" t="s">
        <v>3052</v>
      </c>
      <c r="E1706" s="119" t="s">
        <v>3070</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6194</v>
      </c>
      <c r="Y1706" s="119" t="s">
        <v>6195</v>
      </c>
      <c r="Z1706" s="119" t="s">
        <v>6196</v>
      </c>
      <c r="AA1706" s="119" t="s">
        <v>6197</v>
      </c>
      <c r="AB1706" s="119" t="s">
        <v>1210</v>
      </c>
      <c r="AD1706" s="300"/>
      <c r="AE1706" s="304"/>
      <c r="AF1706" s="297"/>
      <c r="AG1706" s="355">
        <v>0</v>
      </c>
      <c r="AH1706" s="297" t="s">
        <v>6193</v>
      </c>
      <c r="AI1706" s="297" t="s">
        <v>6193</v>
      </c>
      <c r="AJ1706" s="302">
        <v>4</v>
      </c>
      <c r="AX1706" s="303"/>
      <c r="AZ1706" s="303"/>
      <c r="BB1706" s="304"/>
      <c r="BC1706" s="304"/>
      <c r="BD1706" s="303"/>
      <c r="BE1706" s="303"/>
      <c r="BF1706" s="305"/>
      <c r="BG1706" s="305"/>
      <c r="BH1706" s="306" t="s">
        <v>3052</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3052</v>
      </c>
      <c r="CX1706" s="318" t="s">
        <v>3070</v>
      </c>
      <c r="CY1706" s="320" t="s">
        <v>925</v>
      </c>
      <c r="CZ1706" s="319" t="s">
        <v>53</v>
      </c>
      <c r="DA1706" s="319" t="s">
        <v>53</v>
      </c>
      <c r="DB1706" s="319">
        <v>30</v>
      </c>
      <c r="DC1706" s="319">
        <v>150</v>
      </c>
      <c r="DD1706" s="319">
        <v>6</v>
      </c>
      <c r="DE1706" s="319">
        <v>6</v>
      </c>
      <c r="DF1706" s="319" t="s">
        <v>48</v>
      </c>
    </row>
    <row r="1707" spans="1:110" s="299" customFormat="1" ht="16" customHeight="1">
      <c r="A1707" s="297" t="s">
        <v>6198</v>
      </c>
      <c r="B1707" s="297" t="s">
        <v>6198</v>
      </c>
      <c r="C1707" s="119" t="s">
        <v>115</v>
      </c>
      <c r="D1707" s="119" t="s">
        <v>3052</v>
      </c>
      <c r="E1707" s="119" t="s">
        <v>3079</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6199</v>
      </c>
      <c r="Y1707" s="119" t="s">
        <v>6200</v>
      </c>
      <c r="Z1707" s="119" t="s">
        <v>6201</v>
      </c>
      <c r="AA1707" s="119" t="s">
        <v>6202</v>
      </c>
      <c r="AB1707" s="119" t="s">
        <v>1210</v>
      </c>
      <c r="AD1707" s="300"/>
      <c r="AE1707" s="304"/>
      <c r="AF1707" s="297"/>
      <c r="AG1707" s="355">
        <v>0</v>
      </c>
      <c r="AH1707" s="297" t="s">
        <v>6198</v>
      </c>
      <c r="AI1707" s="297" t="s">
        <v>6198</v>
      </c>
      <c r="AJ1707" s="302">
        <v>4</v>
      </c>
      <c r="AX1707" s="303"/>
      <c r="AZ1707" s="303"/>
      <c r="BB1707" s="304"/>
      <c r="BC1707" s="304"/>
      <c r="BD1707" s="303"/>
      <c r="BE1707" s="303"/>
      <c r="BF1707" s="305"/>
      <c r="BG1707" s="305"/>
      <c r="BH1707" s="306" t="s">
        <v>3052</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3052</v>
      </c>
      <c r="CX1707" s="318" t="s">
        <v>3079</v>
      </c>
      <c r="CY1707" s="320" t="s">
        <v>925</v>
      </c>
      <c r="CZ1707" s="319" t="s">
        <v>53</v>
      </c>
      <c r="DA1707" s="319" t="s">
        <v>53</v>
      </c>
      <c r="DB1707" s="319">
        <v>30</v>
      </c>
      <c r="DC1707" s="319">
        <v>150</v>
      </c>
      <c r="DD1707" s="319">
        <v>6</v>
      </c>
      <c r="DE1707" s="319">
        <v>6</v>
      </c>
      <c r="DF1707" s="319" t="s">
        <v>48</v>
      </c>
    </row>
    <row r="1708" spans="1:110" s="299" customFormat="1" ht="16" customHeight="1">
      <c r="A1708" s="297" t="s">
        <v>6203</v>
      </c>
      <c r="B1708" s="297" t="s">
        <v>6203</v>
      </c>
      <c r="C1708" s="119" t="s">
        <v>115</v>
      </c>
      <c r="D1708" s="119" t="s">
        <v>3007</v>
      </c>
      <c r="E1708" s="119" t="s">
        <v>3088</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6204</v>
      </c>
      <c r="Y1708" s="119" t="s">
        <v>6205</v>
      </c>
      <c r="Z1708" s="119" t="s">
        <v>6206</v>
      </c>
      <c r="AA1708" s="119" t="s">
        <v>6207</v>
      </c>
      <c r="AB1708" s="119" t="s">
        <v>1210</v>
      </c>
      <c r="AD1708" s="300"/>
      <c r="AE1708" s="304"/>
      <c r="AF1708" s="297"/>
      <c r="AG1708" s="355">
        <v>0</v>
      </c>
      <c r="AH1708" s="297" t="s">
        <v>6203</v>
      </c>
      <c r="AI1708" s="297" t="s">
        <v>6203</v>
      </c>
      <c r="AJ1708" s="302">
        <v>3</v>
      </c>
      <c r="AX1708" s="303"/>
      <c r="AZ1708" s="303"/>
      <c r="BB1708" s="304"/>
      <c r="BC1708" s="304"/>
      <c r="BD1708" s="303"/>
      <c r="BE1708" s="303"/>
      <c r="BF1708" s="305"/>
      <c r="BG1708" s="305"/>
      <c r="BH1708" s="306" t="s">
        <v>3007</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3007</v>
      </c>
      <c r="CX1708" s="318" t="s">
        <v>3088</v>
      </c>
      <c r="CY1708" s="320" t="s">
        <v>925</v>
      </c>
      <c r="CZ1708" s="319" t="s">
        <v>53</v>
      </c>
      <c r="DA1708" s="319" t="s">
        <v>53</v>
      </c>
      <c r="DB1708" s="319">
        <v>30</v>
      </c>
      <c r="DC1708" s="319">
        <v>150</v>
      </c>
      <c r="DD1708" s="319">
        <v>17.5</v>
      </c>
      <c r="DE1708" s="319">
        <v>17.5</v>
      </c>
      <c r="DF1708" s="319" t="s">
        <v>48</v>
      </c>
    </row>
    <row r="1709" spans="1:110" s="299" customFormat="1" ht="16" customHeight="1">
      <c r="A1709" s="297" t="s">
        <v>6208</v>
      </c>
      <c r="B1709" s="297" t="s">
        <v>6208</v>
      </c>
      <c r="C1709" s="119" t="s">
        <v>115</v>
      </c>
      <c r="D1709" s="119" t="s">
        <v>3088</v>
      </c>
      <c r="E1709" s="119" t="s">
        <v>3097</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6209</v>
      </c>
      <c r="Y1709" s="119" t="s">
        <v>6210</v>
      </c>
      <c r="Z1709" s="119" t="s">
        <v>6211</v>
      </c>
      <c r="AA1709" s="119" t="s">
        <v>6212</v>
      </c>
      <c r="AB1709" s="119" t="s">
        <v>1210</v>
      </c>
      <c r="AD1709" s="300"/>
      <c r="AE1709" s="304"/>
      <c r="AF1709" s="297"/>
      <c r="AG1709" s="355">
        <v>0</v>
      </c>
      <c r="AH1709" s="297" t="s">
        <v>6208</v>
      </c>
      <c r="AI1709" s="297" t="s">
        <v>6208</v>
      </c>
      <c r="AJ1709" s="302">
        <v>4</v>
      </c>
      <c r="AX1709" s="303"/>
      <c r="AZ1709" s="303"/>
      <c r="BB1709" s="304"/>
      <c r="BC1709" s="304"/>
      <c r="BD1709" s="303"/>
      <c r="BE1709" s="303"/>
      <c r="BF1709" s="305"/>
      <c r="BG1709" s="305"/>
      <c r="BH1709" s="306" t="s">
        <v>3088</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3088</v>
      </c>
      <c r="CX1709" s="318" t="s">
        <v>3097</v>
      </c>
      <c r="CY1709" s="320" t="s">
        <v>925</v>
      </c>
      <c r="CZ1709" s="319" t="s">
        <v>53</v>
      </c>
      <c r="DA1709" s="319" t="s">
        <v>53</v>
      </c>
      <c r="DB1709" s="319">
        <v>30</v>
      </c>
      <c r="DC1709" s="319">
        <v>150</v>
      </c>
      <c r="DD1709" s="319">
        <v>6</v>
      </c>
      <c r="DE1709" s="319">
        <v>6</v>
      </c>
      <c r="DF1709" s="319" t="s">
        <v>48</v>
      </c>
    </row>
    <row r="1710" spans="1:110" s="299" customFormat="1" ht="16" customHeight="1">
      <c r="A1710" s="297" t="s">
        <v>6213</v>
      </c>
      <c r="B1710" s="297" t="s">
        <v>6213</v>
      </c>
      <c r="C1710" s="119" t="s">
        <v>115</v>
      </c>
      <c r="D1710" s="119" t="s">
        <v>3088</v>
      </c>
      <c r="E1710" s="119" t="s">
        <v>3106</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6214</v>
      </c>
      <c r="Y1710" s="119" t="s">
        <v>6215</v>
      </c>
      <c r="Z1710" s="119" t="s">
        <v>6216</v>
      </c>
      <c r="AA1710" s="119" t="s">
        <v>6217</v>
      </c>
      <c r="AB1710" s="119" t="s">
        <v>1210</v>
      </c>
      <c r="AD1710" s="300"/>
      <c r="AE1710" s="304"/>
      <c r="AF1710" s="297"/>
      <c r="AG1710" s="355">
        <v>0</v>
      </c>
      <c r="AH1710" s="297" t="s">
        <v>6213</v>
      </c>
      <c r="AI1710" s="297" t="s">
        <v>6213</v>
      </c>
      <c r="AJ1710" s="302">
        <v>4</v>
      </c>
      <c r="AX1710" s="303"/>
      <c r="AZ1710" s="303"/>
      <c r="BB1710" s="304"/>
      <c r="BC1710" s="304"/>
      <c r="BD1710" s="303"/>
      <c r="BE1710" s="303"/>
      <c r="BF1710" s="305"/>
      <c r="BG1710" s="305"/>
      <c r="BH1710" s="306" t="s">
        <v>3088</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3088</v>
      </c>
      <c r="CX1710" s="318" t="s">
        <v>3106</v>
      </c>
      <c r="CY1710" s="320" t="s">
        <v>925</v>
      </c>
      <c r="CZ1710" s="319" t="s">
        <v>53</v>
      </c>
      <c r="DA1710" s="319" t="s">
        <v>53</v>
      </c>
      <c r="DB1710" s="319">
        <v>30</v>
      </c>
      <c r="DC1710" s="319">
        <v>150</v>
      </c>
      <c r="DD1710" s="319">
        <v>6</v>
      </c>
      <c r="DE1710" s="319">
        <v>6</v>
      </c>
      <c r="DF1710" s="319" t="s">
        <v>48</v>
      </c>
    </row>
    <row r="1711" spans="1:110" s="299" customFormat="1" ht="16" customHeight="1">
      <c r="A1711" s="297" t="s">
        <v>6218</v>
      </c>
      <c r="B1711" s="297" t="s">
        <v>6218</v>
      </c>
      <c r="C1711" s="119" t="s">
        <v>115</v>
      </c>
      <c r="D1711" s="119" t="s">
        <v>3088</v>
      </c>
      <c r="E1711" s="119" t="s">
        <v>3115</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6219</v>
      </c>
      <c r="Y1711" s="119" t="s">
        <v>6220</v>
      </c>
      <c r="Z1711" s="119" t="s">
        <v>6221</v>
      </c>
      <c r="AA1711" s="119" t="s">
        <v>6222</v>
      </c>
      <c r="AB1711" s="119" t="s">
        <v>1210</v>
      </c>
      <c r="AD1711" s="300"/>
      <c r="AE1711" s="304"/>
      <c r="AF1711" s="297"/>
      <c r="AG1711" s="355">
        <v>0</v>
      </c>
      <c r="AH1711" s="297" t="s">
        <v>6218</v>
      </c>
      <c r="AI1711" s="297" t="s">
        <v>6218</v>
      </c>
      <c r="AJ1711" s="302">
        <v>4</v>
      </c>
      <c r="AX1711" s="303"/>
      <c r="AZ1711" s="303"/>
      <c r="BB1711" s="304"/>
      <c r="BC1711" s="304"/>
      <c r="BD1711" s="303"/>
      <c r="BE1711" s="303"/>
      <c r="BF1711" s="305"/>
      <c r="BG1711" s="305"/>
      <c r="BH1711" s="306" t="s">
        <v>3088</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3088</v>
      </c>
      <c r="CX1711" s="318" t="s">
        <v>3115</v>
      </c>
      <c r="CY1711" s="320" t="s">
        <v>925</v>
      </c>
      <c r="CZ1711" s="319" t="s">
        <v>53</v>
      </c>
      <c r="DA1711" s="319" t="s">
        <v>53</v>
      </c>
      <c r="DB1711" s="319">
        <v>30</v>
      </c>
      <c r="DC1711" s="319">
        <v>150</v>
      </c>
      <c r="DD1711" s="319">
        <v>6</v>
      </c>
      <c r="DE1711" s="319">
        <v>6</v>
      </c>
      <c r="DF1711" s="319" t="s">
        <v>48</v>
      </c>
    </row>
    <row r="1712" spans="1:110" s="299" customFormat="1" ht="16" customHeight="1">
      <c r="A1712" s="297" t="s">
        <v>6223</v>
      </c>
      <c r="B1712" s="297" t="s">
        <v>6223</v>
      </c>
      <c r="C1712" s="119" t="s">
        <v>115</v>
      </c>
      <c r="D1712" s="119" t="s">
        <v>1203</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6224</v>
      </c>
      <c r="Y1712" s="119" t="s">
        <v>6225</v>
      </c>
      <c r="Z1712" s="119" t="s">
        <v>6226</v>
      </c>
      <c r="AA1712" s="119" t="s">
        <v>6227</v>
      </c>
      <c r="AB1712" s="119" t="s">
        <v>1210</v>
      </c>
      <c r="AD1712" s="300"/>
      <c r="AE1712" s="304"/>
      <c r="AF1712" s="297"/>
      <c r="AG1712" s="355">
        <v>0</v>
      </c>
      <c r="AH1712" s="297" t="s">
        <v>6223</v>
      </c>
      <c r="AI1712" s="297" t="s">
        <v>6223</v>
      </c>
      <c r="AJ1712" s="302">
        <v>1</v>
      </c>
      <c r="AX1712" s="303"/>
      <c r="AZ1712" s="303"/>
      <c r="BB1712" s="304"/>
      <c r="BC1712" s="304"/>
      <c r="BD1712" s="303"/>
      <c r="BE1712" s="303"/>
      <c r="BF1712" s="305"/>
      <c r="BG1712" s="305"/>
      <c r="BH1712" s="306" t="s">
        <v>1203</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1203</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6228</v>
      </c>
      <c r="B1713" s="297" t="s">
        <v>6228</v>
      </c>
      <c r="C1713" s="119" t="s">
        <v>115</v>
      </c>
      <c r="D1713" s="119" t="s">
        <v>3115</v>
      </c>
      <c r="E1713" s="119" t="s">
        <v>3132</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6229</v>
      </c>
      <c r="Y1713" s="119" t="s">
        <v>6230</v>
      </c>
      <c r="Z1713" s="119" t="s">
        <v>6231</v>
      </c>
      <c r="AA1713" s="119" t="s">
        <v>6232</v>
      </c>
      <c r="AB1713" s="119" t="s">
        <v>1210</v>
      </c>
      <c r="AD1713" s="300"/>
      <c r="AE1713" s="304"/>
      <c r="AF1713" s="297"/>
      <c r="AG1713" s="355">
        <v>0</v>
      </c>
      <c r="AH1713" s="297" t="s">
        <v>6228</v>
      </c>
      <c r="AI1713" s="297" t="s">
        <v>6228</v>
      </c>
      <c r="AJ1713" s="302">
        <v>2</v>
      </c>
      <c r="AX1713" s="303"/>
      <c r="AZ1713" s="303"/>
      <c r="BB1713" s="304"/>
      <c r="BC1713" s="304"/>
      <c r="BD1713" s="303"/>
      <c r="BE1713" s="303"/>
      <c r="BF1713" s="305"/>
      <c r="BG1713" s="305"/>
      <c r="BH1713" s="306" t="s">
        <v>3115</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3115</v>
      </c>
      <c r="CX1713" s="318" t="s">
        <v>3132</v>
      </c>
      <c r="CY1713" s="320" t="s">
        <v>925</v>
      </c>
      <c r="CZ1713" s="319" t="s">
        <v>53</v>
      </c>
      <c r="DA1713" s="319" t="s">
        <v>53</v>
      </c>
      <c r="DB1713" s="319">
        <v>30</v>
      </c>
      <c r="DC1713" s="319">
        <v>150</v>
      </c>
      <c r="DD1713" s="319">
        <v>30</v>
      </c>
      <c r="DE1713" s="319">
        <v>30</v>
      </c>
      <c r="DF1713" s="319" t="s">
        <v>48</v>
      </c>
    </row>
    <row r="1714" spans="1:110" s="299" customFormat="1" ht="16" customHeight="1">
      <c r="A1714" s="297" t="s">
        <v>6233</v>
      </c>
      <c r="B1714" s="297" t="s">
        <v>6233</v>
      </c>
      <c r="C1714" s="119" t="s">
        <v>115</v>
      </c>
      <c r="D1714" s="119" t="s">
        <v>3132</v>
      </c>
      <c r="E1714" s="119" t="s">
        <v>3141</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6234</v>
      </c>
      <c r="Y1714" s="119" t="s">
        <v>6235</v>
      </c>
      <c r="Z1714" s="119" t="s">
        <v>6236</v>
      </c>
      <c r="AA1714" s="119" t="s">
        <v>6237</v>
      </c>
      <c r="AB1714" s="119" t="s">
        <v>1210</v>
      </c>
      <c r="AD1714" s="300"/>
      <c r="AE1714" s="304"/>
      <c r="AF1714" s="297"/>
      <c r="AG1714" s="355">
        <v>0</v>
      </c>
      <c r="AH1714" s="297" t="s">
        <v>6233</v>
      </c>
      <c r="AI1714" s="297" t="s">
        <v>6233</v>
      </c>
      <c r="AJ1714" s="302">
        <v>3</v>
      </c>
      <c r="AX1714" s="303"/>
      <c r="AZ1714" s="303"/>
      <c r="BB1714" s="304"/>
      <c r="BC1714" s="304"/>
      <c r="BD1714" s="303"/>
      <c r="BE1714" s="303"/>
      <c r="BF1714" s="305"/>
      <c r="BG1714" s="305"/>
      <c r="BH1714" s="306" t="s">
        <v>3132</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3132</v>
      </c>
      <c r="CX1714" s="318" t="s">
        <v>3141</v>
      </c>
      <c r="CY1714" s="320" t="s">
        <v>925</v>
      </c>
      <c r="CZ1714" s="319" t="s">
        <v>53</v>
      </c>
      <c r="DA1714" s="319" t="s">
        <v>53</v>
      </c>
      <c r="DB1714" s="319">
        <v>30</v>
      </c>
      <c r="DC1714" s="319">
        <v>150</v>
      </c>
      <c r="DD1714" s="319">
        <v>17.5</v>
      </c>
      <c r="DE1714" s="319">
        <v>17.5</v>
      </c>
      <c r="DF1714" s="319" t="s">
        <v>48</v>
      </c>
    </row>
    <row r="1715" spans="1:110" s="299" customFormat="1" ht="16" customHeight="1">
      <c r="A1715" s="297" t="s">
        <v>6238</v>
      </c>
      <c r="B1715" s="297" t="s">
        <v>6238</v>
      </c>
      <c r="C1715" s="119" t="s">
        <v>115</v>
      </c>
      <c r="D1715" s="119" t="s">
        <v>3141</v>
      </c>
      <c r="E1715" s="119" t="s">
        <v>3150</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6239</v>
      </c>
      <c r="Y1715" s="119" t="s">
        <v>6240</v>
      </c>
      <c r="Z1715" s="119" t="s">
        <v>6241</v>
      </c>
      <c r="AA1715" s="119" t="s">
        <v>6242</v>
      </c>
      <c r="AB1715" s="119" t="s">
        <v>1210</v>
      </c>
      <c r="AD1715" s="300"/>
      <c r="AE1715" s="304"/>
      <c r="AF1715" s="297"/>
      <c r="AG1715" s="355">
        <v>0</v>
      </c>
      <c r="AH1715" s="297" t="s">
        <v>6238</v>
      </c>
      <c r="AI1715" s="297" t="s">
        <v>6238</v>
      </c>
      <c r="AJ1715" s="302">
        <v>4</v>
      </c>
      <c r="AX1715" s="303"/>
      <c r="AZ1715" s="303"/>
      <c r="BB1715" s="304"/>
      <c r="BC1715" s="304"/>
      <c r="BD1715" s="303"/>
      <c r="BE1715" s="303"/>
      <c r="BF1715" s="305"/>
      <c r="BG1715" s="305"/>
      <c r="BH1715" s="306" t="s">
        <v>3141</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3141</v>
      </c>
      <c r="CX1715" s="318" t="s">
        <v>3150</v>
      </c>
      <c r="CY1715" s="320" t="s">
        <v>925</v>
      </c>
      <c r="CZ1715" s="319" t="s">
        <v>53</v>
      </c>
      <c r="DA1715" s="319" t="s">
        <v>53</v>
      </c>
      <c r="DB1715" s="319">
        <v>30</v>
      </c>
      <c r="DC1715" s="319">
        <v>150</v>
      </c>
      <c r="DD1715" s="319">
        <v>6</v>
      </c>
      <c r="DE1715" s="319">
        <v>6</v>
      </c>
      <c r="DF1715" s="319" t="s">
        <v>48</v>
      </c>
    </row>
    <row r="1716" spans="1:110" s="299" customFormat="1" ht="16" customHeight="1">
      <c r="A1716" s="297" t="s">
        <v>6243</v>
      </c>
      <c r="B1716" s="297" t="s">
        <v>6243</v>
      </c>
      <c r="C1716" s="119" t="s">
        <v>115</v>
      </c>
      <c r="D1716" s="119" t="s">
        <v>3141</v>
      </c>
      <c r="E1716" s="119" t="s">
        <v>3159</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6244</v>
      </c>
      <c r="Y1716" s="119" t="s">
        <v>6245</v>
      </c>
      <c r="Z1716" s="119" t="s">
        <v>6246</v>
      </c>
      <c r="AA1716" s="119" t="s">
        <v>6247</v>
      </c>
      <c r="AB1716" s="119" t="s">
        <v>1210</v>
      </c>
      <c r="AD1716" s="300"/>
      <c r="AE1716" s="304"/>
      <c r="AF1716" s="297"/>
      <c r="AG1716" s="355">
        <v>0</v>
      </c>
      <c r="AH1716" s="297" t="s">
        <v>6243</v>
      </c>
      <c r="AI1716" s="297" t="s">
        <v>6243</v>
      </c>
      <c r="AJ1716" s="302">
        <v>4</v>
      </c>
      <c r="AX1716" s="303"/>
      <c r="AZ1716" s="303"/>
      <c r="BB1716" s="304"/>
      <c r="BC1716" s="304"/>
      <c r="BD1716" s="303"/>
      <c r="BE1716" s="303"/>
      <c r="BF1716" s="305"/>
      <c r="BG1716" s="305"/>
      <c r="BH1716" s="306" t="s">
        <v>3141</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3141</v>
      </c>
      <c r="CX1716" s="318" t="s">
        <v>3159</v>
      </c>
      <c r="CY1716" s="320" t="s">
        <v>925</v>
      </c>
      <c r="CZ1716" s="319" t="s">
        <v>53</v>
      </c>
      <c r="DA1716" s="319" t="s">
        <v>53</v>
      </c>
      <c r="DB1716" s="319">
        <v>30</v>
      </c>
      <c r="DC1716" s="319">
        <v>150</v>
      </c>
      <c r="DD1716" s="319">
        <v>6</v>
      </c>
      <c r="DE1716" s="319">
        <v>6</v>
      </c>
      <c r="DF1716" s="319" t="s">
        <v>48</v>
      </c>
    </row>
    <row r="1717" spans="1:110" s="299" customFormat="1" ht="16" customHeight="1">
      <c r="A1717" s="297" t="s">
        <v>6248</v>
      </c>
      <c r="B1717" s="297" t="s">
        <v>6248</v>
      </c>
      <c r="C1717" s="119" t="s">
        <v>115</v>
      </c>
      <c r="D1717" s="119" t="s">
        <v>3141</v>
      </c>
      <c r="E1717" s="119" t="s">
        <v>3168</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6249</v>
      </c>
      <c r="Y1717" s="119" t="s">
        <v>6250</v>
      </c>
      <c r="Z1717" s="119" t="s">
        <v>6251</v>
      </c>
      <c r="AA1717" s="119" t="s">
        <v>6252</v>
      </c>
      <c r="AB1717" s="119" t="s">
        <v>1210</v>
      </c>
      <c r="AD1717" s="300"/>
      <c r="AE1717" s="304"/>
      <c r="AF1717" s="297"/>
      <c r="AG1717" s="355">
        <v>0</v>
      </c>
      <c r="AH1717" s="297" t="s">
        <v>6248</v>
      </c>
      <c r="AI1717" s="297" t="s">
        <v>6248</v>
      </c>
      <c r="AJ1717" s="302">
        <v>4</v>
      </c>
      <c r="AX1717" s="303"/>
      <c r="AZ1717" s="303"/>
      <c r="BB1717" s="304"/>
      <c r="BC1717" s="304"/>
      <c r="BD1717" s="303"/>
      <c r="BE1717" s="303"/>
      <c r="BF1717" s="305"/>
      <c r="BG1717" s="305"/>
      <c r="BH1717" s="306" t="s">
        <v>3141</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3141</v>
      </c>
      <c r="CX1717" s="318" t="s">
        <v>3168</v>
      </c>
      <c r="CY1717" s="320" t="s">
        <v>925</v>
      </c>
      <c r="CZ1717" s="319" t="s">
        <v>53</v>
      </c>
      <c r="DA1717" s="319" t="s">
        <v>53</v>
      </c>
      <c r="DB1717" s="319">
        <v>30</v>
      </c>
      <c r="DC1717" s="319">
        <v>150</v>
      </c>
      <c r="DD1717" s="319">
        <v>6</v>
      </c>
      <c r="DE1717" s="319">
        <v>6</v>
      </c>
      <c r="DF1717" s="319" t="s">
        <v>48</v>
      </c>
    </row>
    <row r="1718" spans="1:110" s="299" customFormat="1" ht="16" customHeight="1">
      <c r="A1718" s="297" t="s">
        <v>6253</v>
      </c>
      <c r="B1718" s="297" t="s">
        <v>6253</v>
      </c>
      <c r="C1718" s="119" t="s">
        <v>115</v>
      </c>
      <c r="D1718" s="119" t="s">
        <v>3132</v>
      </c>
      <c r="E1718" s="119" t="s">
        <v>3177</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6254</v>
      </c>
      <c r="Y1718" s="119" t="s">
        <v>6255</v>
      </c>
      <c r="Z1718" s="119" t="s">
        <v>6256</v>
      </c>
      <c r="AA1718" s="119" t="s">
        <v>6257</v>
      </c>
      <c r="AB1718" s="119" t="s">
        <v>1210</v>
      </c>
      <c r="AD1718" s="300"/>
      <c r="AE1718" s="304"/>
      <c r="AF1718" s="297"/>
      <c r="AG1718" s="355">
        <v>0</v>
      </c>
      <c r="AH1718" s="297" t="s">
        <v>6253</v>
      </c>
      <c r="AI1718" s="297" t="s">
        <v>6253</v>
      </c>
      <c r="AJ1718" s="302">
        <v>3</v>
      </c>
      <c r="AX1718" s="303"/>
      <c r="AZ1718" s="303"/>
      <c r="BB1718" s="304"/>
      <c r="BC1718" s="304"/>
      <c r="BD1718" s="303"/>
      <c r="BE1718" s="303"/>
      <c r="BF1718" s="305"/>
      <c r="BG1718" s="305"/>
      <c r="BH1718" s="306" t="s">
        <v>3132</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3132</v>
      </c>
      <c r="CX1718" s="318" t="s">
        <v>3177</v>
      </c>
      <c r="CY1718" s="320" t="s">
        <v>925</v>
      </c>
      <c r="CZ1718" s="319" t="s">
        <v>53</v>
      </c>
      <c r="DA1718" s="319" t="s">
        <v>53</v>
      </c>
      <c r="DB1718" s="319">
        <v>30</v>
      </c>
      <c r="DC1718" s="319">
        <v>150</v>
      </c>
      <c r="DD1718" s="319">
        <v>17.5</v>
      </c>
      <c r="DE1718" s="319">
        <v>17.5</v>
      </c>
      <c r="DF1718" s="319" t="s">
        <v>48</v>
      </c>
    </row>
    <row r="1719" spans="1:110" s="299" customFormat="1" ht="16" customHeight="1">
      <c r="A1719" s="297" t="s">
        <v>6258</v>
      </c>
      <c r="B1719" s="297" t="s">
        <v>6258</v>
      </c>
      <c r="C1719" s="119" t="s">
        <v>115</v>
      </c>
      <c r="D1719" s="119" t="s">
        <v>3177</v>
      </c>
      <c r="E1719" s="119" t="s">
        <v>3186</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6259</v>
      </c>
      <c r="Y1719" s="119" t="s">
        <v>6260</v>
      </c>
      <c r="Z1719" s="119" t="s">
        <v>6261</v>
      </c>
      <c r="AA1719" s="119" t="s">
        <v>6262</v>
      </c>
      <c r="AB1719" s="119" t="s">
        <v>1210</v>
      </c>
      <c r="AD1719" s="300"/>
      <c r="AE1719" s="304"/>
      <c r="AF1719" s="297"/>
      <c r="AG1719" s="355">
        <v>0</v>
      </c>
      <c r="AH1719" s="297" t="s">
        <v>6258</v>
      </c>
      <c r="AI1719" s="297" t="s">
        <v>6258</v>
      </c>
      <c r="AJ1719" s="302">
        <v>4</v>
      </c>
      <c r="AX1719" s="303"/>
      <c r="AZ1719" s="303"/>
      <c r="BB1719" s="304"/>
      <c r="BC1719" s="304"/>
      <c r="BD1719" s="303"/>
      <c r="BE1719" s="303"/>
      <c r="BF1719" s="305"/>
      <c r="BG1719" s="305"/>
      <c r="BH1719" s="306" t="s">
        <v>3177</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3177</v>
      </c>
      <c r="CX1719" s="318" t="s">
        <v>3186</v>
      </c>
      <c r="CY1719" s="320" t="s">
        <v>925</v>
      </c>
      <c r="CZ1719" s="319" t="s">
        <v>53</v>
      </c>
      <c r="DA1719" s="319" t="s">
        <v>53</v>
      </c>
      <c r="DB1719" s="319">
        <v>30</v>
      </c>
      <c r="DC1719" s="319">
        <v>150</v>
      </c>
      <c r="DD1719" s="319">
        <v>6</v>
      </c>
      <c r="DE1719" s="319">
        <v>6</v>
      </c>
      <c r="DF1719" s="319" t="s">
        <v>48</v>
      </c>
    </row>
    <row r="1720" spans="1:110" s="299" customFormat="1" ht="16" customHeight="1">
      <c r="A1720" s="297" t="s">
        <v>6263</v>
      </c>
      <c r="B1720" s="297" t="s">
        <v>6263</v>
      </c>
      <c r="C1720" s="119" t="s">
        <v>115</v>
      </c>
      <c r="D1720" s="119" t="s">
        <v>3177</v>
      </c>
      <c r="E1720" s="119" t="s">
        <v>3195</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6264</v>
      </c>
      <c r="Y1720" s="119" t="s">
        <v>6265</v>
      </c>
      <c r="Z1720" s="119" t="s">
        <v>6266</v>
      </c>
      <c r="AA1720" s="119" t="s">
        <v>6267</v>
      </c>
      <c r="AB1720" s="119" t="s">
        <v>1210</v>
      </c>
      <c r="AD1720" s="300"/>
      <c r="AE1720" s="304"/>
      <c r="AF1720" s="297"/>
      <c r="AG1720" s="355">
        <v>0</v>
      </c>
      <c r="AH1720" s="297" t="s">
        <v>6263</v>
      </c>
      <c r="AI1720" s="297" t="s">
        <v>6263</v>
      </c>
      <c r="AJ1720" s="302">
        <v>4</v>
      </c>
      <c r="AX1720" s="303"/>
      <c r="AZ1720" s="303"/>
      <c r="BB1720" s="304"/>
      <c r="BC1720" s="304"/>
      <c r="BD1720" s="303"/>
      <c r="BE1720" s="303"/>
      <c r="BF1720" s="305"/>
      <c r="BG1720" s="305"/>
      <c r="BH1720" s="306" t="s">
        <v>3177</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3177</v>
      </c>
      <c r="CX1720" s="318" t="s">
        <v>3195</v>
      </c>
      <c r="CY1720" s="320" t="s">
        <v>925</v>
      </c>
      <c r="CZ1720" s="319" t="s">
        <v>53</v>
      </c>
      <c r="DA1720" s="319" t="s">
        <v>53</v>
      </c>
      <c r="DB1720" s="319">
        <v>30</v>
      </c>
      <c r="DC1720" s="319">
        <v>150</v>
      </c>
      <c r="DD1720" s="319">
        <v>6</v>
      </c>
      <c r="DE1720" s="319">
        <v>6</v>
      </c>
      <c r="DF1720" s="319" t="s">
        <v>48</v>
      </c>
    </row>
    <row r="1721" spans="1:110" s="299" customFormat="1" ht="16" customHeight="1">
      <c r="A1721" s="297" t="s">
        <v>6268</v>
      </c>
      <c r="B1721" s="297" t="s">
        <v>6268</v>
      </c>
      <c r="C1721" s="119" t="s">
        <v>115</v>
      </c>
      <c r="D1721" s="119" t="s">
        <v>3177</v>
      </c>
      <c r="E1721" s="119" t="s">
        <v>3204</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6269</v>
      </c>
      <c r="Y1721" s="119" t="s">
        <v>6270</v>
      </c>
      <c r="Z1721" s="119" t="s">
        <v>6271</v>
      </c>
      <c r="AA1721" s="119" t="s">
        <v>6272</v>
      </c>
      <c r="AB1721" s="119" t="s">
        <v>1210</v>
      </c>
      <c r="AD1721" s="300"/>
      <c r="AE1721" s="304"/>
      <c r="AF1721" s="297"/>
      <c r="AG1721" s="355">
        <v>0</v>
      </c>
      <c r="AH1721" s="297" t="s">
        <v>6268</v>
      </c>
      <c r="AI1721" s="297" t="s">
        <v>6268</v>
      </c>
      <c r="AJ1721" s="302">
        <v>4</v>
      </c>
      <c r="AX1721" s="303"/>
      <c r="AZ1721" s="303"/>
      <c r="BB1721" s="304"/>
      <c r="BC1721" s="304"/>
      <c r="BD1721" s="303"/>
      <c r="BE1721" s="303"/>
      <c r="BF1721" s="305"/>
      <c r="BG1721" s="305"/>
      <c r="BH1721" s="306" t="s">
        <v>3177</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3177</v>
      </c>
      <c r="CX1721" s="318" t="s">
        <v>3204</v>
      </c>
      <c r="CY1721" s="320" t="s">
        <v>925</v>
      </c>
      <c r="CZ1721" s="319" t="s">
        <v>53</v>
      </c>
      <c r="DA1721" s="319" t="s">
        <v>53</v>
      </c>
      <c r="DB1721" s="319">
        <v>30</v>
      </c>
      <c r="DC1721" s="319">
        <v>150</v>
      </c>
      <c r="DD1721" s="319">
        <v>6</v>
      </c>
      <c r="DE1721" s="319">
        <v>6</v>
      </c>
      <c r="DF1721" s="319" t="s">
        <v>48</v>
      </c>
    </row>
    <row r="1722" spans="1:110" s="299" customFormat="1" ht="16" customHeight="1">
      <c r="A1722" s="297" t="s">
        <v>6273</v>
      </c>
      <c r="B1722" s="297" t="s">
        <v>6273</v>
      </c>
      <c r="C1722" s="119" t="s">
        <v>115</v>
      </c>
      <c r="D1722" s="119" t="s">
        <v>3132</v>
      </c>
      <c r="E1722" s="119" t="s">
        <v>3213</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6274</v>
      </c>
      <c r="Y1722" s="119" t="s">
        <v>6275</v>
      </c>
      <c r="Z1722" s="119" t="s">
        <v>6276</v>
      </c>
      <c r="AA1722" s="119" t="s">
        <v>6277</v>
      </c>
      <c r="AB1722" s="119" t="s">
        <v>1210</v>
      </c>
      <c r="AD1722" s="300"/>
      <c r="AE1722" s="304"/>
      <c r="AF1722" s="297"/>
      <c r="AG1722" s="355">
        <v>0</v>
      </c>
      <c r="AH1722" s="297" t="s">
        <v>6273</v>
      </c>
      <c r="AI1722" s="297" t="s">
        <v>6273</v>
      </c>
      <c r="AJ1722" s="302">
        <v>3</v>
      </c>
      <c r="AX1722" s="303"/>
      <c r="AZ1722" s="303"/>
      <c r="BB1722" s="304"/>
      <c r="BC1722" s="304"/>
      <c r="BD1722" s="303"/>
      <c r="BE1722" s="303"/>
      <c r="BF1722" s="305"/>
      <c r="BG1722" s="305"/>
      <c r="BH1722" s="306" t="s">
        <v>3132</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3132</v>
      </c>
      <c r="CX1722" s="318" t="s">
        <v>3213</v>
      </c>
      <c r="CY1722" s="320" t="s">
        <v>925</v>
      </c>
      <c r="CZ1722" s="319" t="s">
        <v>53</v>
      </c>
      <c r="DA1722" s="319" t="s">
        <v>53</v>
      </c>
      <c r="DB1722" s="319">
        <v>30</v>
      </c>
      <c r="DC1722" s="319">
        <v>150</v>
      </c>
      <c r="DD1722" s="319">
        <v>17.5</v>
      </c>
      <c r="DE1722" s="319">
        <v>17.5</v>
      </c>
      <c r="DF1722" s="319" t="s">
        <v>48</v>
      </c>
    </row>
    <row r="1723" spans="1:110" s="299" customFormat="1" ht="16" customHeight="1">
      <c r="A1723" s="297" t="s">
        <v>6278</v>
      </c>
      <c r="B1723" s="297" t="s">
        <v>6278</v>
      </c>
      <c r="C1723" s="119" t="s">
        <v>115</v>
      </c>
      <c r="D1723" s="119" t="s">
        <v>3213</v>
      </c>
      <c r="E1723" s="119" t="s">
        <v>3222</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6279</v>
      </c>
      <c r="Y1723" s="119" t="s">
        <v>6280</v>
      </c>
      <c r="Z1723" s="119" t="s">
        <v>6281</v>
      </c>
      <c r="AA1723" s="119" t="s">
        <v>6282</v>
      </c>
      <c r="AB1723" s="119" t="s">
        <v>1210</v>
      </c>
      <c r="AD1723" s="300"/>
      <c r="AE1723" s="304"/>
      <c r="AF1723" s="297"/>
      <c r="AG1723" s="355">
        <v>0</v>
      </c>
      <c r="AH1723" s="297" t="s">
        <v>6278</v>
      </c>
      <c r="AI1723" s="297" t="s">
        <v>6278</v>
      </c>
      <c r="AJ1723" s="302">
        <v>4</v>
      </c>
      <c r="AX1723" s="303"/>
      <c r="AZ1723" s="303"/>
      <c r="BB1723" s="304"/>
      <c r="BC1723" s="304"/>
      <c r="BD1723" s="303"/>
      <c r="BE1723" s="303"/>
      <c r="BF1723" s="305"/>
      <c r="BG1723" s="305"/>
      <c r="BH1723" s="306" t="s">
        <v>3213</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3213</v>
      </c>
      <c r="CX1723" s="318" t="s">
        <v>3222</v>
      </c>
      <c r="CY1723" s="320" t="s">
        <v>925</v>
      </c>
      <c r="CZ1723" s="319" t="s">
        <v>53</v>
      </c>
      <c r="DA1723" s="319" t="s">
        <v>53</v>
      </c>
      <c r="DB1723" s="319">
        <v>30</v>
      </c>
      <c r="DC1723" s="319">
        <v>150</v>
      </c>
      <c r="DD1723" s="319">
        <v>6</v>
      </c>
      <c r="DE1723" s="319">
        <v>6</v>
      </c>
      <c r="DF1723" s="319" t="s">
        <v>48</v>
      </c>
    </row>
    <row r="1724" spans="1:110" s="299" customFormat="1" ht="16" customHeight="1">
      <c r="A1724" s="297" t="s">
        <v>6283</v>
      </c>
      <c r="B1724" s="297" t="s">
        <v>6283</v>
      </c>
      <c r="C1724" s="119" t="s">
        <v>115</v>
      </c>
      <c r="D1724" s="119" t="s">
        <v>3213</v>
      </c>
      <c r="E1724" s="119" t="s">
        <v>3231</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6284</v>
      </c>
      <c r="Y1724" s="119" t="s">
        <v>6285</v>
      </c>
      <c r="Z1724" s="119" t="s">
        <v>6286</v>
      </c>
      <c r="AA1724" s="119" t="s">
        <v>6287</v>
      </c>
      <c r="AB1724" s="119" t="s">
        <v>1210</v>
      </c>
      <c r="AD1724" s="300"/>
      <c r="AE1724" s="304"/>
      <c r="AF1724" s="297"/>
      <c r="AG1724" s="355">
        <v>0</v>
      </c>
      <c r="AH1724" s="297" t="s">
        <v>6283</v>
      </c>
      <c r="AI1724" s="297" t="s">
        <v>6283</v>
      </c>
      <c r="AJ1724" s="302">
        <v>4</v>
      </c>
      <c r="AX1724" s="303"/>
      <c r="AZ1724" s="303"/>
      <c r="BB1724" s="304"/>
      <c r="BC1724" s="304"/>
      <c r="BD1724" s="303"/>
      <c r="BE1724" s="303"/>
      <c r="BF1724" s="305"/>
      <c r="BG1724" s="305"/>
      <c r="BH1724" s="306" t="s">
        <v>3213</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3213</v>
      </c>
      <c r="CX1724" s="318" t="s">
        <v>3231</v>
      </c>
      <c r="CY1724" s="320" t="s">
        <v>925</v>
      </c>
      <c r="CZ1724" s="319" t="s">
        <v>53</v>
      </c>
      <c r="DA1724" s="319" t="s">
        <v>53</v>
      </c>
      <c r="DB1724" s="319">
        <v>30</v>
      </c>
      <c r="DC1724" s="319">
        <v>150</v>
      </c>
      <c r="DD1724" s="319">
        <v>6</v>
      </c>
      <c r="DE1724" s="319">
        <v>6</v>
      </c>
      <c r="DF1724" s="319" t="s">
        <v>48</v>
      </c>
    </row>
    <row r="1725" spans="1:110" s="299" customFormat="1" ht="16" customHeight="1">
      <c r="A1725" s="297" t="s">
        <v>6288</v>
      </c>
      <c r="B1725" s="297" t="s">
        <v>6288</v>
      </c>
      <c r="C1725" s="119" t="s">
        <v>115</v>
      </c>
      <c r="D1725" s="119" t="s">
        <v>3213</v>
      </c>
      <c r="E1725" s="119" t="s">
        <v>3240</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6289</v>
      </c>
      <c r="Y1725" s="119" t="s">
        <v>6290</v>
      </c>
      <c r="Z1725" s="119" t="s">
        <v>6291</v>
      </c>
      <c r="AA1725" s="119" t="s">
        <v>6292</v>
      </c>
      <c r="AB1725" s="119" t="s">
        <v>1210</v>
      </c>
      <c r="AD1725" s="300"/>
      <c r="AE1725" s="304"/>
      <c r="AF1725" s="297"/>
      <c r="AG1725" s="355">
        <v>0</v>
      </c>
      <c r="AH1725" s="297" t="s">
        <v>6288</v>
      </c>
      <c r="AI1725" s="297" t="s">
        <v>6288</v>
      </c>
      <c r="AJ1725" s="302">
        <v>4</v>
      </c>
      <c r="AX1725" s="303"/>
      <c r="AZ1725" s="303"/>
      <c r="BB1725" s="304"/>
      <c r="BC1725" s="304"/>
      <c r="BD1725" s="303"/>
      <c r="BE1725" s="303"/>
      <c r="BF1725" s="305"/>
      <c r="BG1725" s="305"/>
      <c r="BH1725" s="306" t="s">
        <v>3213</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3213</v>
      </c>
      <c r="CX1725" s="318" t="s">
        <v>3240</v>
      </c>
      <c r="CY1725" s="320" t="s">
        <v>925</v>
      </c>
      <c r="CZ1725" s="319" t="s">
        <v>53</v>
      </c>
      <c r="DA1725" s="319" t="s">
        <v>53</v>
      </c>
      <c r="DB1725" s="319">
        <v>30</v>
      </c>
      <c r="DC1725" s="319">
        <v>150</v>
      </c>
      <c r="DD1725" s="319">
        <v>6</v>
      </c>
      <c r="DE1725" s="319">
        <v>6</v>
      </c>
      <c r="DF1725" s="319" t="s">
        <v>48</v>
      </c>
    </row>
    <row r="1726" spans="1:110" s="299" customFormat="1" ht="16" customHeight="1">
      <c r="A1726" s="297" t="s">
        <v>6293</v>
      </c>
      <c r="B1726" s="297" t="s">
        <v>6293</v>
      </c>
      <c r="C1726" s="119" t="s">
        <v>115</v>
      </c>
      <c r="D1726" s="119" t="s">
        <v>3115</v>
      </c>
      <c r="E1726" s="119" t="s">
        <v>3249</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6294</v>
      </c>
      <c r="Y1726" s="119" t="s">
        <v>6295</v>
      </c>
      <c r="Z1726" s="119" t="s">
        <v>6296</v>
      </c>
      <c r="AA1726" s="119" t="s">
        <v>6297</v>
      </c>
      <c r="AB1726" s="119" t="s">
        <v>1210</v>
      </c>
      <c r="AD1726" s="300"/>
      <c r="AE1726" s="304"/>
      <c r="AF1726" s="297"/>
      <c r="AG1726" s="355">
        <v>0</v>
      </c>
      <c r="AH1726" s="297" t="s">
        <v>6293</v>
      </c>
      <c r="AI1726" s="297" t="s">
        <v>6293</v>
      </c>
      <c r="AJ1726" s="302">
        <v>2</v>
      </c>
      <c r="AX1726" s="303"/>
      <c r="AZ1726" s="303"/>
      <c r="BB1726" s="304"/>
      <c r="BC1726" s="304"/>
      <c r="BD1726" s="303"/>
      <c r="BE1726" s="303"/>
      <c r="BF1726" s="305"/>
      <c r="BG1726" s="305"/>
      <c r="BH1726" s="306" t="s">
        <v>3115</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3115</v>
      </c>
      <c r="CX1726" s="318" t="s">
        <v>3249</v>
      </c>
      <c r="CY1726" s="320" t="s">
        <v>925</v>
      </c>
      <c r="CZ1726" s="319" t="s">
        <v>53</v>
      </c>
      <c r="DA1726" s="319" t="s">
        <v>53</v>
      </c>
      <c r="DB1726" s="319">
        <v>30</v>
      </c>
      <c r="DC1726" s="319">
        <v>150</v>
      </c>
      <c r="DD1726" s="319">
        <v>30</v>
      </c>
      <c r="DE1726" s="319">
        <v>30</v>
      </c>
      <c r="DF1726" s="319" t="s">
        <v>48</v>
      </c>
    </row>
    <row r="1727" spans="1:110" s="299" customFormat="1" ht="16" customHeight="1">
      <c r="A1727" s="297" t="s">
        <v>6298</v>
      </c>
      <c r="B1727" s="297" t="s">
        <v>6298</v>
      </c>
      <c r="C1727" s="119" t="s">
        <v>115</v>
      </c>
      <c r="D1727" s="119" t="s">
        <v>3249</v>
      </c>
      <c r="E1727" s="119" t="s">
        <v>3258</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6299</v>
      </c>
      <c r="Y1727" s="119" t="s">
        <v>6300</v>
      </c>
      <c r="Z1727" s="119" t="s">
        <v>6301</v>
      </c>
      <c r="AA1727" s="119" t="s">
        <v>6302</v>
      </c>
      <c r="AB1727" s="119" t="s">
        <v>1210</v>
      </c>
      <c r="AD1727" s="300"/>
      <c r="AE1727" s="304"/>
      <c r="AF1727" s="297"/>
      <c r="AG1727" s="355">
        <v>0</v>
      </c>
      <c r="AH1727" s="297" t="s">
        <v>6298</v>
      </c>
      <c r="AI1727" s="297" t="s">
        <v>6298</v>
      </c>
      <c r="AJ1727" s="302">
        <v>3</v>
      </c>
      <c r="AX1727" s="303"/>
      <c r="AZ1727" s="303"/>
      <c r="BB1727" s="304"/>
      <c r="BC1727" s="304"/>
      <c r="BD1727" s="303"/>
      <c r="BE1727" s="303"/>
      <c r="BF1727" s="305"/>
      <c r="BG1727" s="305"/>
      <c r="BH1727" s="306" t="s">
        <v>3249</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3249</v>
      </c>
      <c r="CX1727" s="318" t="s">
        <v>3258</v>
      </c>
      <c r="CY1727" s="320" t="s">
        <v>925</v>
      </c>
      <c r="CZ1727" s="319" t="s">
        <v>53</v>
      </c>
      <c r="DA1727" s="319" t="s">
        <v>53</v>
      </c>
      <c r="DB1727" s="319">
        <v>30</v>
      </c>
      <c r="DC1727" s="319">
        <v>150</v>
      </c>
      <c r="DD1727" s="319">
        <v>17.5</v>
      </c>
      <c r="DE1727" s="319">
        <v>17.5</v>
      </c>
      <c r="DF1727" s="319" t="s">
        <v>48</v>
      </c>
    </row>
    <row r="1728" spans="1:110" s="299" customFormat="1" ht="16" customHeight="1">
      <c r="A1728" s="297" t="s">
        <v>6303</v>
      </c>
      <c r="B1728" s="297" t="s">
        <v>6303</v>
      </c>
      <c r="C1728" s="119" t="s">
        <v>115</v>
      </c>
      <c r="D1728" s="119" t="s">
        <v>3258</v>
      </c>
      <c r="E1728" s="119" t="s">
        <v>3267</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6304</v>
      </c>
      <c r="Y1728" s="119" t="s">
        <v>6305</v>
      </c>
      <c r="Z1728" s="119" t="s">
        <v>6306</v>
      </c>
      <c r="AA1728" s="119" t="s">
        <v>6307</v>
      </c>
      <c r="AB1728" s="119" t="s">
        <v>1210</v>
      </c>
      <c r="AD1728" s="300"/>
      <c r="AE1728" s="304"/>
      <c r="AF1728" s="297"/>
      <c r="AG1728" s="355">
        <v>0</v>
      </c>
      <c r="AH1728" s="297" t="s">
        <v>6303</v>
      </c>
      <c r="AI1728" s="297" t="s">
        <v>6303</v>
      </c>
      <c r="AJ1728" s="302">
        <v>4</v>
      </c>
      <c r="AX1728" s="303"/>
      <c r="AZ1728" s="303"/>
      <c r="BB1728" s="304"/>
      <c r="BC1728" s="304"/>
      <c r="BD1728" s="303"/>
      <c r="BE1728" s="303"/>
      <c r="BF1728" s="305"/>
      <c r="BG1728" s="305"/>
      <c r="BH1728" s="306" t="s">
        <v>3258</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3258</v>
      </c>
      <c r="CX1728" s="318" t="s">
        <v>3267</v>
      </c>
      <c r="CY1728" s="320" t="s">
        <v>925</v>
      </c>
      <c r="CZ1728" s="319" t="s">
        <v>53</v>
      </c>
      <c r="DA1728" s="319" t="s">
        <v>53</v>
      </c>
      <c r="DB1728" s="319">
        <v>30</v>
      </c>
      <c r="DC1728" s="319">
        <v>150</v>
      </c>
      <c r="DD1728" s="319">
        <v>6</v>
      </c>
      <c r="DE1728" s="319">
        <v>6</v>
      </c>
      <c r="DF1728" s="319" t="s">
        <v>48</v>
      </c>
    </row>
    <row r="1729" spans="1:110" s="299" customFormat="1" ht="16" customHeight="1">
      <c r="A1729" s="297" t="s">
        <v>6308</v>
      </c>
      <c r="B1729" s="297" t="s">
        <v>6308</v>
      </c>
      <c r="C1729" s="119" t="s">
        <v>115</v>
      </c>
      <c r="D1729" s="119" t="s">
        <v>3258</v>
      </c>
      <c r="E1729" s="119" t="s">
        <v>3276</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6309</v>
      </c>
      <c r="Y1729" s="119" t="s">
        <v>6310</v>
      </c>
      <c r="Z1729" s="119" t="s">
        <v>6311</v>
      </c>
      <c r="AA1729" s="119" t="s">
        <v>6312</v>
      </c>
      <c r="AB1729" s="119" t="s">
        <v>1210</v>
      </c>
      <c r="AD1729" s="300"/>
      <c r="AE1729" s="304"/>
      <c r="AF1729" s="297"/>
      <c r="AG1729" s="355">
        <v>0</v>
      </c>
      <c r="AH1729" s="297" t="s">
        <v>6308</v>
      </c>
      <c r="AI1729" s="297" t="s">
        <v>6308</v>
      </c>
      <c r="AJ1729" s="302">
        <v>4</v>
      </c>
      <c r="AX1729" s="303"/>
      <c r="AZ1729" s="303"/>
      <c r="BB1729" s="304"/>
      <c r="BC1729" s="304"/>
      <c r="BD1729" s="303"/>
      <c r="BE1729" s="303"/>
      <c r="BF1729" s="305"/>
      <c r="BG1729" s="305"/>
      <c r="BH1729" s="306" t="s">
        <v>3258</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3258</v>
      </c>
      <c r="CX1729" s="318" t="s">
        <v>3276</v>
      </c>
      <c r="CY1729" s="320" t="s">
        <v>925</v>
      </c>
      <c r="CZ1729" s="319" t="s">
        <v>53</v>
      </c>
      <c r="DA1729" s="319" t="s">
        <v>53</v>
      </c>
      <c r="DB1729" s="319">
        <v>30</v>
      </c>
      <c r="DC1729" s="319">
        <v>150</v>
      </c>
      <c r="DD1729" s="319">
        <v>6</v>
      </c>
      <c r="DE1729" s="319">
        <v>6</v>
      </c>
      <c r="DF1729" s="319" t="s">
        <v>48</v>
      </c>
    </row>
    <row r="1730" spans="1:110" s="299" customFormat="1" ht="16" customHeight="1">
      <c r="A1730" s="297" t="s">
        <v>6313</v>
      </c>
      <c r="B1730" s="297" t="s">
        <v>6313</v>
      </c>
      <c r="C1730" s="119" t="s">
        <v>115</v>
      </c>
      <c r="D1730" s="119" t="s">
        <v>3258</v>
      </c>
      <c r="E1730" s="119" t="s">
        <v>3285</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6314</v>
      </c>
      <c r="Y1730" s="119" t="s">
        <v>6315</v>
      </c>
      <c r="Z1730" s="119" t="s">
        <v>6316</v>
      </c>
      <c r="AA1730" s="119" t="s">
        <v>6317</v>
      </c>
      <c r="AB1730" s="119" t="s">
        <v>1210</v>
      </c>
      <c r="AD1730" s="300"/>
      <c r="AE1730" s="304"/>
      <c r="AF1730" s="297"/>
      <c r="AG1730" s="355">
        <v>0</v>
      </c>
      <c r="AH1730" s="297" t="s">
        <v>6313</v>
      </c>
      <c r="AI1730" s="297" t="s">
        <v>6313</v>
      </c>
      <c r="AJ1730" s="302">
        <v>4</v>
      </c>
      <c r="AX1730" s="303"/>
      <c r="AZ1730" s="303"/>
      <c r="BB1730" s="304"/>
      <c r="BC1730" s="304"/>
      <c r="BD1730" s="303"/>
      <c r="BE1730" s="303"/>
      <c r="BF1730" s="305"/>
      <c r="BG1730" s="305"/>
      <c r="BH1730" s="306" t="s">
        <v>3258</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3258</v>
      </c>
      <c r="CX1730" s="318" t="s">
        <v>3285</v>
      </c>
      <c r="CY1730" s="320" t="s">
        <v>925</v>
      </c>
      <c r="CZ1730" s="319" t="s">
        <v>53</v>
      </c>
      <c r="DA1730" s="319" t="s">
        <v>53</v>
      </c>
      <c r="DB1730" s="319">
        <v>30</v>
      </c>
      <c r="DC1730" s="319">
        <v>150</v>
      </c>
      <c r="DD1730" s="319">
        <v>6</v>
      </c>
      <c r="DE1730" s="319">
        <v>6</v>
      </c>
      <c r="DF1730" s="319" t="s">
        <v>48</v>
      </c>
    </row>
    <row r="1731" spans="1:110" s="299" customFormat="1" ht="16" customHeight="1">
      <c r="A1731" s="297" t="s">
        <v>6318</v>
      </c>
      <c r="B1731" s="297" t="s">
        <v>6318</v>
      </c>
      <c r="C1731" s="119" t="s">
        <v>115</v>
      </c>
      <c r="D1731" s="119" t="s">
        <v>3249</v>
      </c>
      <c r="E1731" s="119" t="s">
        <v>3294</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6319</v>
      </c>
      <c r="Y1731" s="119" t="s">
        <v>6320</v>
      </c>
      <c r="Z1731" s="119" t="s">
        <v>6321</v>
      </c>
      <c r="AA1731" s="119" t="s">
        <v>6322</v>
      </c>
      <c r="AB1731" s="119" t="s">
        <v>1210</v>
      </c>
      <c r="AD1731" s="300"/>
      <c r="AE1731" s="304"/>
      <c r="AF1731" s="297"/>
      <c r="AG1731" s="355">
        <v>0</v>
      </c>
      <c r="AH1731" s="297" t="s">
        <v>6318</v>
      </c>
      <c r="AI1731" s="297" t="s">
        <v>6318</v>
      </c>
      <c r="AJ1731" s="302">
        <v>3</v>
      </c>
      <c r="AX1731" s="303"/>
      <c r="AZ1731" s="303"/>
      <c r="BB1731" s="304"/>
      <c r="BC1731" s="304"/>
      <c r="BD1731" s="303"/>
      <c r="BE1731" s="303"/>
      <c r="BF1731" s="305"/>
      <c r="BG1731" s="305"/>
      <c r="BH1731" s="306" t="s">
        <v>3249</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3249</v>
      </c>
      <c r="CX1731" s="318" t="s">
        <v>3294</v>
      </c>
      <c r="CY1731" s="320" t="s">
        <v>925</v>
      </c>
      <c r="CZ1731" s="319" t="s">
        <v>53</v>
      </c>
      <c r="DA1731" s="319" t="s">
        <v>53</v>
      </c>
      <c r="DB1731" s="319">
        <v>30</v>
      </c>
      <c r="DC1731" s="319">
        <v>150</v>
      </c>
      <c r="DD1731" s="319">
        <v>17.5</v>
      </c>
      <c r="DE1731" s="319">
        <v>17.5</v>
      </c>
      <c r="DF1731" s="319" t="s">
        <v>48</v>
      </c>
    </row>
    <row r="1732" spans="1:110" s="299" customFormat="1" ht="16" customHeight="1">
      <c r="A1732" s="297" t="s">
        <v>6323</v>
      </c>
      <c r="B1732" s="297" t="s">
        <v>6323</v>
      </c>
      <c r="C1732" s="119" t="s">
        <v>115</v>
      </c>
      <c r="D1732" s="119" t="s">
        <v>3294</v>
      </c>
      <c r="E1732" s="119" t="s">
        <v>3303</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6324</v>
      </c>
      <c r="Y1732" s="119" t="s">
        <v>6325</v>
      </c>
      <c r="Z1732" s="119" t="s">
        <v>6326</v>
      </c>
      <c r="AA1732" s="119" t="s">
        <v>6327</v>
      </c>
      <c r="AB1732" s="119" t="s">
        <v>1210</v>
      </c>
      <c r="AD1732" s="300"/>
      <c r="AE1732" s="304"/>
      <c r="AF1732" s="297"/>
      <c r="AG1732" s="355">
        <v>0</v>
      </c>
      <c r="AH1732" s="297" t="s">
        <v>6323</v>
      </c>
      <c r="AI1732" s="297" t="s">
        <v>6323</v>
      </c>
      <c r="AJ1732" s="302">
        <v>4</v>
      </c>
      <c r="AX1732" s="303"/>
      <c r="AZ1732" s="303"/>
      <c r="BB1732" s="304"/>
      <c r="BC1732" s="304"/>
      <c r="BD1732" s="303"/>
      <c r="BE1732" s="303"/>
      <c r="BF1732" s="305"/>
      <c r="BG1732" s="305"/>
      <c r="BH1732" s="306" t="s">
        <v>3294</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3294</v>
      </c>
      <c r="CX1732" s="318" t="s">
        <v>3303</v>
      </c>
      <c r="CY1732" s="320" t="s">
        <v>925</v>
      </c>
      <c r="CZ1732" s="319" t="s">
        <v>53</v>
      </c>
      <c r="DA1732" s="319" t="s">
        <v>53</v>
      </c>
      <c r="DB1732" s="319">
        <v>30</v>
      </c>
      <c r="DC1732" s="319">
        <v>150</v>
      </c>
      <c r="DD1732" s="319">
        <v>6</v>
      </c>
      <c r="DE1732" s="319">
        <v>6</v>
      </c>
      <c r="DF1732" s="319" t="s">
        <v>48</v>
      </c>
    </row>
    <row r="1733" spans="1:110" s="299" customFormat="1" ht="16" customHeight="1">
      <c r="A1733" s="297" t="s">
        <v>6328</v>
      </c>
      <c r="B1733" s="297" t="s">
        <v>6328</v>
      </c>
      <c r="C1733" s="119" t="s">
        <v>115</v>
      </c>
      <c r="D1733" s="119" t="s">
        <v>3294</v>
      </c>
      <c r="E1733" s="119" t="s">
        <v>3312</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6329</v>
      </c>
      <c r="Y1733" s="119" t="s">
        <v>6330</v>
      </c>
      <c r="Z1733" s="119" t="s">
        <v>6331</v>
      </c>
      <c r="AA1733" s="119" t="s">
        <v>6332</v>
      </c>
      <c r="AB1733" s="119" t="s">
        <v>1210</v>
      </c>
      <c r="AD1733" s="300"/>
      <c r="AE1733" s="304"/>
      <c r="AF1733" s="297"/>
      <c r="AG1733" s="355">
        <v>0</v>
      </c>
      <c r="AH1733" s="297" t="s">
        <v>6328</v>
      </c>
      <c r="AI1733" s="297" t="s">
        <v>6328</v>
      </c>
      <c r="AJ1733" s="302">
        <v>4</v>
      </c>
      <c r="AX1733" s="303"/>
      <c r="AZ1733" s="303"/>
      <c r="BB1733" s="304"/>
      <c r="BC1733" s="304"/>
      <c r="BD1733" s="303"/>
      <c r="BE1733" s="303"/>
      <c r="BF1733" s="305"/>
      <c r="BG1733" s="305"/>
      <c r="BH1733" s="306" t="s">
        <v>3294</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3294</v>
      </c>
      <c r="CX1733" s="318" t="s">
        <v>3312</v>
      </c>
      <c r="CY1733" s="320" t="s">
        <v>925</v>
      </c>
      <c r="CZ1733" s="319" t="s">
        <v>53</v>
      </c>
      <c r="DA1733" s="319" t="s">
        <v>53</v>
      </c>
      <c r="DB1733" s="319">
        <v>30</v>
      </c>
      <c r="DC1733" s="319">
        <v>150</v>
      </c>
      <c r="DD1733" s="319">
        <v>6</v>
      </c>
      <c r="DE1733" s="319">
        <v>6</v>
      </c>
      <c r="DF1733" s="319" t="s">
        <v>48</v>
      </c>
    </row>
    <row r="1734" spans="1:110" s="299" customFormat="1" ht="16" customHeight="1">
      <c r="A1734" s="297" t="s">
        <v>6333</v>
      </c>
      <c r="B1734" s="297" t="s">
        <v>6333</v>
      </c>
      <c r="C1734" s="119" t="s">
        <v>115</v>
      </c>
      <c r="D1734" s="119" t="s">
        <v>3294</v>
      </c>
      <c r="E1734" s="119" t="s">
        <v>3321</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6334</v>
      </c>
      <c r="Y1734" s="119" t="s">
        <v>6335</v>
      </c>
      <c r="Z1734" s="119" t="s">
        <v>6336</v>
      </c>
      <c r="AA1734" s="119" t="s">
        <v>6337</v>
      </c>
      <c r="AB1734" s="119" t="s">
        <v>1210</v>
      </c>
      <c r="AD1734" s="300"/>
      <c r="AE1734" s="304"/>
      <c r="AF1734" s="297"/>
      <c r="AG1734" s="355">
        <v>0</v>
      </c>
      <c r="AH1734" s="297" t="s">
        <v>6333</v>
      </c>
      <c r="AI1734" s="297" t="s">
        <v>6333</v>
      </c>
      <c r="AJ1734" s="302">
        <v>4</v>
      </c>
      <c r="AX1734" s="303"/>
      <c r="AZ1734" s="303"/>
      <c r="BB1734" s="304"/>
      <c r="BC1734" s="304"/>
      <c r="BD1734" s="303"/>
      <c r="BE1734" s="303"/>
      <c r="BF1734" s="305"/>
      <c r="BG1734" s="305"/>
      <c r="BH1734" s="306" t="s">
        <v>3294</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3294</v>
      </c>
      <c r="CX1734" s="318" t="s">
        <v>3321</v>
      </c>
      <c r="CY1734" s="320" t="s">
        <v>925</v>
      </c>
      <c r="CZ1734" s="319" t="s">
        <v>53</v>
      </c>
      <c r="DA1734" s="319" t="s">
        <v>53</v>
      </c>
      <c r="DB1734" s="319">
        <v>30</v>
      </c>
      <c r="DC1734" s="319">
        <v>150</v>
      </c>
      <c r="DD1734" s="319">
        <v>6</v>
      </c>
      <c r="DE1734" s="319">
        <v>6</v>
      </c>
      <c r="DF1734" s="319" t="s">
        <v>48</v>
      </c>
    </row>
    <row r="1735" spans="1:110" s="299" customFormat="1" ht="16" customHeight="1">
      <c r="A1735" s="297" t="s">
        <v>6338</v>
      </c>
      <c r="B1735" s="297" t="s">
        <v>6338</v>
      </c>
      <c r="C1735" s="119" t="s">
        <v>115</v>
      </c>
      <c r="D1735" s="119" t="s">
        <v>3249</v>
      </c>
      <c r="E1735" s="119" t="s">
        <v>3330</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6339</v>
      </c>
      <c r="Y1735" s="119" t="s">
        <v>6340</v>
      </c>
      <c r="Z1735" s="119" t="s">
        <v>6341</v>
      </c>
      <c r="AA1735" s="119" t="s">
        <v>6342</v>
      </c>
      <c r="AB1735" s="119" t="s">
        <v>1210</v>
      </c>
      <c r="AD1735" s="300"/>
      <c r="AE1735" s="304"/>
      <c r="AF1735" s="297"/>
      <c r="AG1735" s="355">
        <v>0</v>
      </c>
      <c r="AH1735" s="297" t="s">
        <v>6338</v>
      </c>
      <c r="AI1735" s="297" t="s">
        <v>6338</v>
      </c>
      <c r="AJ1735" s="302">
        <v>3</v>
      </c>
      <c r="AX1735" s="303"/>
      <c r="AZ1735" s="303"/>
      <c r="BB1735" s="304"/>
      <c r="BC1735" s="304"/>
      <c r="BD1735" s="303"/>
      <c r="BE1735" s="303"/>
      <c r="BF1735" s="305"/>
      <c r="BG1735" s="305"/>
      <c r="BH1735" s="306" t="s">
        <v>3249</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3249</v>
      </c>
      <c r="CX1735" s="318" t="s">
        <v>3330</v>
      </c>
      <c r="CY1735" s="320" t="s">
        <v>925</v>
      </c>
      <c r="CZ1735" s="319" t="s">
        <v>53</v>
      </c>
      <c r="DA1735" s="319" t="s">
        <v>53</v>
      </c>
      <c r="DB1735" s="319">
        <v>30</v>
      </c>
      <c r="DC1735" s="319">
        <v>150</v>
      </c>
      <c r="DD1735" s="319">
        <v>17.5</v>
      </c>
      <c r="DE1735" s="319">
        <v>17.5</v>
      </c>
      <c r="DF1735" s="319" t="s">
        <v>48</v>
      </c>
    </row>
    <row r="1736" spans="1:110" s="299" customFormat="1" ht="16" customHeight="1">
      <c r="A1736" s="297" t="s">
        <v>6343</v>
      </c>
      <c r="B1736" s="297" t="s">
        <v>6343</v>
      </c>
      <c r="C1736" s="119" t="s">
        <v>115</v>
      </c>
      <c r="D1736" s="119" t="s">
        <v>3330</v>
      </c>
      <c r="E1736" s="119" t="s">
        <v>3339</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6344</v>
      </c>
      <c r="Y1736" s="119" t="s">
        <v>6345</v>
      </c>
      <c r="Z1736" s="119" t="s">
        <v>6346</v>
      </c>
      <c r="AA1736" s="119" t="s">
        <v>6347</v>
      </c>
      <c r="AB1736" s="119" t="s">
        <v>1210</v>
      </c>
      <c r="AD1736" s="300"/>
      <c r="AE1736" s="304"/>
      <c r="AF1736" s="297"/>
      <c r="AG1736" s="355">
        <v>0</v>
      </c>
      <c r="AH1736" s="297" t="s">
        <v>6343</v>
      </c>
      <c r="AI1736" s="297" t="s">
        <v>6343</v>
      </c>
      <c r="AJ1736" s="302">
        <v>4</v>
      </c>
      <c r="AX1736" s="303"/>
      <c r="AZ1736" s="303"/>
      <c r="BB1736" s="304"/>
      <c r="BC1736" s="304"/>
      <c r="BD1736" s="303"/>
      <c r="BE1736" s="303"/>
      <c r="BF1736" s="305"/>
      <c r="BG1736" s="305"/>
      <c r="BH1736" s="306" t="s">
        <v>3330</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3330</v>
      </c>
      <c r="CX1736" s="318" t="s">
        <v>3339</v>
      </c>
      <c r="CY1736" s="320" t="s">
        <v>925</v>
      </c>
      <c r="CZ1736" s="319" t="s">
        <v>53</v>
      </c>
      <c r="DA1736" s="319" t="s">
        <v>53</v>
      </c>
      <c r="DB1736" s="319">
        <v>30</v>
      </c>
      <c r="DC1736" s="319">
        <v>150</v>
      </c>
      <c r="DD1736" s="319">
        <v>6</v>
      </c>
      <c r="DE1736" s="319">
        <v>6</v>
      </c>
      <c r="DF1736" s="319" t="s">
        <v>48</v>
      </c>
    </row>
    <row r="1737" spans="1:110" s="299" customFormat="1" ht="16" customHeight="1">
      <c r="A1737" s="297" t="s">
        <v>6348</v>
      </c>
      <c r="B1737" s="297" t="s">
        <v>6348</v>
      </c>
      <c r="C1737" s="119" t="s">
        <v>115</v>
      </c>
      <c r="D1737" s="119" t="s">
        <v>3330</v>
      </c>
      <c r="E1737" s="119" t="s">
        <v>3348</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6349</v>
      </c>
      <c r="Y1737" s="119" t="s">
        <v>6350</v>
      </c>
      <c r="Z1737" s="119" t="s">
        <v>6351</v>
      </c>
      <c r="AA1737" s="119" t="s">
        <v>6352</v>
      </c>
      <c r="AB1737" s="119" t="s">
        <v>1210</v>
      </c>
      <c r="AD1737" s="300"/>
      <c r="AE1737" s="304"/>
      <c r="AF1737" s="297"/>
      <c r="AG1737" s="355">
        <v>0</v>
      </c>
      <c r="AH1737" s="297" t="s">
        <v>6348</v>
      </c>
      <c r="AI1737" s="297" t="s">
        <v>6348</v>
      </c>
      <c r="AJ1737" s="302">
        <v>4</v>
      </c>
      <c r="AX1737" s="303"/>
      <c r="AZ1737" s="303"/>
      <c r="BB1737" s="304"/>
      <c r="BC1737" s="304"/>
      <c r="BD1737" s="303"/>
      <c r="BE1737" s="303"/>
      <c r="BF1737" s="305"/>
      <c r="BG1737" s="305"/>
      <c r="BH1737" s="306" t="s">
        <v>3330</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3330</v>
      </c>
      <c r="CX1737" s="318" t="s">
        <v>3348</v>
      </c>
      <c r="CY1737" s="320" t="s">
        <v>925</v>
      </c>
      <c r="CZ1737" s="319" t="s">
        <v>53</v>
      </c>
      <c r="DA1737" s="319" t="s">
        <v>53</v>
      </c>
      <c r="DB1737" s="319">
        <v>30</v>
      </c>
      <c r="DC1737" s="319">
        <v>150</v>
      </c>
      <c r="DD1737" s="319">
        <v>6</v>
      </c>
      <c r="DE1737" s="319">
        <v>6</v>
      </c>
      <c r="DF1737" s="319" t="s">
        <v>48</v>
      </c>
    </row>
    <row r="1738" spans="1:110" s="299" customFormat="1" ht="16" customHeight="1">
      <c r="A1738" s="297" t="s">
        <v>6353</v>
      </c>
      <c r="B1738" s="297" t="s">
        <v>6353</v>
      </c>
      <c r="C1738" s="119" t="s">
        <v>115</v>
      </c>
      <c r="D1738" s="119" t="s">
        <v>3330</v>
      </c>
      <c r="E1738" s="119" t="s">
        <v>3357</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6354</v>
      </c>
      <c r="Y1738" s="119" t="s">
        <v>6355</v>
      </c>
      <c r="Z1738" s="119" t="s">
        <v>6356</v>
      </c>
      <c r="AA1738" s="119" t="s">
        <v>6357</v>
      </c>
      <c r="AB1738" s="119" t="s">
        <v>1210</v>
      </c>
      <c r="AD1738" s="300"/>
      <c r="AE1738" s="304"/>
      <c r="AF1738" s="297"/>
      <c r="AG1738" s="355">
        <v>0</v>
      </c>
      <c r="AH1738" s="297" t="s">
        <v>6353</v>
      </c>
      <c r="AI1738" s="297" t="s">
        <v>6353</v>
      </c>
      <c r="AJ1738" s="302">
        <v>4</v>
      </c>
      <c r="AX1738" s="303"/>
      <c r="AZ1738" s="303"/>
      <c r="BB1738" s="304"/>
      <c r="BC1738" s="304"/>
      <c r="BD1738" s="303"/>
      <c r="BE1738" s="303"/>
      <c r="BF1738" s="305"/>
      <c r="BG1738" s="305"/>
      <c r="BH1738" s="306" t="s">
        <v>3330</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3330</v>
      </c>
      <c r="CX1738" s="318" t="s">
        <v>3357</v>
      </c>
      <c r="CY1738" s="320" t="s">
        <v>925</v>
      </c>
      <c r="CZ1738" s="319" t="s">
        <v>53</v>
      </c>
      <c r="DA1738" s="319" t="s">
        <v>53</v>
      </c>
      <c r="DB1738" s="319">
        <v>30</v>
      </c>
      <c r="DC1738" s="319">
        <v>150</v>
      </c>
      <c r="DD1738" s="319">
        <v>6</v>
      </c>
      <c r="DE1738" s="319">
        <v>6</v>
      </c>
      <c r="DF1738" s="319" t="s">
        <v>48</v>
      </c>
    </row>
    <row r="1739" spans="1:110" s="299" customFormat="1" ht="16" customHeight="1">
      <c r="A1739" s="297" t="s">
        <v>6358</v>
      </c>
      <c r="B1739" s="297" t="s">
        <v>6358</v>
      </c>
      <c r="C1739" s="119" t="s">
        <v>115</v>
      </c>
      <c r="D1739" s="119" t="s">
        <v>3115</v>
      </c>
      <c r="E1739" s="119" t="s">
        <v>3366</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6359</v>
      </c>
      <c r="Y1739" s="119" t="s">
        <v>6360</v>
      </c>
      <c r="Z1739" s="119" t="s">
        <v>6361</v>
      </c>
      <c r="AA1739" s="119" t="s">
        <v>6362</v>
      </c>
      <c r="AB1739" s="119" t="s">
        <v>1210</v>
      </c>
      <c r="AD1739" s="300"/>
      <c r="AE1739" s="304"/>
      <c r="AF1739" s="297"/>
      <c r="AG1739" s="355">
        <v>0</v>
      </c>
      <c r="AH1739" s="297" t="s">
        <v>6358</v>
      </c>
      <c r="AI1739" s="297" t="s">
        <v>6358</v>
      </c>
      <c r="AJ1739" s="302">
        <v>2</v>
      </c>
      <c r="AX1739" s="303"/>
      <c r="AZ1739" s="303"/>
      <c r="BB1739" s="304"/>
      <c r="BC1739" s="304"/>
      <c r="BD1739" s="303"/>
      <c r="BE1739" s="303"/>
      <c r="BF1739" s="305"/>
      <c r="BG1739" s="305"/>
      <c r="BH1739" s="306" t="s">
        <v>3115</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3115</v>
      </c>
      <c r="CX1739" s="318" t="s">
        <v>3366</v>
      </c>
      <c r="CY1739" s="320" t="s">
        <v>925</v>
      </c>
      <c r="CZ1739" s="319" t="s">
        <v>53</v>
      </c>
      <c r="DA1739" s="319" t="s">
        <v>53</v>
      </c>
      <c r="DB1739" s="319">
        <v>30</v>
      </c>
      <c r="DC1739" s="319">
        <v>150</v>
      </c>
      <c r="DD1739" s="319">
        <v>30</v>
      </c>
      <c r="DE1739" s="319">
        <v>30</v>
      </c>
      <c r="DF1739" s="319" t="s">
        <v>48</v>
      </c>
    </row>
    <row r="1740" spans="1:110" s="299" customFormat="1" ht="16" customHeight="1">
      <c r="A1740" s="297" t="s">
        <v>6363</v>
      </c>
      <c r="B1740" s="297" t="s">
        <v>6363</v>
      </c>
      <c r="C1740" s="119" t="s">
        <v>115</v>
      </c>
      <c r="D1740" s="119" t="s">
        <v>3366</v>
      </c>
      <c r="E1740" s="119" t="s">
        <v>3375</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6364</v>
      </c>
      <c r="Y1740" s="119" t="s">
        <v>6365</v>
      </c>
      <c r="Z1740" s="119" t="s">
        <v>6366</v>
      </c>
      <c r="AA1740" s="119" t="s">
        <v>6367</v>
      </c>
      <c r="AB1740" s="119" t="s">
        <v>1210</v>
      </c>
      <c r="AD1740" s="300"/>
      <c r="AE1740" s="304"/>
      <c r="AF1740" s="297"/>
      <c r="AG1740" s="355">
        <v>0</v>
      </c>
      <c r="AH1740" s="297" t="s">
        <v>6363</v>
      </c>
      <c r="AI1740" s="297" t="s">
        <v>6363</v>
      </c>
      <c r="AJ1740" s="302">
        <v>3</v>
      </c>
      <c r="AX1740" s="303"/>
      <c r="AZ1740" s="303"/>
      <c r="BB1740" s="304"/>
      <c r="BC1740" s="304"/>
      <c r="BD1740" s="303"/>
      <c r="BE1740" s="303"/>
      <c r="BF1740" s="305"/>
      <c r="BG1740" s="305"/>
      <c r="BH1740" s="306" t="s">
        <v>3366</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3366</v>
      </c>
      <c r="CX1740" s="318" t="s">
        <v>3375</v>
      </c>
      <c r="CY1740" s="320" t="s">
        <v>925</v>
      </c>
      <c r="CZ1740" s="319" t="s">
        <v>53</v>
      </c>
      <c r="DA1740" s="319" t="s">
        <v>53</v>
      </c>
      <c r="DB1740" s="319">
        <v>30</v>
      </c>
      <c r="DC1740" s="319">
        <v>150</v>
      </c>
      <c r="DD1740" s="319">
        <v>17.5</v>
      </c>
      <c r="DE1740" s="319">
        <v>17.5</v>
      </c>
      <c r="DF1740" s="319" t="s">
        <v>48</v>
      </c>
    </row>
    <row r="1741" spans="1:110" s="299" customFormat="1" ht="16" customHeight="1">
      <c r="A1741" s="297" t="s">
        <v>6368</v>
      </c>
      <c r="B1741" s="297" t="s">
        <v>6368</v>
      </c>
      <c r="C1741" s="119" t="s">
        <v>115</v>
      </c>
      <c r="D1741" s="119" t="s">
        <v>3375</v>
      </c>
      <c r="E1741" s="119" t="s">
        <v>3384</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6369</v>
      </c>
      <c r="Y1741" s="119" t="s">
        <v>6370</v>
      </c>
      <c r="Z1741" s="119" t="s">
        <v>6371</v>
      </c>
      <c r="AA1741" s="119" t="s">
        <v>6372</v>
      </c>
      <c r="AB1741" s="119" t="s">
        <v>1210</v>
      </c>
      <c r="AD1741" s="300"/>
      <c r="AE1741" s="304"/>
      <c r="AF1741" s="297"/>
      <c r="AG1741" s="355">
        <v>0</v>
      </c>
      <c r="AH1741" s="297" t="s">
        <v>6368</v>
      </c>
      <c r="AI1741" s="297" t="s">
        <v>6368</v>
      </c>
      <c r="AJ1741" s="302">
        <v>4</v>
      </c>
      <c r="AX1741" s="303"/>
      <c r="AZ1741" s="303"/>
      <c r="BB1741" s="304"/>
      <c r="BC1741" s="304"/>
      <c r="BD1741" s="303"/>
      <c r="BE1741" s="303"/>
      <c r="BF1741" s="305"/>
      <c r="BG1741" s="305"/>
      <c r="BH1741" s="306" t="s">
        <v>3375</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3375</v>
      </c>
      <c r="CX1741" s="318" t="s">
        <v>3384</v>
      </c>
      <c r="CY1741" s="320" t="s">
        <v>925</v>
      </c>
      <c r="CZ1741" s="319" t="s">
        <v>53</v>
      </c>
      <c r="DA1741" s="319" t="s">
        <v>53</v>
      </c>
      <c r="DB1741" s="319">
        <v>30</v>
      </c>
      <c r="DC1741" s="319">
        <v>150</v>
      </c>
      <c r="DD1741" s="319">
        <v>6</v>
      </c>
      <c r="DE1741" s="319">
        <v>6</v>
      </c>
      <c r="DF1741" s="319" t="s">
        <v>48</v>
      </c>
    </row>
    <row r="1742" spans="1:110" s="299" customFormat="1" ht="16" customHeight="1">
      <c r="A1742" s="297" t="s">
        <v>6373</v>
      </c>
      <c r="B1742" s="297" t="s">
        <v>6373</v>
      </c>
      <c r="C1742" s="119" t="s">
        <v>115</v>
      </c>
      <c r="D1742" s="119" t="s">
        <v>3375</v>
      </c>
      <c r="E1742" s="119" t="s">
        <v>3393</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6374</v>
      </c>
      <c r="Y1742" s="119" t="s">
        <v>6375</v>
      </c>
      <c r="Z1742" s="119" t="s">
        <v>6376</v>
      </c>
      <c r="AA1742" s="119" t="s">
        <v>6377</v>
      </c>
      <c r="AB1742" s="119" t="s">
        <v>1210</v>
      </c>
      <c r="AD1742" s="300"/>
      <c r="AE1742" s="304"/>
      <c r="AF1742" s="297"/>
      <c r="AG1742" s="355">
        <v>0</v>
      </c>
      <c r="AH1742" s="297" t="s">
        <v>6373</v>
      </c>
      <c r="AI1742" s="297" t="s">
        <v>6373</v>
      </c>
      <c r="AJ1742" s="302">
        <v>4</v>
      </c>
      <c r="AX1742" s="303"/>
      <c r="AZ1742" s="303"/>
      <c r="BB1742" s="304"/>
      <c r="BC1742" s="304"/>
      <c r="BD1742" s="303"/>
      <c r="BE1742" s="303"/>
      <c r="BF1742" s="305"/>
      <c r="BG1742" s="305"/>
      <c r="BH1742" s="306" t="s">
        <v>3375</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3375</v>
      </c>
      <c r="CX1742" s="318" t="s">
        <v>3393</v>
      </c>
      <c r="CY1742" s="320" t="s">
        <v>925</v>
      </c>
      <c r="CZ1742" s="319" t="s">
        <v>53</v>
      </c>
      <c r="DA1742" s="319" t="s">
        <v>53</v>
      </c>
      <c r="DB1742" s="319">
        <v>30</v>
      </c>
      <c r="DC1742" s="319">
        <v>150</v>
      </c>
      <c r="DD1742" s="319">
        <v>6</v>
      </c>
      <c r="DE1742" s="319">
        <v>6</v>
      </c>
      <c r="DF1742" s="319" t="s">
        <v>48</v>
      </c>
    </row>
    <row r="1743" spans="1:110" s="299" customFormat="1" ht="16" customHeight="1">
      <c r="A1743" s="297" t="s">
        <v>6378</v>
      </c>
      <c r="B1743" s="297" t="s">
        <v>6378</v>
      </c>
      <c r="C1743" s="119" t="s">
        <v>115</v>
      </c>
      <c r="D1743" s="119" t="s">
        <v>3375</v>
      </c>
      <c r="E1743" s="119" t="s">
        <v>3402</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6379</v>
      </c>
      <c r="Y1743" s="119" t="s">
        <v>6380</v>
      </c>
      <c r="Z1743" s="119" t="s">
        <v>6381</v>
      </c>
      <c r="AA1743" s="119" t="s">
        <v>6382</v>
      </c>
      <c r="AB1743" s="119" t="s">
        <v>1210</v>
      </c>
      <c r="AD1743" s="300"/>
      <c r="AE1743" s="304"/>
      <c r="AF1743" s="297"/>
      <c r="AG1743" s="355">
        <v>0</v>
      </c>
      <c r="AH1743" s="297" t="s">
        <v>6378</v>
      </c>
      <c r="AI1743" s="297" t="s">
        <v>6378</v>
      </c>
      <c r="AJ1743" s="302">
        <v>4</v>
      </c>
      <c r="AX1743" s="303"/>
      <c r="AZ1743" s="303"/>
      <c r="BB1743" s="304"/>
      <c r="BC1743" s="304"/>
      <c r="BD1743" s="303"/>
      <c r="BE1743" s="303"/>
      <c r="BF1743" s="305"/>
      <c r="BG1743" s="305"/>
      <c r="BH1743" s="306" t="s">
        <v>3375</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3375</v>
      </c>
      <c r="CX1743" s="318" t="s">
        <v>3402</v>
      </c>
      <c r="CY1743" s="320" t="s">
        <v>925</v>
      </c>
      <c r="CZ1743" s="319" t="s">
        <v>53</v>
      </c>
      <c r="DA1743" s="319" t="s">
        <v>53</v>
      </c>
      <c r="DB1743" s="319">
        <v>30</v>
      </c>
      <c r="DC1743" s="319">
        <v>150</v>
      </c>
      <c r="DD1743" s="319">
        <v>6</v>
      </c>
      <c r="DE1743" s="319">
        <v>6</v>
      </c>
      <c r="DF1743" s="319" t="s">
        <v>48</v>
      </c>
    </row>
    <row r="1744" spans="1:110" s="299" customFormat="1" ht="16" customHeight="1">
      <c r="A1744" s="297" t="s">
        <v>6383</v>
      </c>
      <c r="B1744" s="297" t="s">
        <v>6383</v>
      </c>
      <c r="C1744" s="119" t="s">
        <v>115</v>
      </c>
      <c r="D1744" s="119" t="s">
        <v>3366</v>
      </c>
      <c r="E1744" s="119" t="s">
        <v>3411</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6384</v>
      </c>
      <c r="Y1744" s="119" t="s">
        <v>6385</v>
      </c>
      <c r="Z1744" s="119" t="s">
        <v>6386</v>
      </c>
      <c r="AA1744" s="119" t="s">
        <v>6387</v>
      </c>
      <c r="AB1744" s="119" t="s">
        <v>1210</v>
      </c>
      <c r="AD1744" s="300"/>
      <c r="AE1744" s="304"/>
      <c r="AF1744" s="297"/>
      <c r="AG1744" s="355">
        <v>0</v>
      </c>
      <c r="AH1744" s="297" t="s">
        <v>6383</v>
      </c>
      <c r="AI1744" s="297" t="s">
        <v>6383</v>
      </c>
      <c r="AJ1744" s="302">
        <v>3</v>
      </c>
      <c r="AX1744" s="303"/>
      <c r="AZ1744" s="303"/>
      <c r="BB1744" s="304"/>
      <c r="BC1744" s="304"/>
      <c r="BD1744" s="303"/>
      <c r="BE1744" s="303"/>
      <c r="BF1744" s="305"/>
      <c r="BG1744" s="305"/>
      <c r="BH1744" s="306" t="s">
        <v>3366</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3366</v>
      </c>
      <c r="CX1744" s="318" t="s">
        <v>3411</v>
      </c>
      <c r="CY1744" s="320" t="s">
        <v>925</v>
      </c>
      <c r="CZ1744" s="319" t="s">
        <v>53</v>
      </c>
      <c r="DA1744" s="319" t="s">
        <v>53</v>
      </c>
      <c r="DB1744" s="319">
        <v>30</v>
      </c>
      <c r="DC1744" s="319">
        <v>150</v>
      </c>
      <c r="DD1744" s="319">
        <v>17.5</v>
      </c>
      <c r="DE1744" s="319">
        <v>17.5</v>
      </c>
      <c r="DF1744" s="319" t="s">
        <v>48</v>
      </c>
    </row>
    <row r="1745" spans="1:110" s="299" customFormat="1" ht="16" customHeight="1">
      <c r="A1745" s="297" t="s">
        <v>6388</v>
      </c>
      <c r="B1745" s="297" t="s">
        <v>6388</v>
      </c>
      <c r="C1745" s="119" t="s">
        <v>115</v>
      </c>
      <c r="D1745" s="119" t="s">
        <v>3411</v>
      </c>
      <c r="E1745" s="119" t="s">
        <v>3420</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6389</v>
      </c>
      <c r="Y1745" s="119" t="s">
        <v>6390</v>
      </c>
      <c r="Z1745" s="119" t="s">
        <v>6391</v>
      </c>
      <c r="AA1745" s="119" t="s">
        <v>6392</v>
      </c>
      <c r="AB1745" s="119" t="s">
        <v>1210</v>
      </c>
      <c r="AD1745" s="300"/>
      <c r="AE1745" s="304"/>
      <c r="AF1745" s="297"/>
      <c r="AG1745" s="355">
        <v>0</v>
      </c>
      <c r="AH1745" s="297" t="s">
        <v>6388</v>
      </c>
      <c r="AI1745" s="297" t="s">
        <v>6388</v>
      </c>
      <c r="AJ1745" s="302">
        <v>4</v>
      </c>
      <c r="AX1745" s="303"/>
      <c r="AZ1745" s="303"/>
      <c r="BB1745" s="304"/>
      <c r="BC1745" s="304"/>
      <c r="BD1745" s="303"/>
      <c r="BE1745" s="303"/>
      <c r="BF1745" s="305"/>
      <c r="BG1745" s="305"/>
      <c r="BH1745" s="306" t="s">
        <v>3411</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3411</v>
      </c>
      <c r="CX1745" s="318" t="s">
        <v>3420</v>
      </c>
      <c r="CY1745" s="320" t="s">
        <v>925</v>
      </c>
      <c r="CZ1745" s="319" t="s">
        <v>53</v>
      </c>
      <c r="DA1745" s="319" t="s">
        <v>53</v>
      </c>
      <c r="DB1745" s="319">
        <v>30</v>
      </c>
      <c r="DC1745" s="319">
        <v>150</v>
      </c>
      <c r="DD1745" s="319">
        <v>6</v>
      </c>
      <c r="DE1745" s="319">
        <v>6</v>
      </c>
      <c r="DF1745" s="319" t="s">
        <v>48</v>
      </c>
    </row>
    <row r="1746" spans="1:110" s="299" customFormat="1" ht="16" customHeight="1">
      <c r="A1746" s="297" t="s">
        <v>6393</v>
      </c>
      <c r="B1746" s="297" t="s">
        <v>6393</v>
      </c>
      <c r="C1746" s="119" t="s">
        <v>115</v>
      </c>
      <c r="D1746" s="119" t="s">
        <v>3411</v>
      </c>
      <c r="E1746" s="119" t="s">
        <v>3429</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6394</v>
      </c>
      <c r="Y1746" s="119" t="s">
        <v>6395</v>
      </c>
      <c r="Z1746" s="119" t="s">
        <v>6396</v>
      </c>
      <c r="AA1746" s="119" t="s">
        <v>6397</v>
      </c>
      <c r="AB1746" s="119" t="s">
        <v>1210</v>
      </c>
      <c r="AD1746" s="300"/>
      <c r="AE1746" s="304"/>
      <c r="AF1746" s="297"/>
      <c r="AG1746" s="355">
        <v>0</v>
      </c>
      <c r="AH1746" s="297" t="s">
        <v>6393</v>
      </c>
      <c r="AI1746" s="297" t="s">
        <v>6393</v>
      </c>
      <c r="AJ1746" s="302">
        <v>4</v>
      </c>
      <c r="AX1746" s="303"/>
      <c r="AZ1746" s="303"/>
      <c r="BB1746" s="304"/>
      <c r="BC1746" s="304"/>
      <c r="BD1746" s="303"/>
      <c r="BE1746" s="303"/>
      <c r="BF1746" s="305"/>
      <c r="BG1746" s="305"/>
      <c r="BH1746" s="306" t="s">
        <v>3411</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3411</v>
      </c>
      <c r="CX1746" s="318" t="s">
        <v>3429</v>
      </c>
      <c r="CY1746" s="320" t="s">
        <v>925</v>
      </c>
      <c r="CZ1746" s="319" t="s">
        <v>53</v>
      </c>
      <c r="DA1746" s="319" t="s">
        <v>53</v>
      </c>
      <c r="DB1746" s="319">
        <v>30</v>
      </c>
      <c r="DC1746" s="319">
        <v>150</v>
      </c>
      <c r="DD1746" s="319">
        <v>6</v>
      </c>
      <c r="DE1746" s="319">
        <v>6</v>
      </c>
      <c r="DF1746" s="319" t="s">
        <v>48</v>
      </c>
    </row>
    <row r="1747" spans="1:110" s="299" customFormat="1" ht="16" customHeight="1">
      <c r="A1747" s="297" t="s">
        <v>6398</v>
      </c>
      <c r="B1747" s="297" t="s">
        <v>6398</v>
      </c>
      <c r="C1747" s="119" t="s">
        <v>115</v>
      </c>
      <c r="D1747" s="119" t="s">
        <v>3411</v>
      </c>
      <c r="E1747" s="119" t="s">
        <v>3438</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6399</v>
      </c>
      <c r="Y1747" s="119" t="s">
        <v>6400</v>
      </c>
      <c r="Z1747" s="119" t="s">
        <v>6401</v>
      </c>
      <c r="AA1747" s="119" t="s">
        <v>6402</v>
      </c>
      <c r="AB1747" s="119" t="s">
        <v>1210</v>
      </c>
      <c r="AD1747" s="300"/>
      <c r="AE1747" s="304"/>
      <c r="AF1747" s="297"/>
      <c r="AG1747" s="355">
        <v>0</v>
      </c>
      <c r="AH1747" s="297" t="s">
        <v>6398</v>
      </c>
      <c r="AI1747" s="297" t="s">
        <v>6398</v>
      </c>
      <c r="AJ1747" s="302">
        <v>4</v>
      </c>
      <c r="AX1747" s="303"/>
      <c r="AZ1747" s="303"/>
      <c r="BB1747" s="304"/>
      <c r="BC1747" s="304"/>
      <c r="BD1747" s="303"/>
      <c r="BE1747" s="303"/>
      <c r="BF1747" s="305"/>
      <c r="BG1747" s="305"/>
      <c r="BH1747" s="306" t="s">
        <v>3411</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3411</v>
      </c>
      <c r="CX1747" s="318" t="s">
        <v>3438</v>
      </c>
      <c r="CY1747" s="320" t="s">
        <v>925</v>
      </c>
      <c r="CZ1747" s="319" t="s">
        <v>53</v>
      </c>
      <c r="DA1747" s="319" t="s">
        <v>53</v>
      </c>
      <c r="DB1747" s="319">
        <v>30</v>
      </c>
      <c r="DC1747" s="319">
        <v>150</v>
      </c>
      <c r="DD1747" s="319">
        <v>6</v>
      </c>
      <c r="DE1747" s="319">
        <v>6</v>
      </c>
      <c r="DF1747" s="319" t="s">
        <v>48</v>
      </c>
    </row>
    <row r="1748" spans="1:110" s="299" customFormat="1" ht="16" customHeight="1">
      <c r="A1748" s="297" t="s">
        <v>6403</v>
      </c>
      <c r="B1748" s="297" t="s">
        <v>6403</v>
      </c>
      <c r="C1748" s="119" t="s">
        <v>115</v>
      </c>
      <c r="D1748" s="119" t="s">
        <v>3366</v>
      </c>
      <c r="E1748" s="119" t="s">
        <v>3447</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6404</v>
      </c>
      <c r="Y1748" s="119" t="s">
        <v>6405</v>
      </c>
      <c r="Z1748" s="119" t="s">
        <v>6406</v>
      </c>
      <c r="AA1748" s="119" t="s">
        <v>6407</v>
      </c>
      <c r="AB1748" s="119" t="s">
        <v>1210</v>
      </c>
      <c r="AD1748" s="300"/>
      <c r="AE1748" s="304"/>
      <c r="AF1748" s="297"/>
      <c r="AG1748" s="355">
        <v>0</v>
      </c>
      <c r="AH1748" s="297" t="s">
        <v>6403</v>
      </c>
      <c r="AI1748" s="297" t="s">
        <v>6403</v>
      </c>
      <c r="AJ1748" s="302">
        <v>3</v>
      </c>
      <c r="AX1748" s="303"/>
      <c r="AZ1748" s="303"/>
      <c r="BB1748" s="304"/>
      <c r="BC1748" s="304"/>
      <c r="BD1748" s="303"/>
      <c r="BE1748" s="303"/>
      <c r="BF1748" s="305"/>
      <c r="BG1748" s="305"/>
      <c r="BH1748" s="306" t="s">
        <v>3366</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3366</v>
      </c>
      <c r="CX1748" s="318" t="s">
        <v>3447</v>
      </c>
      <c r="CY1748" s="320" t="s">
        <v>925</v>
      </c>
      <c r="CZ1748" s="319" t="s">
        <v>53</v>
      </c>
      <c r="DA1748" s="319" t="s">
        <v>53</v>
      </c>
      <c r="DB1748" s="319">
        <v>30</v>
      </c>
      <c r="DC1748" s="319">
        <v>150</v>
      </c>
      <c r="DD1748" s="319">
        <v>17.5</v>
      </c>
      <c r="DE1748" s="319">
        <v>17.5</v>
      </c>
      <c r="DF1748" s="319" t="s">
        <v>48</v>
      </c>
    </row>
    <row r="1749" spans="1:110" s="299" customFormat="1" ht="16" customHeight="1">
      <c r="A1749" s="297" t="s">
        <v>6408</v>
      </c>
      <c r="B1749" s="297" t="s">
        <v>6408</v>
      </c>
      <c r="C1749" s="119" t="s">
        <v>115</v>
      </c>
      <c r="D1749" s="119" t="s">
        <v>3447</v>
      </c>
      <c r="E1749" s="119" t="s">
        <v>3456</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6409</v>
      </c>
      <c r="Y1749" s="119" t="s">
        <v>6410</v>
      </c>
      <c r="Z1749" s="119" t="s">
        <v>6411</v>
      </c>
      <c r="AA1749" s="119" t="s">
        <v>6412</v>
      </c>
      <c r="AB1749" s="119" t="s">
        <v>1210</v>
      </c>
      <c r="AD1749" s="300"/>
      <c r="AE1749" s="304"/>
      <c r="AF1749" s="297"/>
      <c r="AG1749" s="355">
        <v>0</v>
      </c>
      <c r="AH1749" s="297" t="s">
        <v>6408</v>
      </c>
      <c r="AI1749" s="297" t="s">
        <v>6408</v>
      </c>
      <c r="AJ1749" s="302">
        <v>4</v>
      </c>
      <c r="AX1749" s="303"/>
      <c r="AZ1749" s="303"/>
      <c r="BB1749" s="304"/>
      <c r="BC1749" s="304"/>
      <c r="BD1749" s="303"/>
      <c r="BE1749" s="303"/>
      <c r="BF1749" s="305"/>
      <c r="BG1749" s="305"/>
      <c r="BH1749" s="306" t="s">
        <v>3447</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3447</v>
      </c>
      <c r="CX1749" s="318" t="s">
        <v>3456</v>
      </c>
      <c r="CY1749" s="320" t="s">
        <v>925</v>
      </c>
      <c r="CZ1749" s="319" t="s">
        <v>53</v>
      </c>
      <c r="DA1749" s="319" t="s">
        <v>53</v>
      </c>
      <c r="DB1749" s="319">
        <v>30</v>
      </c>
      <c r="DC1749" s="319">
        <v>150</v>
      </c>
      <c r="DD1749" s="319">
        <v>6</v>
      </c>
      <c r="DE1749" s="319">
        <v>6</v>
      </c>
      <c r="DF1749" s="319" t="s">
        <v>48</v>
      </c>
    </row>
    <row r="1750" spans="1:110" s="299" customFormat="1" ht="16" customHeight="1">
      <c r="A1750" s="297" t="s">
        <v>6413</v>
      </c>
      <c r="B1750" s="297" t="s">
        <v>6413</v>
      </c>
      <c r="C1750" s="119" t="s">
        <v>115</v>
      </c>
      <c r="D1750" s="119" t="s">
        <v>3447</v>
      </c>
      <c r="E1750" s="119" t="s">
        <v>3465</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6414</v>
      </c>
      <c r="Y1750" s="119" t="s">
        <v>6415</v>
      </c>
      <c r="Z1750" s="119" t="s">
        <v>6416</v>
      </c>
      <c r="AA1750" s="119" t="s">
        <v>6417</v>
      </c>
      <c r="AB1750" s="119" t="s">
        <v>1210</v>
      </c>
      <c r="AD1750" s="300"/>
      <c r="AE1750" s="304"/>
      <c r="AF1750" s="297"/>
      <c r="AG1750" s="355">
        <v>0</v>
      </c>
      <c r="AH1750" s="297" t="s">
        <v>6413</v>
      </c>
      <c r="AI1750" s="297" t="s">
        <v>6413</v>
      </c>
      <c r="AJ1750" s="302">
        <v>4</v>
      </c>
      <c r="AX1750" s="303"/>
      <c r="AZ1750" s="303"/>
      <c r="BB1750" s="304"/>
      <c r="BC1750" s="304"/>
      <c r="BD1750" s="303"/>
      <c r="BE1750" s="303"/>
      <c r="BF1750" s="305"/>
      <c r="BG1750" s="305"/>
      <c r="BH1750" s="306" t="s">
        <v>3447</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3447</v>
      </c>
      <c r="CX1750" s="318" t="s">
        <v>3465</v>
      </c>
      <c r="CY1750" s="320" t="s">
        <v>925</v>
      </c>
      <c r="CZ1750" s="319" t="s">
        <v>53</v>
      </c>
      <c r="DA1750" s="319" t="s">
        <v>53</v>
      </c>
      <c r="DB1750" s="319">
        <v>30</v>
      </c>
      <c r="DC1750" s="319">
        <v>150</v>
      </c>
      <c r="DD1750" s="319">
        <v>6</v>
      </c>
      <c r="DE1750" s="319">
        <v>6</v>
      </c>
      <c r="DF1750" s="319" t="s">
        <v>48</v>
      </c>
    </row>
    <row r="1751" spans="1:110" s="299" customFormat="1" ht="16" customHeight="1">
      <c r="A1751" s="297" t="s">
        <v>6418</v>
      </c>
      <c r="B1751" s="297" t="s">
        <v>6418</v>
      </c>
      <c r="C1751" s="119" t="s">
        <v>115</v>
      </c>
      <c r="D1751" s="119" t="s">
        <v>3447</v>
      </c>
      <c r="E1751" s="119" t="s">
        <v>3474</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6419</v>
      </c>
      <c r="Y1751" s="119" t="s">
        <v>6420</v>
      </c>
      <c r="Z1751" s="119" t="s">
        <v>6421</v>
      </c>
      <c r="AA1751" s="119" t="s">
        <v>6422</v>
      </c>
      <c r="AB1751" s="119" t="s">
        <v>1210</v>
      </c>
      <c r="AD1751" s="300"/>
      <c r="AE1751" s="304"/>
      <c r="AF1751" s="297"/>
      <c r="AG1751" s="355">
        <v>0</v>
      </c>
      <c r="AH1751" s="297" t="s">
        <v>6418</v>
      </c>
      <c r="AI1751" s="297" t="s">
        <v>6418</v>
      </c>
      <c r="AJ1751" s="302">
        <v>4</v>
      </c>
      <c r="AX1751" s="303"/>
      <c r="AZ1751" s="303"/>
      <c r="BB1751" s="304"/>
      <c r="BC1751" s="304"/>
      <c r="BD1751" s="303"/>
      <c r="BE1751" s="303"/>
      <c r="BF1751" s="305"/>
      <c r="BG1751" s="305"/>
      <c r="BH1751" s="306" t="s">
        <v>3447</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3447</v>
      </c>
      <c r="CX1751" s="318" t="s">
        <v>3474</v>
      </c>
      <c r="CY1751" s="320" t="s">
        <v>925</v>
      </c>
      <c r="CZ1751" s="319" t="s">
        <v>53</v>
      </c>
      <c r="DA1751" s="319" t="s">
        <v>53</v>
      </c>
      <c r="DB1751" s="319">
        <v>30</v>
      </c>
      <c r="DC1751" s="319">
        <v>150</v>
      </c>
      <c r="DD1751" s="319">
        <v>6</v>
      </c>
      <c r="DE1751" s="319">
        <v>6</v>
      </c>
      <c r="DF1751" s="319" t="s">
        <v>48</v>
      </c>
    </row>
    <row r="1752" spans="1:110" s="299" customFormat="1" ht="16" customHeight="1">
      <c r="A1752" s="297" t="s">
        <v>6423</v>
      </c>
      <c r="B1752" s="297" t="s">
        <v>6423</v>
      </c>
      <c r="C1752" s="119" t="s">
        <v>115</v>
      </c>
      <c r="D1752" s="119" t="s">
        <v>3115</v>
      </c>
      <c r="E1752" s="119" t="s">
        <v>3483</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6424</v>
      </c>
      <c r="Y1752" s="119" t="s">
        <v>6425</v>
      </c>
      <c r="Z1752" s="119" t="s">
        <v>6426</v>
      </c>
      <c r="AA1752" s="119" t="s">
        <v>6427</v>
      </c>
      <c r="AB1752" s="119" t="s">
        <v>1210</v>
      </c>
      <c r="AD1752" s="300"/>
      <c r="AE1752" s="304"/>
      <c r="AF1752" s="297"/>
      <c r="AG1752" s="355">
        <v>0</v>
      </c>
      <c r="AH1752" s="297" t="s">
        <v>6423</v>
      </c>
      <c r="AI1752" s="297" t="s">
        <v>6423</v>
      </c>
      <c r="AJ1752" s="302">
        <v>2</v>
      </c>
      <c r="AX1752" s="303"/>
      <c r="AZ1752" s="303"/>
      <c r="BB1752" s="304"/>
      <c r="BC1752" s="304"/>
      <c r="BD1752" s="303"/>
      <c r="BE1752" s="303"/>
      <c r="BF1752" s="305"/>
      <c r="BG1752" s="305"/>
      <c r="BH1752" s="306" t="s">
        <v>3115</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3115</v>
      </c>
      <c r="CX1752" s="318" t="s">
        <v>3483</v>
      </c>
      <c r="CY1752" s="320" t="s">
        <v>925</v>
      </c>
      <c r="CZ1752" s="319" t="s">
        <v>53</v>
      </c>
      <c r="DA1752" s="319" t="s">
        <v>53</v>
      </c>
      <c r="DB1752" s="319">
        <v>30</v>
      </c>
      <c r="DC1752" s="319">
        <v>150</v>
      </c>
      <c r="DD1752" s="319">
        <v>30</v>
      </c>
      <c r="DE1752" s="319">
        <v>30</v>
      </c>
      <c r="DF1752" s="319" t="s">
        <v>48</v>
      </c>
    </row>
    <row r="1753" spans="1:110" s="299" customFormat="1" ht="16" customHeight="1">
      <c r="A1753" s="297" t="s">
        <v>6428</v>
      </c>
      <c r="B1753" s="297" t="s">
        <v>6428</v>
      </c>
      <c r="C1753" s="119" t="s">
        <v>115</v>
      </c>
      <c r="D1753" s="119" t="s">
        <v>3483</v>
      </c>
      <c r="E1753" s="119" t="s">
        <v>3492</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6429</v>
      </c>
      <c r="Y1753" s="119" t="s">
        <v>6430</v>
      </c>
      <c r="Z1753" s="119" t="s">
        <v>6431</v>
      </c>
      <c r="AA1753" s="119" t="s">
        <v>6432</v>
      </c>
      <c r="AB1753" s="119" t="s">
        <v>1210</v>
      </c>
      <c r="AD1753" s="300"/>
      <c r="AE1753" s="304"/>
      <c r="AF1753" s="297"/>
      <c r="AG1753" s="355">
        <v>0</v>
      </c>
      <c r="AH1753" s="297" t="s">
        <v>6428</v>
      </c>
      <c r="AI1753" s="297" t="s">
        <v>6428</v>
      </c>
      <c r="AJ1753" s="302">
        <v>3</v>
      </c>
      <c r="AX1753" s="303"/>
      <c r="AZ1753" s="303"/>
      <c r="BB1753" s="304"/>
      <c r="BC1753" s="304"/>
      <c r="BD1753" s="303"/>
      <c r="BE1753" s="303"/>
      <c r="BF1753" s="305"/>
      <c r="BG1753" s="305"/>
      <c r="BH1753" s="306" t="s">
        <v>3483</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3483</v>
      </c>
      <c r="CX1753" s="318" t="s">
        <v>3492</v>
      </c>
      <c r="CY1753" s="320" t="s">
        <v>925</v>
      </c>
      <c r="CZ1753" s="319" t="s">
        <v>53</v>
      </c>
      <c r="DA1753" s="319" t="s">
        <v>53</v>
      </c>
      <c r="DB1753" s="319">
        <v>30</v>
      </c>
      <c r="DC1753" s="319">
        <v>150</v>
      </c>
      <c r="DD1753" s="319">
        <v>17.5</v>
      </c>
      <c r="DE1753" s="319">
        <v>17.5</v>
      </c>
      <c r="DF1753" s="319" t="s">
        <v>48</v>
      </c>
    </row>
    <row r="1754" spans="1:110" s="299" customFormat="1" ht="16" customHeight="1">
      <c r="A1754" s="297" t="s">
        <v>6433</v>
      </c>
      <c r="B1754" s="297" t="s">
        <v>6433</v>
      </c>
      <c r="C1754" s="119" t="s">
        <v>115</v>
      </c>
      <c r="D1754" s="119" t="s">
        <v>3492</v>
      </c>
      <c r="E1754" s="119" t="s">
        <v>3501</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6434</v>
      </c>
      <c r="Y1754" s="119" t="s">
        <v>6435</v>
      </c>
      <c r="Z1754" s="119" t="s">
        <v>6436</v>
      </c>
      <c r="AA1754" s="119" t="s">
        <v>6437</v>
      </c>
      <c r="AB1754" s="119" t="s">
        <v>1210</v>
      </c>
      <c r="AD1754" s="300"/>
      <c r="AE1754" s="304"/>
      <c r="AF1754" s="297"/>
      <c r="AG1754" s="355">
        <v>0</v>
      </c>
      <c r="AH1754" s="297" t="s">
        <v>6433</v>
      </c>
      <c r="AI1754" s="297" t="s">
        <v>6433</v>
      </c>
      <c r="AJ1754" s="302">
        <v>4</v>
      </c>
      <c r="AX1754" s="303"/>
      <c r="AZ1754" s="303"/>
      <c r="BB1754" s="304"/>
      <c r="BC1754" s="304"/>
      <c r="BD1754" s="303"/>
      <c r="BE1754" s="303"/>
      <c r="BF1754" s="305"/>
      <c r="BG1754" s="305"/>
      <c r="BH1754" s="306" t="s">
        <v>3492</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3492</v>
      </c>
      <c r="CX1754" s="318" t="s">
        <v>3501</v>
      </c>
      <c r="CY1754" s="320" t="s">
        <v>925</v>
      </c>
      <c r="CZ1754" s="319" t="s">
        <v>53</v>
      </c>
      <c r="DA1754" s="319" t="s">
        <v>53</v>
      </c>
      <c r="DB1754" s="319">
        <v>30</v>
      </c>
      <c r="DC1754" s="319">
        <v>150</v>
      </c>
      <c r="DD1754" s="319">
        <v>6</v>
      </c>
      <c r="DE1754" s="319">
        <v>6</v>
      </c>
      <c r="DF1754" s="319" t="s">
        <v>48</v>
      </c>
    </row>
    <row r="1755" spans="1:110" s="299" customFormat="1" ht="16" customHeight="1">
      <c r="A1755" s="297" t="s">
        <v>6438</v>
      </c>
      <c r="B1755" s="297" t="s">
        <v>6438</v>
      </c>
      <c r="C1755" s="119" t="s">
        <v>115</v>
      </c>
      <c r="D1755" s="119" t="s">
        <v>3492</v>
      </c>
      <c r="E1755" s="119" t="s">
        <v>3510</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6439</v>
      </c>
      <c r="Y1755" s="119" t="s">
        <v>6440</v>
      </c>
      <c r="Z1755" s="119" t="s">
        <v>6441</v>
      </c>
      <c r="AA1755" s="119" t="s">
        <v>6442</v>
      </c>
      <c r="AB1755" s="119" t="s">
        <v>1210</v>
      </c>
      <c r="AD1755" s="300"/>
      <c r="AE1755" s="304"/>
      <c r="AF1755" s="297"/>
      <c r="AG1755" s="355">
        <v>0</v>
      </c>
      <c r="AH1755" s="297" t="s">
        <v>6438</v>
      </c>
      <c r="AI1755" s="297" t="s">
        <v>6438</v>
      </c>
      <c r="AJ1755" s="302">
        <v>4</v>
      </c>
      <c r="AX1755" s="303"/>
      <c r="AZ1755" s="303"/>
      <c r="BB1755" s="304"/>
      <c r="BC1755" s="304"/>
      <c r="BD1755" s="303"/>
      <c r="BE1755" s="303"/>
      <c r="BF1755" s="305"/>
      <c r="BG1755" s="305"/>
      <c r="BH1755" s="306" t="s">
        <v>3492</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3492</v>
      </c>
      <c r="CX1755" s="318" t="s">
        <v>3510</v>
      </c>
      <c r="CY1755" s="320" t="s">
        <v>925</v>
      </c>
      <c r="CZ1755" s="319" t="s">
        <v>53</v>
      </c>
      <c r="DA1755" s="319" t="s">
        <v>53</v>
      </c>
      <c r="DB1755" s="319">
        <v>30</v>
      </c>
      <c r="DC1755" s="319">
        <v>150</v>
      </c>
      <c r="DD1755" s="319">
        <v>6</v>
      </c>
      <c r="DE1755" s="319">
        <v>6</v>
      </c>
      <c r="DF1755" s="319" t="s">
        <v>48</v>
      </c>
    </row>
    <row r="1756" spans="1:110" s="299" customFormat="1" ht="16" customHeight="1">
      <c r="A1756" s="297" t="s">
        <v>6443</v>
      </c>
      <c r="B1756" s="297" t="s">
        <v>6443</v>
      </c>
      <c r="C1756" s="119" t="s">
        <v>115</v>
      </c>
      <c r="D1756" s="119" t="s">
        <v>3492</v>
      </c>
      <c r="E1756" s="119" t="s">
        <v>3519</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6444</v>
      </c>
      <c r="Y1756" s="119" t="s">
        <v>6445</v>
      </c>
      <c r="Z1756" s="119" t="s">
        <v>6446</v>
      </c>
      <c r="AA1756" s="119" t="s">
        <v>6447</v>
      </c>
      <c r="AB1756" s="119" t="s">
        <v>1210</v>
      </c>
      <c r="AD1756" s="300"/>
      <c r="AE1756" s="304"/>
      <c r="AF1756" s="297"/>
      <c r="AG1756" s="355">
        <v>0</v>
      </c>
      <c r="AH1756" s="297" t="s">
        <v>6443</v>
      </c>
      <c r="AI1756" s="297" t="s">
        <v>6443</v>
      </c>
      <c r="AJ1756" s="302">
        <v>4</v>
      </c>
      <c r="AX1756" s="303"/>
      <c r="AZ1756" s="303"/>
      <c r="BB1756" s="304"/>
      <c r="BC1756" s="304"/>
      <c r="BD1756" s="303"/>
      <c r="BE1756" s="303"/>
      <c r="BF1756" s="305"/>
      <c r="BG1756" s="305"/>
      <c r="BH1756" s="306" t="s">
        <v>3492</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3492</v>
      </c>
      <c r="CX1756" s="318" t="s">
        <v>3519</v>
      </c>
      <c r="CY1756" s="320" t="s">
        <v>925</v>
      </c>
      <c r="CZ1756" s="319" t="s">
        <v>53</v>
      </c>
      <c r="DA1756" s="319" t="s">
        <v>53</v>
      </c>
      <c r="DB1756" s="319">
        <v>30</v>
      </c>
      <c r="DC1756" s="319">
        <v>150</v>
      </c>
      <c r="DD1756" s="319">
        <v>6</v>
      </c>
      <c r="DE1756" s="319">
        <v>6</v>
      </c>
      <c r="DF1756" s="319" t="s">
        <v>48</v>
      </c>
    </row>
    <row r="1757" spans="1:110" s="299" customFormat="1" ht="16" customHeight="1">
      <c r="A1757" s="297" t="s">
        <v>6448</v>
      </c>
      <c r="B1757" s="297" t="s">
        <v>6448</v>
      </c>
      <c r="C1757" s="119" t="s">
        <v>115</v>
      </c>
      <c r="D1757" s="119" t="s">
        <v>3483</v>
      </c>
      <c r="E1757" s="119" t="s">
        <v>3528</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6449</v>
      </c>
      <c r="Y1757" s="119" t="s">
        <v>6450</v>
      </c>
      <c r="Z1757" s="119" t="s">
        <v>6451</v>
      </c>
      <c r="AA1757" s="119" t="s">
        <v>6452</v>
      </c>
      <c r="AB1757" s="119" t="s">
        <v>1210</v>
      </c>
      <c r="AD1757" s="300"/>
      <c r="AE1757" s="304"/>
      <c r="AF1757" s="297"/>
      <c r="AG1757" s="355">
        <v>0</v>
      </c>
      <c r="AH1757" s="297" t="s">
        <v>6448</v>
      </c>
      <c r="AI1757" s="297" t="s">
        <v>6448</v>
      </c>
      <c r="AJ1757" s="302">
        <v>3</v>
      </c>
      <c r="AX1757" s="303"/>
      <c r="AZ1757" s="303"/>
      <c r="BB1757" s="304"/>
      <c r="BC1757" s="304"/>
      <c r="BD1757" s="303"/>
      <c r="BE1757" s="303"/>
      <c r="BF1757" s="305"/>
      <c r="BG1757" s="305"/>
      <c r="BH1757" s="306" t="s">
        <v>3483</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3483</v>
      </c>
      <c r="CX1757" s="318" t="s">
        <v>3528</v>
      </c>
      <c r="CY1757" s="320" t="s">
        <v>925</v>
      </c>
      <c r="CZ1757" s="319" t="s">
        <v>53</v>
      </c>
      <c r="DA1757" s="319" t="s">
        <v>53</v>
      </c>
      <c r="DB1757" s="319">
        <v>30</v>
      </c>
      <c r="DC1757" s="319">
        <v>150</v>
      </c>
      <c r="DD1757" s="319">
        <v>17.5</v>
      </c>
      <c r="DE1757" s="319">
        <v>17.5</v>
      </c>
      <c r="DF1757" s="319" t="s">
        <v>48</v>
      </c>
    </row>
    <row r="1758" spans="1:110" s="299" customFormat="1" ht="16" customHeight="1">
      <c r="A1758" s="297" t="s">
        <v>6453</v>
      </c>
      <c r="B1758" s="297" t="s">
        <v>6453</v>
      </c>
      <c r="C1758" s="119" t="s">
        <v>115</v>
      </c>
      <c r="D1758" s="119" t="s">
        <v>3528</v>
      </c>
      <c r="E1758" s="119" t="s">
        <v>3537</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6454</v>
      </c>
      <c r="Y1758" s="119" t="s">
        <v>6455</v>
      </c>
      <c r="Z1758" s="119" t="s">
        <v>6456</v>
      </c>
      <c r="AA1758" s="119" t="s">
        <v>6457</v>
      </c>
      <c r="AB1758" s="119" t="s">
        <v>1210</v>
      </c>
      <c r="AD1758" s="300"/>
      <c r="AE1758" s="304"/>
      <c r="AF1758" s="297"/>
      <c r="AG1758" s="355">
        <v>0</v>
      </c>
      <c r="AH1758" s="297" t="s">
        <v>6453</v>
      </c>
      <c r="AI1758" s="297" t="s">
        <v>6453</v>
      </c>
      <c r="AJ1758" s="302">
        <v>4</v>
      </c>
      <c r="AX1758" s="303"/>
      <c r="AZ1758" s="303"/>
      <c r="BB1758" s="304"/>
      <c r="BC1758" s="304"/>
      <c r="BD1758" s="303"/>
      <c r="BE1758" s="303"/>
      <c r="BF1758" s="305"/>
      <c r="BG1758" s="305"/>
      <c r="BH1758" s="306" t="s">
        <v>3528</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3528</v>
      </c>
      <c r="CX1758" s="318" t="s">
        <v>3537</v>
      </c>
      <c r="CY1758" s="320" t="s">
        <v>925</v>
      </c>
      <c r="CZ1758" s="319" t="s">
        <v>53</v>
      </c>
      <c r="DA1758" s="319" t="s">
        <v>53</v>
      </c>
      <c r="DB1758" s="319">
        <v>30</v>
      </c>
      <c r="DC1758" s="319">
        <v>150</v>
      </c>
      <c r="DD1758" s="319">
        <v>6</v>
      </c>
      <c r="DE1758" s="319">
        <v>6</v>
      </c>
      <c r="DF1758" s="319" t="s">
        <v>48</v>
      </c>
    </row>
    <row r="1759" spans="1:110" s="299" customFormat="1" ht="16" customHeight="1">
      <c r="A1759" s="297" t="s">
        <v>6458</v>
      </c>
      <c r="B1759" s="297" t="s">
        <v>6458</v>
      </c>
      <c r="C1759" s="119" t="s">
        <v>115</v>
      </c>
      <c r="D1759" s="119" t="s">
        <v>3528</v>
      </c>
      <c r="E1759" s="119" t="s">
        <v>3546</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6459</v>
      </c>
      <c r="Y1759" s="119" t="s">
        <v>6460</v>
      </c>
      <c r="Z1759" s="119" t="s">
        <v>6461</v>
      </c>
      <c r="AA1759" s="119" t="s">
        <v>6462</v>
      </c>
      <c r="AB1759" s="119" t="s">
        <v>1210</v>
      </c>
      <c r="AD1759" s="300"/>
      <c r="AE1759" s="304"/>
      <c r="AF1759" s="297"/>
      <c r="AG1759" s="355">
        <v>0</v>
      </c>
      <c r="AH1759" s="297" t="s">
        <v>6458</v>
      </c>
      <c r="AI1759" s="297" t="s">
        <v>6458</v>
      </c>
      <c r="AJ1759" s="302">
        <v>4</v>
      </c>
      <c r="AX1759" s="303"/>
      <c r="AZ1759" s="303"/>
      <c r="BB1759" s="304"/>
      <c r="BC1759" s="304"/>
      <c r="BD1759" s="303"/>
      <c r="BE1759" s="303"/>
      <c r="BF1759" s="305"/>
      <c r="BG1759" s="305"/>
      <c r="BH1759" s="306" t="s">
        <v>3528</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3528</v>
      </c>
      <c r="CX1759" s="318" t="s">
        <v>3546</v>
      </c>
      <c r="CY1759" s="320" t="s">
        <v>925</v>
      </c>
      <c r="CZ1759" s="319" t="s">
        <v>53</v>
      </c>
      <c r="DA1759" s="319" t="s">
        <v>53</v>
      </c>
      <c r="DB1759" s="319">
        <v>30</v>
      </c>
      <c r="DC1759" s="319">
        <v>150</v>
      </c>
      <c r="DD1759" s="319">
        <v>6</v>
      </c>
      <c r="DE1759" s="319">
        <v>6</v>
      </c>
      <c r="DF1759" s="319" t="s">
        <v>48</v>
      </c>
    </row>
    <row r="1760" spans="1:110" s="299" customFormat="1" ht="16" customHeight="1">
      <c r="A1760" s="297" t="s">
        <v>6463</v>
      </c>
      <c r="B1760" s="297" t="s">
        <v>6463</v>
      </c>
      <c r="C1760" s="119" t="s">
        <v>115</v>
      </c>
      <c r="D1760" s="119" t="s">
        <v>3528</v>
      </c>
      <c r="E1760" s="119" t="s">
        <v>3555</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6464</v>
      </c>
      <c r="Y1760" s="119" t="s">
        <v>6465</v>
      </c>
      <c r="Z1760" s="119" t="s">
        <v>6466</v>
      </c>
      <c r="AA1760" s="119" t="s">
        <v>6467</v>
      </c>
      <c r="AB1760" s="119" t="s">
        <v>1210</v>
      </c>
      <c r="AD1760" s="300"/>
      <c r="AE1760" s="304"/>
      <c r="AF1760" s="297"/>
      <c r="AG1760" s="355">
        <v>0</v>
      </c>
      <c r="AH1760" s="297" t="s">
        <v>6463</v>
      </c>
      <c r="AI1760" s="297" t="s">
        <v>6463</v>
      </c>
      <c r="AJ1760" s="302">
        <v>4</v>
      </c>
      <c r="AX1760" s="303"/>
      <c r="AZ1760" s="303"/>
      <c r="BB1760" s="304"/>
      <c r="BC1760" s="304"/>
      <c r="BD1760" s="303"/>
      <c r="BE1760" s="303"/>
      <c r="BF1760" s="305"/>
      <c r="BG1760" s="305"/>
      <c r="BH1760" s="306" t="s">
        <v>3528</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3528</v>
      </c>
      <c r="CX1760" s="318" t="s">
        <v>3555</v>
      </c>
      <c r="CY1760" s="320" t="s">
        <v>925</v>
      </c>
      <c r="CZ1760" s="319" t="s">
        <v>53</v>
      </c>
      <c r="DA1760" s="319" t="s">
        <v>53</v>
      </c>
      <c r="DB1760" s="319">
        <v>30</v>
      </c>
      <c r="DC1760" s="319">
        <v>150</v>
      </c>
      <c r="DD1760" s="319">
        <v>6</v>
      </c>
      <c r="DE1760" s="319">
        <v>6</v>
      </c>
      <c r="DF1760" s="319" t="s">
        <v>48</v>
      </c>
    </row>
    <row r="1761" spans="1:110" s="299" customFormat="1" ht="16" customHeight="1">
      <c r="A1761" s="297" t="s">
        <v>6468</v>
      </c>
      <c r="B1761" s="297" t="s">
        <v>6468</v>
      </c>
      <c r="C1761" s="119" t="s">
        <v>115</v>
      </c>
      <c r="D1761" s="119" t="s">
        <v>3483</v>
      </c>
      <c r="E1761" s="119" t="s">
        <v>3564</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6469</v>
      </c>
      <c r="Y1761" s="119" t="s">
        <v>6470</v>
      </c>
      <c r="Z1761" s="119" t="s">
        <v>6471</v>
      </c>
      <c r="AA1761" s="119" t="s">
        <v>6472</v>
      </c>
      <c r="AB1761" s="119" t="s">
        <v>1210</v>
      </c>
      <c r="AD1761" s="300"/>
      <c r="AE1761" s="304"/>
      <c r="AF1761" s="297"/>
      <c r="AG1761" s="355">
        <v>0</v>
      </c>
      <c r="AH1761" s="297" t="s">
        <v>6468</v>
      </c>
      <c r="AI1761" s="297" t="s">
        <v>6468</v>
      </c>
      <c r="AJ1761" s="302">
        <v>3</v>
      </c>
      <c r="AX1761" s="303"/>
      <c r="AZ1761" s="303"/>
      <c r="BB1761" s="304"/>
      <c r="BC1761" s="304"/>
      <c r="BD1761" s="303"/>
      <c r="BE1761" s="303"/>
      <c r="BF1761" s="305"/>
      <c r="BG1761" s="305"/>
      <c r="BH1761" s="306" t="s">
        <v>3483</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3483</v>
      </c>
      <c r="CX1761" s="318" t="s">
        <v>3564</v>
      </c>
      <c r="CY1761" s="320" t="s">
        <v>925</v>
      </c>
      <c r="CZ1761" s="319" t="s">
        <v>53</v>
      </c>
      <c r="DA1761" s="319" t="s">
        <v>53</v>
      </c>
      <c r="DB1761" s="319">
        <v>30</v>
      </c>
      <c r="DC1761" s="319">
        <v>150</v>
      </c>
      <c r="DD1761" s="319">
        <v>17.5</v>
      </c>
      <c r="DE1761" s="319">
        <v>17.5</v>
      </c>
      <c r="DF1761" s="319" t="s">
        <v>48</v>
      </c>
    </row>
    <row r="1762" spans="1:110" s="299" customFormat="1" ht="16" customHeight="1">
      <c r="A1762" s="297" t="s">
        <v>6473</v>
      </c>
      <c r="B1762" s="297" t="s">
        <v>6473</v>
      </c>
      <c r="C1762" s="119" t="s">
        <v>115</v>
      </c>
      <c r="D1762" s="119" t="s">
        <v>3564</v>
      </c>
      <c r="E1762" s="119" t="s">
        <v>3573</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6474</v>
      </c>
      <c r="Y1762" s="119" t="s">
        <v>6475</v>
      </c>
      <c r="Z1762" s="119" t="s">
        <v>6476</v>
      </c>
      <c r="AA1762" s="119" t="s">
        <v>6477</v>
      </c>
      <c r="AB1762" s="119" t="s">
        <v>1210</v>
      </c>
      <c r="AD1762" s="300"/>
      <c r="AE1762" s="304"/>
      <c r="AF1762" s="297"/>
      <c r="AG1762" s="355">
        <v>0</v>
      </c>
      <c r="AH1762" s="297" t="s">
        <v>6473</v>
      </c>
      <c r="AI1762" s="297" t="s">
        <v>6473</v>
      </c>
      <c r="AJ1762" s="302">
        <v>4</v>
      </c>
      <c r="AX1762" s="303"/>
      <c r="AZ1762" s="303"/>
      <c r="BB1762" s="304"/>
      <c r="BC1762" s="304"/>
      <c r="BD1762" s="303"/>
      <c r="BE1762" s="303"/>
      <c r="BF1762" s="305"/>
      <c r="BG1762" s="305"/>
      <c r="BH1762" s="306" t="s">
        <v>3564</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3564</v>
      </c>
      <c r="CX1762" s="318" t="s">
        <v>3573</v>
      </c>
      <c r="CY1762" s="320" t="s">
        <v>925</v>
      </c>
      <c r="CZ1762" s="319" t="s">
        <v>53</v>
      </c>
      <c r="DA1762" s="319" t="s">
        <v>53</v>
      </c>
      <c r="DB1762" s="319">
        <v>30</v>
      </c>
      <c r="DC1762" s="319">
        <v>150</v>
      </c>
      <c r="DD1762" s="319">
        <v>6</v>
      </c>
      <c r="DE1762" s="319">
        <v>6</v>
      </c>
      <c r="DF1762" s="319" t="s">
        <v>48</v>
      </c>
    </row>
    <row r="1763" spans="1:110" s="299" customFormat="1" ht="16" customHeight="1">
      <c r="A1763" s="297" t="s">
        <v>6478</v>
      </c>
      <c r="B1763" s="297" t="s">
        <v>6478</v>
      </c>
      <c r="C1763" s="119" t="s">
        <v>115</v>
      </c>
      <c r="D1763" s="119" t="s">
        <v>3564</v>
      </c>
      <c r="E1763" s="119" t="s">
        <v>3582</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6479</v>
      </c>
      <c r="Y1763" s="119" t="s">
        <v>6480</v>
      </c>
      <c r="Z1763" s="119" t="s">
        <v>6481</v>
      </c>
      <c r="AA1763" s="119" t="s">
        <v>6482</v>
      </c>
      <c r="AB1763" s="119" t="s">
        <v>1210</v>
      </c>
      <c r="AD1763" s="300"/>
      <c r="AE1763" s="304"/>
      <c r="AF1763" s="297"/>
      <c r="AG1763" s="355">
        <v>0</v>
      </c>
      <c r="AH1763" s="297" t="s">
        <v>6478</v>
      </c>
      <c r="AI1763" s="297" t="s">
        <v>6478</v>
      </c>
      <c r="AJ1763" s="302">
        <v>4</v>
      </c>
      <c r="AX1763" s="303"/>
      <c r="AZ1763" s="303"/>
      <c r="BB1763" s="304"/>
      <c r="BC1763" s="304"/>
      <c r="BD1763" s="303"/>
      <c r="BE1763" s="303"/>
      <c r="BF1763" s="305"/>
      <c r="BG1763" s="305"/>
      <c r="BH1763" s="306" t="s">
        <v>3564</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3564</v>
      </c>
      <c r="CX1763" s="318" t="s">
        <v>3582</v>
      </c>
      <c r="CY1763" s="320" t="s">
        <v>925</v>
      </c>
      <c r="CZ1763" s="319" t="s">
        <v>53</v>
      </c>
      <c r="DA1763" s="319" t="s">
        <v>53</v>
      </c>
      <c r="DB1763" s="319">
        <v>30</v>
      </c>
      <c r="DC1763" s="319">
        <v>150</v>
      </c>
      <c r="DD1763" s="319">
        <v>6</v>
      </c>
      <c r="DE1763" s="319">
        <v>6</v>
      </c>
      <c r="DF1763" s="319" t="s">
        <v>48</v>
      </c>
    </row>
    <row r="1764" spans="1:110" s="299" customFormat="1" ht="16" customHeight="1">
      <c r="A1764" s="297" t="s">
        <v>6483</v>
      </c>
      <c r="B1764" s="297" t="s">
        <v>6483</v>
      </c>
      <c r="C1764" s="119" t="s">
        <v>115</v>
      </c>
      <c r="D1764" s="119" t="s">
        <v>3564</v>
      </c>
      <c r="E1764" s="119" t="s">
        <v>3591</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6484</v>
      </c>
      <c r="Y1764" s="119" t="s">
        <v>6485</v>
      </c>
      <c r="Z1764" s="119" t="s">
        <v>6486</v>
      </c>
      <c r="AA1764" s="119" t="s">
        <v>6487</v>
      </c>
      <c r="AB1764" s="119" t="s">
        <v>1210</v>
      </c>
      <c r="AD1764" s="300"/>
      <c r="AE1764" s="304"/>
      <c r="AF1764" s="297"/>
      <c r="AG1764" s="355">
        <v>0</v>
      </c>
      <c r="AH1764" s="297" t="s">
        <v>6483</v>
      </c>
      <c r="AI1764" s="297" t="s">
        <v>6483</v>
      </c>
      <c r="AJ1764" s="302">
        <v>4</v>
      </c>
      <c r="AX1764" s="303"/>
      <c r="AZ1764" s="303"/>
      <c r="BB1764" s="304"/>
      <c r="BC1764" s="304"/>
      <c r="BD1764" s="303"/>
      <c r="BE1764" s="303"/>
      <c r="BF1764" s="305"/>
      <c r="BG1764" s="305"/>
      <c r="BH1764" s="306" t="s">
        <v>3564</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3564</v>
      </c>
      <c r="CX1764" s="318" t="s">
        <v>3591</v>
      </c>
      <c r="CY1764" s="320" t="s">
        <v>925</v>
      </c>
      <c r="CZ1764" s="319" t="s">
        <v>53</v>
      </c>
      <c r="DA1764" s="319" t="s">
        <v>53</v>
      </c>
      <c r="DB1764" s="319">
        <v>30</v>
      </c>
      <c r="DC1764" s="319">
        <v>150</v>
      </c>
      <c r="DD1764" s="319">
        <v>6</v>
      </c>
      <c r="DE1764" s="319">
        <v>6</v>
      </c>
      <c r="DF1764" s="319" t="s">
        <v>48</v>
      </c>
    </row>
    <row r="1765" spans="1:110" s="299" customFormat="1" ht="16" customHeight="1">
      <c r="A1765" s="297" t="s">
        <v>6488</v>
      </c>
      <c r="B1765" s="297" t="s">
        <v>6488</v>
      </c>
      <c r="C1765" s="119" t="s">
        <v>115</v>
      </c>
      <c r="D1765" s="119" t="s">
        <v>1203</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6489</v>
      </c>
      <c r="Y1765" s="119" t="s">
        <v>6490</v>
      </c>
      <c r="Z1765" s="119" t="s">
        <v>6491</v>
      </c>
      <c r="AA1765" s="119" t="s">
        <v>6492</v>
      </c>
      <c r="AB1765" s="119" t="s">
        <v>1210</v>
      </c>
      <c r="AD1765" s="300"/>
      <c r="AE1765" s="304"/>
      <c r="AF1765" s="297"/>
      <c r="AG1765" s="355">
        <v>0</v>
      </c>
      <c r="AH1765" s="297" t="s">
        <v>6488</v>
      </c>
      <c r="AI1765" s="297" t="s">
        <v>6488</v>
      </c>
      <c r="AJ1765" s="302">
        <v>1</v>
      </c>
      <c r="AX1765" s="303"/>
      <c r="AZ1765" s="303"/>
      <c r="BB1765" s="304"/>
      <c r="BC1765" s="304"/>
      <c r="BD1765" s="303"/>
      <c r="BE1765" s="303"/>
      <c r="BF1765" s="305"/>
      <c r="BG1765" s="305"/>
      <c r="BH1765" s="306" t="s">
        <v>1203</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1203</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6493</v>
      </c>
      <c r="B1766" s="297" t="s">
        <v>6493</v>
      </c>
      <c r="C1766" s="119" t="s">
        <v>115</v>
      </c>
      <c r="D1766" s="119" t="s">
        <v>3591</v>
      </c>
      <c r="E1766" s="119" t="s">
        <v>3608</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6494</v>
      </c>
      <c r="Y1766" s="119" t="s">
        <v>6495</v>
      </c>
      <c r="Z1766" s="119" t="s">
        <v>6496</v>
      </c>
      <c r="AA1766" s="119" t="s">
        <v>6497</v>
      </c>
      <c r="AB1766" s="119" t="s">
        <v>1210</v>
      </c>
      <c r="AD1766" s="300"/>
      <c r="AE1766" s="304"/>
      <c r="AF1766" s="297"/>
      <c r="AG1766" s="355">
        <v>0</v>
      </c>
      <c r="AH1766" s="297" t="s">
        <v>6493</v>
      </c>
      <c r="AI1766" s="297" t="s">
        <v>6493</v>
      </c>
      <c r="AJ1766" s="302">
        <v>2</v>
      </c>
      <c r="AX1766" s="303"/>
      <c r="AZ1766" s="303"/>
      <c r="BB1766" s="304"/>
      <c r="BC1766" s="304"/>
      <c r="BD1766" s="303"/>
      <c r="BE1766" s="303"/>
      <c r="BF1766" s="305"/>
      <c r="BG1766" s="305"/>
      <c r="BH1766" s="306" t="s">
        <v>3591</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3591</v>
      </c>
      <c r="CX1766" s="318" t="s">
        <v>3608</v>
      </c>
      <c r="CY1766" s="320" t="s">
        <v>925</v>
      </c>
      <c r="CZ1766" s="319" t="s">
        <v>53</v>
      </c>
      <c r="DA1766" s="319" t="s">
        <v>53</v>
      </c>
      <c r="DB1766" s="319">
        <v>30</v>
      </c>
      <c r="DC1766" s="319">
        <v>150</v>
      </c>
      <c r="DD1766" s="319">
        <v>30</v>
      </c>
      <c r="DE1766" s="319">
        <v>30</v>
      </c>
      <c r="DF1766" s="319" t="s">
        <v>48</v>
      </c>
    </row>
    <row r="1767" spans="1:110" s="299" customFormat="1" ht="16" customHeight="1">
      <c r="A1767" s="297" t="s">
        <v>6498</v>
      </c>
      <c r="B1767" s="297" t="s">
        <v>6498</v>
      </c>
      <c r="C1767" s="119" t="s">
        <v>115</v>
      </c>
      <c r="D1767" s="119" t="s">
        <v>3608</v>
      </c>
      <c r="E1767" s="119" t="s">
        <v>3617</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6499</v>
      </c>
      <c r="Y1767" s="119" t="s">
        <v>6500</v>
      </c>
      <c r="Z1767" s="119" t="s">
        <v>6501</v>
      </c>
      <c r="AA1767" s="119" t="s">
        <v>6502</v>
      </c>
      <c r="AB1767" s="119" t="s">
        <v>1210</v>
      </c>
      <c r="AD1767" s="300"/>
      <c r="AE1767" s="304"/>
      <c r="AF1767" s="297"/>
      <c r="AG1767" s="355">
        <v>0</v>
      </c>
      <c r="AH1767" s="297" t="s">
        <v>6498</v>
      </c>
      <c r="AI1767" s="297" t="s">
        <v>6498</v>
      </c>
      <c r="AJ1767" s="302">
        <v>3</v>
      </c>
      <c r="AX1767" s="303"/>
      <c r="AZ1767" s="303"/>
      <c r="BB1767" s="304"/>
      <c r="BC1767" s="304"/>
      <c r="BD1767" s="303"/>
      <c r="BE1767" s="303"/>
      <c r="BF1767" s="305"/>
      <c r="BG1767" s="305"/>
      <c r="BH1767" s="306" t="s">
        <v>3608</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3608</v>
      </c>
      <c r="CX1767" s="318" t="s">
        <v>3617</v>
      </c>
      <c r="CY1767" s="320" t="s">
        <v>925</v>
      </c>
      <c r="CZ1767" s="319" t="s">
        <v>53</v>
      </c>
      <c r="DA1767" s="319" t="s">
        <v>53</v>
      </c>
      <c r="DB1767" s="319">
        <v>30</v>
      </c>
      <c r="DC1767" s="319">
        <v>150</v>
      </c>
      <c r="DD1767" s="319">
        <v>17.5</v>
      </c>
      <c r="DE1767" s="319">
        <v>17.5</v>
      </c>
      <c r="DF1767" s="319" t="s">
        <v>48</v>
      </c>
    </row>
    <row r="1768" spans="1:110" s="299" customFormat="1" ht="16" customHeight="1">
      <c r="A1768" s="297" t="s">
        <v>6503</v>
      </c>
      <c r="B1768" s="297" t="s">
        <v>6503</v>
      </c>
      <c r="C1768" s="119" t="s">
        <v>115</v>
      </c>
      <c r="D1768" s="119" t="s">
        <v>3617</v>
      </c>
      <c r="E1768" s="119" t="s">
        <v>3626</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6504</v>
      </c>
      <c r="Y1768" s="119" t="s">
        <v>6505</v>
      </c>
      <c r="Z1768" s="119" t="s">
        <v>6506</v>
      </c>
      <c r="AA1768" s="119" t="s">
        <v>6507</v>
      </c>
      <c r="AB1768" s="119" t="s">
        <v>1210</v>
      </c>
      <c r="AD1768" s="300"/>
      <c r="AE1768" s="304"/>
      <c r="AF1768" s="297"/>
      <c r="AG1768" s="355">
        <v>0</v>
      </c>
      <c r="AH1768" s="297" t="s">
        <v>6503</v>
      </c>
      <c r="AI1768" s="297" t="s">
        <v>6503</v>
      </c>
      <c r="AJ1768" s="302">
        <v>4</v>
      </c>
      <c r="AX1768" s="303"/>
      <c r="AZ1768" s="303"/>
      <c r="BB1768" s="304"/>
      <c r="BC1768" s="304"/>
      <c r="BD1768" s="303"/>
      <c r="BE1768" s="303"/>
      <c r="BF1768" s="305"/>
      <c r="BG1768" s="305"/>
      <c r="BH1768" s="306" t="s">
        <v>3617</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3617</v>
      </c>
      <c r="CX1768" s="318" t="s">
        <v>3626</v>
      </c>
      <c r="CY1768" s="320" t="s">
        <v>925</v>
      </c>
      <c r="CZ1768" s="319" t="s">
        <v>53</v>
      </c>
      <c r="DA1768" s="319" t="s">
        <v>53</v>
      </c>
      <c r="DB1768" s="319">
        <v>30</v>
      </c>
      <c r="DC1768" s="319">
        <v>150</v>
      </c>
      <c r="DD1768" s="319">
        <v>6</v>
      </c>
      <c r="DE1768" s="319">
        <v>6</v>
      </c>
      <c r="DF1768" s="319" t="s">
        <v>48</v>
      </c>
    </row>
    <row r="1769" spans="1:110" s="299" customFormat="1" ht="16" customHeight="1">
      <c r="A1769" s="297" t="s">
        <v>6508</v>
      </c>
      <c r="B1769" s="297" t="s">
        <v>6508</v>
      </c>
      <c r="C1769" s="119" t="s">
        <v>115</v>
      </c>
      <c r="D1769" s="119" t="s">
        <v>3617</v>
      </c>
      <c r="E1769" s="119" t="s">
        <v>3635</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6509</v>
      </c>
      <c r="Y1769" s="119" t="s">
        <v>6510</v>
      </c>
      <c r="Z1769" s="119" t="s">
        <v>6511</v>
      </c>
      <c r="AA1769" s="119" t="s">
        <v>6512</v>
      </c>
      <c r="AB1769" s="119" t="s">
        <v>1210</v>
      </c>
      <c r="AD1769" s="300"/>
      <c r="AE1769" s="304"/>
      <c r="AF1769" s="297"/>
      <c r="AG1769" s="355">
        <v>0</v>
      </c>
      <c r="AH1769" s="297" t="s">
        <v>6508</v>
      </c>
      <c r="AI1769" s="297" t="s">
        <v>6508</v>
      </c>
      <c r="AJ1769" s="302">
        <v>4</v>
      </c>
      <c r="AX1769" s="303"/>
      <c r="AZ1769" s="303"/>
      <c r="BB1769" s="304"/>
      <c r="BC1769" s="304"/>
      <c r="BD1769" s="303"/>
      <c r="BE1769" s="303"/>
      <c r="BF1769" s="305"/>
      <c r="BG1769" s="305"/>
      <c r="BH1769" s="306" t="s">
        <v>3617</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3617</v>
      </c>
      <c r="CX1769" s="318" t="s">
        <v>3635</v>
      </c>
      <c r="CY1769" s="320" t="s">
        <v>925</v>
      </c>
      <c r="CZ1769" s="319" t="s">
        <v>53</v>
      </c>
      <c r="DA1769" s="319" t="s">
        <v>53</v>
      </c>
      <c r="DB1769" s="319">
        <v>30</v>
      </c>
      <c r="DC1769" s="319">
        <v>150</v>
      </c>
      <c r="DD1769" s="319">
        <v>6</v>
      </c>
      <c r="DE1769" s="319">
        <v>6</v>
      </c>
      <c r="DF1769" s="319" t="s">
        <v>48</v>
      </c>
    </row>
    <row r="1770" spans="1:110" s="299" customFormat="1" ht="16" customHeight="1">
      <c r="A1770" s="297" t="s">
        <v>6513</v>
      </c>
      <c r="B1770" s="297" t="s">
        <v>6513</v>
      </c>
      <c r="C1770" s="119" t="s">
        <v>115</v>
      </c>
      <c r="D1770" s="119" t="s">
        <v>3617</v>
      </c>
      <c r="E1770" s="119" t="s">
        <v>3644</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6514</v>
      </c>
      <c r="Y1770" s="119" t="s">
        <v>6515</v>
      </c>
      <c r="Z1770" s="119" t="s">
        <v>6516</v>
      </c>
      <c r="AA1770" s="119" t="s">
        <v>6517</v>
      </c>
      <c r="AB1770" s="119" t="s">
        <v>1210</v>
      </c>
      <c r="AD1770" s="300"/>
      <c r="AE1770" s="304"/>
      <c r="AF1770" s="297"/>
      <c r="AG1770" s="355">
        <v>0</v>
      </c>
      <c r="AH1770" s="297" t="s">
        <v>6513</v>
      </c>
      <c r="AI1770" s="297" t="s">
        <v>6513</v>
      </c>
      <c r="AJ1770" s="302">
        <v>4</v>
      </c>
      <c r="AX1770" s="303"/>
      <c r="AZ1770" s="303"/>
      <c r="BB1770" s="304"/>
      <c r="BC1770" s="304"/>
      <c r="BD1770" s="303"/>
      <c r="BE1770" s="303"/>
      <c r="BF1770" s="305"/>
      <c r="BG1770" s="305"/>
      <c r="BH1770" s="306" t="s">
        <v>3617</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3617</v>
      </c>
      <c r="CX1770" s="318" t="s">
        <v>3644</v>
      </c>
      <c r="CY1770" s="320" t="s">
        <v>925</v>
      </c>
      <c r="CZ1770" s="319" t="s">
        <v>53</v>
      </c>
      <c r="DA1770" s="319" t="s">
        <v>53</v>
      </c>
      <c r="DB1770" s="319">
        <v>30</v>
      </c>
      <c r="DC1770" s="319">
        <v>150</v>
      </c>
      <c r="DD1770" s="319">
        <v>6</v>
      </c>
      <c r="DE1770" s="319">
        <v>6</v>
      </c>
      <c r="DF1770" s="319" t="s">
        <v>48</v>
      </c>
    </row>
    <row r="1771" spans="1:110" s="299" customFormat="1" ht="16" customHeight="1">
      <c r="A1771" s="297" t="s">
        <v>6518</v>
      </c>
      <c r="B1771" s="297" t="s">
        <v>6518</v>
      </c>
      <c r="C1771" s="119" t="s">
        <v>115</v>
      </c>
      <c r="D1771" s="119" t="s">
        <v>3608</v>
      </c>
      <c r="E1771" s="119" t="s">
        <v>3653</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6519</v>
      </c>
      <c r="Y1771" s="119" t="s">
        <v>6520</v>
      </c>
      <c r="Z1771" s="119" t="s">
        <v>6521</v>
      </c>
      <c r="AA1771" s="119" t="s">
        <v>6522</v>
      </c>
      <c r="AB1771" s="119" t="s">
        <v>1210</v>
      </c>
      <c r="AD1771" s="300"/>
      <c r="AE1771" s="304"/>
      <c r="AF1771" s="297"/>
      <c r="AG1771" s="355">
        <v>0</v>
      </c>
      <c r="AH1771" s="297" t="s">
        <v>6518</v>
      </c>
      <c r="AI1771" s="297" t="s">
        <v>6518</v>
      </c>
      <c r="AJ1771" s="302">
        <v>3</v>
      </c>
      <c r="AX1771" s="303"/>
      <c r="AZ1771" s="303"/>
      <c r="BB1771" s="304"/>
      <c r="BC1771" s="304"/>
      <c r="BD1771" s="303"/>
      <c r="BE1771" s="303"/>
      <c r="BF1771" s="305"/>
      <c r="BG1771" s="305"/>
      <c r="BH1771" s="306" t="s">
        <v>3608</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3608</v>
      </c>
      <c r="CX1771" s="318" t="s">
        <v>3653</v>
      </c>
      <c r="CY1771" s="320" t="s">
        <v>925</v>
      </c>
      <c r="CZ1771" s="319" t="s">
        <v>53</v>
      </c>
      <c r="DA1771" s="319" t="s">
        <v>53</v>
      </c>
      <c r="DB1771" s="319">
        <v>30</v>
      </c>
      <c r="DC1771" s="319">
        <v>150</v>
      </c>
      <c r="DD1771" s="319">
        <v>17.5</v>
      </c>
      <c r="DE1771" s="319">
        <v>17.5</v>
      </c>
      <c r="DF1771" s="319" t="s">
        <v>48</v>
      </c>
    </row>
    <row r="1772" spans="1:110" s="299" customFormat="1" ht="16" customHeight="1">
      <c r="A1772" s="297" t="s">
        <v>6523</v>
      </c>
      <c r="B1772" s="297" t="s">
        <v>6523</v>
      </c>
      <c r="C1772" s="119" t="s">
        <v>115</v>
      </c>
      <c r="D1772" s="119" t="s">
        <v>3653</v>
      </c>
      <c r="E1772" s="119" t="s">
        <v>3662</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6524</v>
      </c>
      <c r="Y1772" s="119" t="s">
        <v>6525</v>
      </c>
      <c r="Z1772" s="119" t="s">
        <v>6526</v>
      </c>
      <c r="AA1772" s="119" t="s">
        <v>6527</v>
      </c>
      <c r="AB1772" s="119" t="s">
        <v>1210</v>
      </c>
      <c r="AD1772" s="300"/>
      <c r="AE1772" s="304"/>
      <c r="AF1772" s="297"/>
      <c r="AG1772" s="355">
        <v>0</v>
      </c>
      <c r="AH1772" s="297" t="s">
        <v>6523</v>
      </c>
      <c r="AI1772" s="297" t="s">
        <v>6523</v>
      </c>
      <c r="AJ1772" s="302">
        <v>4</v>
      </c>
      <c r="AX1772" s="303"/>
      <c r="AZ1772" s="303"/>
      <c r="BB1772" s="304"/>
      <c r="BC1772" s="304"/>
      <c r="BD1772" s="303"/>
      <c r="BE1772" s="303"/>
      <c r="BF1772" s="305"/>
      <c r="BG1772" s="305"/>
      <c r="BH1772" s="306" t="s">
        <v>3653</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3653</v>
      </c>
      <c r="CX1772" s="318" t="s">
        <v>3662</v>
      </c>
      <c r="CY1772" s="320" t="s">
        <v>925</v>
      </c>
      <c r="CZ1772" s="319" t="s">
        <v>53</v>
      </c>
      <c r="DA1772" s="319" t="s">
        <v>53</v>
      </c>
      <c r="DB1772" s="319">
        <v>30</v>
      </c>
      <c r="DC1772" s="319">
        <v>150</v>
      </c>
      <c r="DD1772" s="319">
        <v>6</v>
      </c>
      <c r="DE1772" s="319">
        <v>6</v>
      </c>
      <c r="DF1772" s="319" t="s">
        <v>48</v>
      </c>
    </row>
    <row r="1773" spans="1:110" s="299" customFormat="1" ht="16" customHeight="1">
      <c r="A1773" s="297" t="s">
        <v>6528</v>
      </c>
      <c r="B1773" s="297" t="s">
        <v>6528</v>
      </c>
      <c r="C1773" s="119" t="s">
        <v>115</v>
      </c>
      <c r="D1773" s="119" t="s">
        <v>3653</v>
      </c>
      <c r="E1773" s="119" t="s">
        <v>3671</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6529</v>
      </c>
      <c r="Y1773" s="119" t="s">
        <v>6530</v>
      </c>
      <c r="Z1773" s="119" t="s">
        <v>6531</v>
      </c>
      <c r="AA1773" s="119" t="s">
        <v>6532</v>
      </c>
      <c r="AB1773" s="119" t="s">
        <v>1210</v>
      </c>
      <c r="AD1773" s="300"/>
      <c r="AE1773" s="304"/>
      <c r="AF1773" s="297"/>
      <c r="AG1773" s="355">
        <v>0</v>
      </c>
      <c r="AH1773" s="297" t="s">
        <v>6528</v>
      </c>
      <c r="AI1773" s="297" t="s">
        <v>6528</v>
      </c>
      <c r="AJ1773" s="302">
        <v>4</v>
      </c>
      <c r="AX1773" s="303"/>
      <c r="AZ1773" s="303"/>
      <c r="BB1773" s="304"/>
      <c r="BC1773" s="304"/>
      <c r="BD1773" s="303"/>
      <c r="BE1773" s="303"/>
      <c r="BF1773" s="305"/>
      <c r="BG1773" s="305"/>
      <c r="BH1773" s="306" t="s">
        <v>3653</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3653</v>
      </c>
      <c r="CX1773" s="318" t="s">
        <v>3671</v>
      </c>
      <c r="CY1773" s="320" t="s">
        <v>925</v>
      </c>
      <c r="CZ1773" s="319" t="s">
        <v>53</v>
      </c>
      <c r="DA1773" s="319" t="s">
        <v>53</v>
      </c>
      <c r="DB1773" s="319">
        <v>30</v>
      </c>
      <c r="DC1773" s="319">
        <v>150</v>
      </c>
      <c r="DD1773" s="319">
        <v>6</v>
      </c>
      <c r="DE1773" s="319">
        <v>6</v>
      </c>
      <c r="DF1773" s="319" t="s">
        <v>48</v>
      </c>
    </row>
    <row r="1774" spans="1:110" s="299" customFormat="1" ht="16" customHeight="1">
      <c r="A1774" s="297" t="s">
        <v>6533</v>
      </c>
      <c r="B1774" s="297" t="s">
        <v>6533</v>
      </c>
      <c r="C1774" s="119" t="s">
        <v>115</v>
      </c>
      <c r="D1774" s="119" t="s">
        <v>3653</v>
      </c>
      <c r="E1774" s="119" t="s">
        <v>3680</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6534</v>
      </c>
      <c r="Y1774" s="119" t="s">
        <v>6535</v>
      </c>
      <c r="Z1774" s="119" t="s">
        <v>6536</v>
      </c>
      <c r="AA1774" s="119" t="s">
        <v>6537</v>
      </c>
      <c r="AB1774" s="119" t="s">
        <v>1210</v>
      </c>
      <c r="AD1774" s="300"/>
      <c r="AE1774" s="304"/>
      <c r="AF1774" s="297"/>
      <c r="AG1774" s="355">
        <v>0</v>
      </c>
      <c r="AH1774" s="297" t="s">
        <v>6533</v>
      </c>
      <c r="AI1774" s="297" t="s">
        <v>6533</v>
      </c>
      <c r="AJ1774" s="302">
        <v>4</v>
      </c>
      <c r="AX1774" s="303"/>
      <c r="AZ1774" s="303"/>
      <c r="BB1774" s="304"/>
      <c r="BC1774" s="304"/>
      <c r="BD1774" s="303"/>
      <c r="BE1774" s="303"/>
      <c r="BF1774" s="305"/>
      <c r="BG1774" s="305"/>
      <c r="BH1774" s="306" t="s">
        <v>3653</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3653</v>
      </c>
      <c r="CX1774" s="318" t="s">
        <v>3680</v>
      </c>
      <c r="CY1774" s="320" t="s">
        <v>925</v>
      </c>
      <c r="CZ1774" s="319" t="s">
        <v>53</v>
      </c>
      <c r="DA1774" s="319" t="s">
        <v>53</v>
      </c>
      <c r="DB1774" s="319">
        <v>30</v>
      </c>
      <c r="DC1774" s="319">
        <v>150</v>
      </c>
      <c r="DD1774" s="319">
        <v>6</v>
      </c>
      <c r="DE1774" s="319">
        <v>6</v>
      </c>
      <c r="DF1774" s="319" t="s">
        <v>48</v>
      </c>
    </row>
    <row r="1775" spans="1:110" s="299" customFormat="1" ht="16" customHeight="1">
      <c r="A1775" s="297" t="s">
        <v>6538</v>
      </c>
      <c r="B1775" s="297" t="s">
        <v>6538</v>
      </c>
      <c r="C1775" s="119" t="s">
        <v>115</v>
      </c>
      <c r="D1775" s="119" t="s">
        <v>3608</v>
      </c>
      <c r="E1775" s="119" t="s">
        <v>3689</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6539</v>
      </c>
      <c r="Y1775" s="119" t="s">
        <v>6540</v>
      </c>
      <c r="Z1775" s="119" t="s">
        <v>6541</v>
      </c>
      <c r="AA1775" s="119" t="s">
        <v>6542</v>
      </c>
      <c r="AB1775" s="119" t="s">
        <v>1210</v>
      </c>
      <c r="AD1775" s="300"/>
      <c r="AE1775" s="304"/>
      <c r="AF1775" s="297"/>
      <c r="AG1775" s="355">
        <v>0</v>
      </c>
      <c r="AH1775" s="297" t="s">
        <v>6538</v>
      </c>
      <c r="AI1775" s="297" t="s">
        <v>6538</v>
      </c>
      <c r="AJ1775" s="302">
        <v>3</v>
      </c>
      <c r="AX1775" s="303"/>
      <c r="AZ1775" s="303"/>
      <c r="BB1775" s="304"/>
      <c r="BC1775" s="304"/>
      <c r="BD1775" s="303"/>
      <c r="BE1775" s="303"/>
      <c r="BF1775" s="305"/>
      <c r="BG1775" s="305"/>
      <c r="BH1775" s="306" t="s">
        <v>3608</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3608</v>
      </c>
      <c r="CX1775" s="318" t="s">
        <v>3689</v>
      </c>
      <c r="CY1775" s="320" t="s">
        <v>925</v>
      </c>
      <c r="CZ1775" s="319" t="s">
        <v>53</v>
      </c>
      <c r="DA1775" s="319" t="s">
        <v>53</v>
      </c>
      <c r="DB1775" s="319">
        <v>30</v>
      </c>
      <c r="DC1775" s="319">
        <v>150</v>
      </c>
      <c r="DD1775" s="319">
        <v>17.5</v>
      </c>
      <c r="DE1775" s="319">
        <v>17.5</v>
      </c>
      <c r="DF1775" s="319" t="s">
        <v>48</v>
      </c>
    </row>
    <row r="1776" spans="1:110" s="299" customFormat="1" ht="16" customHeight="1">
      <c r="A1776" s="297" t="s">
        <v>6543</v>
      </c>
      <c r="B1776" s="297" t="s">
        <v>6543</v>
      </c>
      <c r="C1776" s="119" t="s">
        <v>115</v>
      </c>
      <c r="D1776" s="119" t="s">
        <v>3689</v>
      </c>
      <c r="E1776" s="119" t="s">
        <v>3698</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6544</v>
      </c>
      <c r="Y1776" s="119" t="s">
        <v>6545</v>
      </c>
      <c r="Z1776" s="119" t="s">
        <v>6546</v>
      </c>
      <c r="AA1776" s="119" t="s">
        <v>6547</v>
      </c>
      <c r="AB1776" s="119" t="s">
        <v>1210</v>
      </c>
      <c r="AD1776" s="300"/>
      <c r="AE1776" s="304"/>
      <c r="AF1776" s="297"/>
      <c r="AG1776" s="355">
        <v>0</v>
      </c>
      <c r="AH1776" s="297" t="s">
        <v>6543</v>
      </c>
      <c r="AI1776" s="297" t="s">
        <v>6543</v>
      </c>
      <c r="AJ1776" s="302">
        <v>4</v>
      </c>
      <c r="AX1776" s="303"/>
      <c r="AZ1776" s="303"/>
      <c r="BB1776" s="304"/>
      <c r="BC1776" s="304"/>
      <c r="BD1776" s="303"/>
      <c r="BE1776" s="303"/>
      <c r="BF1776" s="305"/>
      <c r="BG1776" s="305"/>
      <c r="BH1776" s="306" t="s">
        <v>3689</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3689</v>
      </c>
      <c r="CX1776" s="318" t="s">
        <v>3698</v>
      </c>
      <c r="CY1776" s="320" t="s">
        <v>925</v>
      </c>
      <c r="CZ1776" s="319" t="s">
        <v>53</v>
      </c>
      <c r="DA1776" s="319" t="s">
        <v>53</v>
      </c>
      <c r="DB1776" s="319">
        <v>30</v>
      </c>
      <c r="DC1776" s="319">
        <v>150</v>
      </c>
      <c r="DD1776" s="319">
        <v>6</v>
      </c>
      <c r="DE1776" s="319">
        <v>6</v>
      </c>
      <c r="DF1776" s="319" t="s">
        <v>48</v>
      </c>
    </row>
    <row r="1777" spans="1:110" s="299" customFormat="1" ht="16" customHeight="1">
      <c r="A1777" s="297" t="s">
        <v>6548</v>
      </c>
      <c r="B1777" s="297" t="s">
        <v>6548</v>
      </c>
      <c r="C1777" s="119" t="s">
        <v>115</v>
      </c>
      <c r="D1777" s="119" t="s">
        <v>3689</v>
      </c>
      <c r="E1777" s="119" t="s">
        <v>3707</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6549</v>
      </c>
      <c r="Y1777" s="119" t="s">
        <v>6550</v>
      </c>
      <c r="Z1777" s="119" t="s">
        <v>6551</v>
      </c>
      <c r="AA1777" s="119" t="s">
        <v>6552</v>
      </c>
      <c r="AB1777" s="119" t="s">
        <v>1210</v>
      </c>
      <c r="AD1777" s="300"/>
      <c r="AE1777" s="304"/>
      <c r="AF1777" s="297"/>
      <c r="AG1777" s="355">
        <v>0</v>
      </c>
      <c r="AH1777" s="297" t="s">
        <v>6548</v>
      </c>
      <c r="AI1777" s="297" t="s">
        <v>6548</v>
      </c>
      <c r="AJ1777" s="302">
        <v>4</v>
      </c>
      <c r="AX1777" s="303"/>
      <c r="AZ1777" s="303"/>
      <c r="BB1777" s="304"/>
      <c r="BC1777" s="304"/>
      <c r="BD1777" s="303"/>
      <c r="BE1777" s="303"/>
      <c r="BF1777" s="305"/>
      <c r="BG1777" s="305"/>
      <c r="BH1777" s="306" t="s">
        <v>3689</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3689</v>
      </c>
      <c r="CX1777" s="318" t="s">
        <v>3707</v>
      </c>
      <c r="CY1777" s="320" t="s">
        <v>925</v>
      </c>
      <c r="CZ1777" s="319" t="s">
        <v>53</v>
      </c>
      <c r="DA1777" s="319" t="s">
        <v>53</v>
      </c>
      <c r="DB1777" s="319">
        <v>30</v>
      </c>
      <c r="DC1777" s="319">
        <v>150</v>
      </c>
      <c r="DD1777" s="319">
        <v>6</v>
      </c>
      <c r="DE1777" s="319">
        <v>6</v>
      </c>
      <c r="DF1777" s="319" t="s">
        <v>48</v>
      </c>
    </row>
    <row r="1778" spans="1:110" s="299" customFormat="1" ht="16" customHeight="1">
      <c r="A1778" s="297" t="s">
        <v>6553</v>
      </c>
      <c r="B1778" s="297" t="s">
        <v>6553</v>
      </c>
      <c r="C1778" s="119" t="s">
        <v>115</v>
      </c>
      <c r="D1778" s="119" t="s">
        <v>3689</v>
      </c>
      <c r="E1778" s="119" t="s">
        <v>3716</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6554</v>
      </c>
      <c r="Y1778" s="119" t="s">
        <v>6555</v>
      </c>
      <c r="Z1778" s="119" t="s">
        <v>6556</v>
      </c>
      <c r="AA1778" s="119" t="s">
        <v>6557</v>
      </c>
      <c r="AB1778" s="119" t="s">
        <v>1210</v>
      </c>
      <c r="AD1778" s="300"/>
      <c r="AE1778" s="304"/>
      <c r="AF1778" s="297"/>
      <c r="AG1778" s="355">
        <v>0</v>
      </c>
      <c r="AH1778" s="297" t="s">
        <v>6553</v>
      </c>
      <c r="AI1778" s="297" t="s">
        <v>6553</v>
      </c>
      <c r="AJ1778" s="302">
        <v>4</v>
      </c>
      <c r="AX1778" s="303"/>
      <c r="AZ1778" s="303"/>
      <c r="BB1778" s="304"/>
      <c r="BC1778" s="304"/>
      <c r="BD1778" s="303"/>
      <c r="BE1778" s="303"/>
      <c r="BF1778" s="305"/>
      <c r="BG1778" s="305"/>
      <c r="BH1778" s="306" t="s">
        <v>3689</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3689</v>
      </c>
      <c r="CX1778" s="318" t="s">
        <v>3716</v>
      </c>
      <c r="CY1778" s="320" t="s">
        <v>925</v>
      </c>
      <c r="CZ1778" s="319" t="s">
        <v>53</v>
      </c>
      <c r="DA1778" s="319" t="s">
        <v>53</v>
      </c>
      <c r="DB1778" s="319">
        <v>30</v>
      </c>
      <c r="DC1778" s="319">
        <v>150</v>
      </c>
      <c r="DD1778" s="319">
        <v>6</v>
      </c>
      <c r="DE1778" s="319">
        <v>6</v>
      </c>
      <c r="DF1778" s="319" t="s">
        <v>48</v>
      </c>
    </row>
    <row r="1779" spans="1:110" s="299" customFormat="1" ht="16" customHeight="1">
      <c r="A1779" s="297" t="s">
        <v>6558</v>
      </c>
      <c r="B1779" s="297" t="s">
        <v>6558</v>
      </c>
      <c r="C1779" s="119" t="s">
        <v>115</v>
      </c>
      <c r="D1779" s="119" t="s">
        <v>3591</v>
      </c>
      <c r="E1779" s="119" t="s">
        <v>3725</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6559</v>
      </c>
      <c r="Y1779" s="119" t="s">
        <v>6560</v>
      </c>
      <c r="Z1779" s="119" t="s">
        <v>6561</v>
      </c>
      <c r="AA1779" s="119" t="s">
        <v>6562</v>
      </c>
      <c r="AB1779" s="119" t="s">
        <v>1210</v>
      </c>
      <c r="AD1779" s="300"/>
      <c r="AE1779" s="304"/>
      <c r="AF1779" s="297"/>
      <c r="AG1779" s="355">
        <v>0</v>
      </c>
      <c r="AH1779" s="297" t="s">
        <v>6558</v>
      </c>
      <c r="AI1779" s="297" t="s">
        <v>6558</v>
      </c>
      <c r="AJ1779" s="302">
        <v>2</v>
      </c>
      <c r="AX1779" s="303"/>
      <c r="AZ1779" s="303"/>
      <c r="BB1779" s="304"/>
      <c r="BC1779" s="304"/>
      <c r="BD1779" s="303"/>
      <c r="BE1779" s="303"/>
      <c r="BF1779" s="305"/>
      <c r="BG1779" s="305"/>
      <c r="BH1779" s="306" t="s">
        <v>3591</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3591</v>
      </c>
      <c r="CX1779" s="318" t="s">
        <v>3725</v>
      </c>
      <c r="CY1779" s="320" t="s">
        <v>925</v>
      </c>
      <c r="CZ1779" s="319" t="s">
        <v>53</v>
      </c>
      <c r="DA1779" s="319" t="s">
        <v>53</v>
      </c>
      <c r="DB1779" s="319">
        <v>30</v>
      </c>
      <c r="DC1779" s="319">
        <v>150</v>
      </c>
      <c r="DD1779" s="319">
        <v>30</v>
      </c>
      <c r="DE1779" s="319">
        <v>30</v>
      </c>
      <c r="DF1779" s="319" t="s">
        <v>48</v>
      </c>
    </row>
    <row r="1780" spans="1:110" s="299" customFormat="1" ht="16" customHeight="1">
      <c r="A1780" s="297" t="s">
        <v>6563</v>
      </c>
      <c r="B1780" s="297" t="s">
        <v>6563</v>
      </c>
      <c r="C1780" s="119" t="s">
        <v>115</v>
      </c>
      <c r="D1780" s="119" t="s">
        <v>3725</v>
      </c>
      <c r="E1780" s="119" t="s">
        <v>3734</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6564</v>
      </c>
      <c r="Y1780" s="119" t="s">
        <v>6565</v>
      </c>
      <c r="Z1780" s="119" t="s">
        <v>6566</v>
      </c>
      <c r="AA1780" s="119" t="s">
        <v>6567</v>
      </c>
      <c r="AB1780" s="119" t="s">
        <v>1210</v>
      </c>
      <c r="AD1780" s="300"/>
      <c r="AE1780" s="304"/>
      <c r="AF1780" s="297"/>
      <c r="AG1780" s="355">
        <v>0</v>
      </c>
      <c r="AH1780" s="297" t="s">
        <v>6563</v>
      </c>
      <c r="AI1780" s="297" t="s">
        <v>6563</v>
      </c>
      <c r="AJ1780" s="302">
        <v>3</v>
      </c>
      <c r="AX1780" s="303"/>
      <c r="AZ1780" s="303"/>
      <c r="BB1780" s="304"/>
      <c r="BC1780" s="304"/>
      <c r="BD1780" s="303"/>
      <c r="BE1780" s="303"/>
      <c r="BF1780" s="305"/>
      <c r="BG1780" s="305"/>
      <c r="BH1780" s="306" t="s">
        <v>3725</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3725</v>
      </c>
      <c r="CX1780" s="318" t="s">
        <v>3734</v>
      </c>
      <c r="CY1780" s="320" t="s">
        <v>925</v>
      </c>
      <c r="CZ1780" s="319" t="s">
        <v>53</v>
      </c>
      <c r="DA1780" s="319" t="s">
        <v>53</v>
      </c>
      <c r="DB1780" s="319">
        <v>30</v>
      </c>
      <c r="DC1780" s="319">
        <v>150</v>
      </c>
      <c r="DD1780" s="319">
        <v>17.5</v>
      </c>
      <c r="DE1780" s="319">
        <v>17.5</v>
      </c>
      <c r="DF1780" s="319" t="s">
        <v>48</v>
      </c>
    </row>
    <row r="1781" spans="1:110" s="299" customFormat="1" ht="16" customHeight="1">
      <c r="A1781" s="297" t="s">
        <v>6568</v>
      </c>
      <c r="B1781" s="297" t="s">
        <v>6568</v>
      </c>
      <c r="C1781" s="119" t="s">
        <v>115</v>
      </c>
      <c r="D1781" s="119" t="s">
        <v>3734</v>
      </c>
      <c r="E1781" s="119" t="s">
        <v>3743</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6569</v>
      </c>
      <c r="Y1781" s="119" t="s">
        <v>6570</v>
      </c>
      <c r="Z1781" s="119" t="s">
        <v>6571</v>
      </c>
      <c r="AA1781" s="119" t="s">
        <v>6572</v>
      </c>
      <c r="AB1781" s="119" t="s">
        <v>1210</v>
      </c>
      <c r="AD1781" s="300"/>
      <c r="AE1781" s="304"/>
      <c r="AF1781" s="297"/>
      <c r="AG1781" s="355">
        <v>0</v>
      </c>
      <c r="AH1781" s="297" t="s">
        <v>6568</v>
      </c>
      <c r="AI1781" s="297" t="s">
        <v>6568</v>
      </c>
      <c r="AJ1781" s="302">
        <v>4</v>
      </c>
      <c r="AX1781" s="303"/>
      <c r="AZ1781" s="303"/>
      <c r="BB1781" s="304"/>
      <c r="BC1781" s="304"/>
      <c r="BD1781" s="303"/>
      <c r="BE1781" s="303"/>
      <c r="BF1781" s="305"/>
      <c r="BG1781" s="305"/>
      <c r="BH1781" s="306" t="s">
        <v>3734</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3734</v>
      </c>
      <c r="CX1781" s="318" t="s">
        <v>3743</v>
      </c>
      <c r="CY1781" s="320" t="s">
        <v>925</v>
      </c>
      <c r="CZ1781" s="319" t="s">
        <v>53</v>
      </c>
      <c r="DA1781" s="319" t="s">
        <v>53</v>
      </c>
      <c r="DB1781" s="319">
        <v>30</v>
      </c>
      <c r="DC1781" s="319">
        <v>150</v>
      </c>
      <c r="DD1781" s="319">
        <v>6</v>
      </c>
      <c r="DE1781" s="319">
        <v>6</v>
      </c>
      <c r="DF1781" s="319" t="s">
        <v>48</v>
      </c>
    </row>
    <row r="1782" spans="1:110" s="299" customFormat="1" ht="16" customHeight="1">
      <c r="A1782" s="297" t="s">
        <v>6573</v>
      </c>
      <c r="B1782" s="297" t="s">
        <v>6573</v>
      </c>
      <c r="C1782" s="119" t="s">
        <v>115</v>
      </c>
      <c r="D1782" s="119" t="s">
        <v>3734</v>
      </c>
      <c r="E1782" s="119" t="s">
        <v>3752</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6574</v>
      </c>
      <c r="Y1782" s="119" t="s">
        <v>6575</v>
      </c>
      <c r="Z1782" s="119" t="s">
        <v>6576</v>
      </c>
      <c r="AA1782" s="119" t="s">
        <v>6577</v>
      </c>
      <c r="AB1782" s="119" t="s">
        <v>1210</v>
      </c>
      <c r="AD1782" s="300"/>
      <c r="AE1782" s="304"/>
      <c r="AF1782" s="297"/>
      <c r="AG1782" s="355">
        <v>0</v>
      </c>
      <c r="AH1782" s="297" t="s">
        <v>6573</v>
      </c>
      <c r="AI1782" s="297" t="s">
        <v>6573</v>
      </c>
      <c r="AJ1782" s="302">
        <v>4</v>
      </c>
      <c r="AX1782" s="303"/>
      <c r="AZ1782" s="303"/>
      <c r="BB1782" s="304"/>
      <c r="BC1782" s="304"/>
      <c r="BD1782" s="303"/>
      <c r="BE1782" s="303"/>
      <c r="BF1782" s="305"/>
      <c r="BG1782" s="305"/>
      <c r="BH1782" s="306" t="s">
        <v>3734</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3734</v>
      </c>
      <c r="CX1782" s="318" t="s">
        <v>3752</v>
      </c>
      <c r="CY1782" s="320" t="s">
        <v>925</v>
      </c>
      <c r="CZ1782" s="319" t="s">
        <v>53</v>
      </c>
      <c r="DA1782" s="319" t="s">
        <v>53</v>
      </c>
      <c r="DB1782" s="319">
        <v>30</v>
      </c>
      <c r="DC1782" s="319">
        <v>150</v>
      </c>
      <c r="DD1782" s="319">
        <v>6</v>
      </c>
      <c r="DE1782" s="319">
        <v>6</v>
      </c>
      <c r="DF1782" s="319" t="s">
        <v>48</v>
      </c>
    </row>
    <row r="1783" spans="1:110" s="299" customFormat="1" ht="16" customHeight="1">
      <c r="A1783" s="297" t="s">
        <v>6578</v>
      </c>
      <c r="B1783" s="297" t="s">
        <v>6578</v>
      </c>
      <c r="C1783" s="119" t="s">
        <v>115</v>
      </c>
      <c r="D1783" s="119" t="s">
        <v>3734</v>
      </c>
      <c r="E1783" s="119" t="s">
        <v>3761</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6579</v>
      </c>
      <c r="Y1783" s="119" t="s">
        <v>6580</v>
      </c>
      <c r="Z1783" s="119" t="s">
        <v>6581</v>
      </c>
      <c r="AA1783" s="119" t="s">
        <v>6582</v>
      </c>
      <c r="AB1783" s="119" t="s">
        <v>1210</v>
      </c>
      <c r="AD1783" s="300"/>
      <c r="AE1783" s="304"/>
      <c r="AF1783" s="297"/>
      <c r="AG1783" s="355">
        <v>0</v>
      </c>
      <c r="AH1783" s="297" t="s">
        <v>6578</v>
      </c>
      <c r="AI1783" s="297" t="s">
        <v>6578</v>
      </c>
      <c r="AJ1783" s="302">
        <v>4</v>
      </c>
      <c r="AX1783" s="303"/>
      <c r="AZ1783" s="303"/>
      <c r="BB1783" s="304"/>
      <c r="BC1783" s="304"/>
      <c r="BD1783" s="303"/>
      <c r="BE1783" s="303"/>
      <c r="BF1783" s="305"/>
      <c r="BG1783" s="305"/>
      <c r="BH1783" s="306" t="s">
        <v>3734</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3734</v>
      </c>
      <c r="CX1783" s="318" t="s">
        <v>3761</v>
      </c>
      <c r="CY1783" s="320" t="s">
        <v>925</v>
      </c>
      <c r="CZ1783" s="319" t="s">
        <v>53</v>
      </c>
      <c r="DA1783" s="319" t="s">
        <v>53</v>
      </c>
      <c r="DB1783" s="319">
        <v>30</v>
      </c>
      <c r="DC1783" s="319">
        <v>150</v>
      </c>
      <c r="DD1783" s="319">
        <v>6</v>
      </c>
      <c r="DE1783" s="319">
        <v>6</v>
      </c>
      <c r="DF1783" s="319" t="s">
        <v>48</v>
      </c>
    </row>
    <row r="1784" spans="1:110" s="299" customFormat="1" ht="16" customHeight="1">
      <c r="A1784" s="297" t="s">
        <v>6583</v>
      </c>
      <c r="B1784" s="297" t="s">
        <v>6583</v>
      </c>
      <c r="C1784" s="119" t="s">
        <v>115</v>
      </c>
      <c r="D1784" s="119" t="s">
        <v>3725</v>
      </c>
      <c r="E1784" s="119" t="s">
        <v>3770</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6584</v>
      </c>
      <c r="Y1784" s="119" t="s">
        <v>6585</v>
      </c>
      <c r="Z1784" s="119" t="s">
        <v>6586</v>
      </c>
      <c r="AA1784" s="119" t="s">
        <v>6587</v>
      </c>
      <c r="AB1784" s="119" t="s">
        <v>1210</v>
      </c>
      <c r="AD1784" s="300"/>
      <c r="AE1784" s="304"/>
      <c r="AF1784" s="297"/>
      <c r="AG1784" s="355">
        <v>0</v>
      </c>
      <c r="AH1784" s="297" t="s">
        <v>6583</v>
      </c>
      <c r="AI1784" s="297" t="s">
        <v>6583</v>
      </c>
      <c r="AJ1784" s="302">
        <v>3</v>
      </c>
      <c r="AX1784" s="303"/>
      <c r="AZ1784" s="303"/>
      <c r="BB1784" s="304"/>
      <c r="BC1784" s="304"/>
      <c r="BD1784" s="303"/>
      <c r="BE1784" s="303"/>
      <c r="BF1784" s="305"/>
      <c r="BG1784" s="305"/>
      <c r="BH1784" s="306" t="s">
        <v>3725</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3725</v>
      </c>
      <c r="CX1784" s="318" t="s">
        <v>3770</v>
      </c>
      <c r="CY1784" s="320" t="s">
        <v>925</v>
      </c>
      <c r="CZ1784" s="319" t="s">
        <v>53</v>
      </c>
      <c r="DA1784" s="319" t="s">
        <v>53</v>
      </c>
      <c r="DB1784" s="319">
        <v>30</v>
      </c>
      <c r="DC1784" s="319">
        <v>150</v>
      </c>
      <c r="DD1784" s="319">
        <v>17.5</v>
      </c>
      <c r="DE1784" s="319">
        <v>17.5</v>
      </c>
      <c r="DF1784" s="319" t="s">
        <v>48</v>
      </c>
    </row>
    <row r="1785" spans="1:110" s="299" customFormat="1" ht="16" customHeight="1">
      <c r="A1785" s="297" t="s">
        <v>6588</v>
      </c>
      <c r="B1785" s="297" t="s">
        <v>6588</v>
      </c>
      <c r="C1785" s="119" t="s">
        <v>115</v>
      </c>
      <c r="D1785" s="119" t="s">
        <v>3770</v>
      </c>
      <c r="E1785" s="119" t="s">
        <v>3779</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6589</v>
      </c>
      <c r="Y1785" s="119" t="s">
        <v>6590</v>
      </c>
      <c r="Z1785" s="119" t="s">
        <v>6591</v>
      </c>
      <c r="AA1785" s="119" t="s">
        <v>6592</v>
      </c>
      <c r="AB1785" s="119" t="s">
        <v>1210</v>
      </c>
      <c r="AD1785" s="300"/>
      <c r="AE1785" s="304"/>
      <c r="AF1785" s="297"/>
      <c r="AG1785" s="355">
        <v>0</v>
      </c>
      <c r="AH1785" s="297" t="s">
        <v>6588</v>
      </c>
      <c r="AI1785" s="297" t="s">
        <v>6588</v>
      </c>
      <c r="AJ1785" s="302">
        <v>4</v>
      </c>
      <c r="AX1785" s="303"/>
      <c r="AZ1785" s="303"/>
      <c r="BB1785" s="304"/>
      <c r="BC1785" s="304"/>
      <c r="BD1785" s="303"/>
      <c r="BE1785" s="303"/>
      <c r="BF1785" s="305"/>
      <c r="BG1785" s="305"/>
      <c r="BH1785" s="306" t="s">
        <v>3770</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3770</v>
      </c>
      <c r="CX1785" s="318" t="s">
        <v>3779</v>
      </c>
      <c r="CY1785" s="320" t="s">
        <v>925</v>
      </c>
      <c r="CZ1785" s="319" t="s">
        <v>53</v>
      </c>
      <c r="DA1785" s="319" t="s">
        <v>53</v>
      </c>
      <c r="DB1785" s="319">
        <v>30</v>
      </c>
      <c r="DC1785" s="319">
        <v>150</v>
      </c>
      <c r="DD1785" s="319">
        <v>6</v>
      </c>
      <c r="DE1785" s="319">
        <v>6</v>
      </c>
      <c r="DF1785" s="319" t="s">
        <v>48</v>
      </c>
    </row>
    <row r="1786" spans="1:110" s="299" customFormat="1" ht="16" customHeight="1">
      <c r="A1786" s="297" t="s">
        <v>6593</v>
      </c>
      <c r="B1786" s="297" t="s">
        <v>6593</v>
      </c>
      <c r="C1786" s="119" t="s">
        <v>115</v>
      </c>
      <c r="D1786" s="119" t="s">
        <v>3770</v>
      </c>
      <c r="E1786" s="119" t="s">
        <v>3788</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6594</v>
      </c>
      <c r="Y1786" s="119" t="s">
        <v>6595</v>
      </c>
      <c r="Z1786" s="119" t="s">
        <v>6596</v>
      </c>
      <c r="AA1786" s="119" t="s">
        <v>6597</v>
      </c>
      <c r="AB1786" s="119" t="s">
        <v>1210</v>
      </c>
      <c r="AD1786" s="300"/>
      <c r="AE1786" s="304"/>
      <c r="AF1786" s="297"/>
      <c r="AG1786" s="355">
        <v>0</v>
      </c>
      <c r="AH1786" s="297" t="s">
        <v>6593</v>
      </c>
      <c r="AI1786" s="297" t="s">
        <v>6593</v>
      </c>
      <c r="AJ1786" s="302">
        <v>4</v>
      </c>
      <c r="AX1786" s="303"/>
      <c r="AZ1786" s="303"/>
      <c r="BB1786" s="304"/>
      <c r="BC1786" s="304"/>
      <c r="BD1786" s="303"/>
      <c r="BE1786" s="303"/>
      <c r="BF1786" s="305"/>
      <c r="BG1786" s="305"/>
      <c r="BH1786" s="306" t="s">
        <v>3770</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3770</v>
      </c>
      <c r="CX1786" s="318" t="s">
        <v>3788</v>
      </c>
      <c r="CY1786" s="320" t="s">
        <v>925</v>
      </c>
      <c r="CZ1786" s="319" t="s">
        <v>53</v>
      </c>
      <c r="DA1786" s="319" t="s">
        <v>53</v>
      </c>
      <c r="DB1786" s="319">
        <v>30</v>
      </c>
      <c r="DC1786" s="319">
        <v>150</v>
      </c>
      <c r="DD1786" s="319">
        <v>6</v>
      </c>
      <c r="DE1786" s="319">
        <v>6</v>
      </c>
      <c r="DF1786" s="319" t="s">
        <v>48</v>
      </c>
    </row>
    <row r="1787" spans="1:110" s="299" customFormat="1" ht="16" customHeight="1">
      <c r="A1787" s="297" t="s">
        <v>6598</v>
      </c>
      <c r="B1787" s="297" t="s">
        <v>6598</v>
      </c>
      <c r="C1787" s="119" t="s">
        <v>115</v>
      </c>
      <c r="D1787" s="119" t="s">
        <v>3770</v>
      </c>
      <c r="E1787" s="119" t="s">
        <v>3797</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6599</v>
      </c>
      <c r="Y1787" s="119" t="s">
        <v>6600</v>
      </c>
      <c r="Z1787" s="119" t="s">
        <v>6601</v>
      </c>
      <c r="AA1787" s="119" t="s">
        <v>6602</v>
      </c>
      <c r="AB1787" s="119" t="s">
        <v>1210</v>
      </c>
      <c r="AD1787" s="300"/>
      <c r="AE1787" s="304"/>
      <c r="AF1787" s="297"/>
      <c r="AG1787" s="355">
        <v>0</v>
      </c>
      <c r="AH1787" s="297" t="s">
        <v>6598</v>
      </c>
      <c r="AI1787" s="297" t="s">
        <v>6598</v>
      </c>
      <c r="AJ1787" s="302">
        <v>4</v>
      </c>
      <c r="AX1787" s="303"/>
      <c r="AZ1787" s="303"/>
      <c r="BB1787" s="304"/>
      <c r="BC1787" s="304"/>
      <c r="BD1787" s="303"/>
      <c r="BE1787" s="303"/>
      <c r="BF1787" s="305"/>
      <c r="BG1787" s="305"/>
      <c r="BH1787" s="306" t="s">
        <v>3770</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3770</v>
      </c>
      <c r="CX1787" s="318" t="s">
        <v>3797</v>
      </c>
      <c r="CY1787" s="320" t="s">
        <v>925</v>
      </c>
      <c r="CZ1787" s="319" t="s">
        <v>53</v>
      </c>
      <c r="DA1787" s="319" t="s">
        <v>53</v>
      </c>
      <c r="DB1787" s="319">
        <v>30</v>
      </c>
      <c r="DC1787" s="319">
        <v>150</v>
      </c>
      <c r="DD1787" s="319">
        <v>6</v>
      </c>
      <c r="DE1787" s="319">
        <v>6</v>
      </c>
      <c r="DF1787" s="319" t="s">
        <v>48</v>
      </c>
    </row>
    <row r="1788" spans="1:110" s="299" customFormat="1" ht="16" customHeight="1">
      <c r="A1788" s="297" t="s">
        <v>6603</v>
      </c>
      <c r="B1788" s="297" t="s">
        <v>6603</v>
      </c>
      <c r="C1788" s="119" t="s">
        <v>115</v>
      </c>
      <c r="D1788" s="119" t="s">
        <v>3725</v>
      </c>
      <c r="E1788" s="119" t="s">
        <v>3806</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6604</v>
      </c>
      <c r="Y1788" s="119" t="s">
        <v>6605</v>
      </c>
      <c r="Z1788" s="119" t="s">
        <v>6606</v>
      </c>
      <c r="AA1788" s="119" t="s">
        <v>6607</v>
      </c>
      <c r="AB1788" s="119" t="s">
        <v>1210</v>
      </c>
      <c r="AD1788" s="300"/>
      <c r="AE1788" s="304"/>
      <c r="AF1788" s="297"/>
      <c r="AG1788" s="355">
        <v>0</v>
      </c>
      <c r="AH1788" s="297" t="s">
        <v>6603</v>
      </c>
      <c r="AI1788" s="297" t="s">
        <v>6603</v>
      </c>
      <c r="AJ1788" s="302">
        <v>3</v>
      </c>
      <c r="AX1788" s="303"/>
      <c r="AZ1788" s="303"/>
      <c r="BB1788" s="304"/>
      <c r="BC1788" s="304"/>
      <c r="BD1788" s="303"/>
      <c r="BE1788" s="303"/>
      <c r="BF1788" s="305"/>
      <c r="BG1788" s="305"/>
      <c r="BH1788" s="306" t="s">
        <v>3725</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3725</v>
      </c>
      <c r="CX1788" s="318" t="s">
        <v>3806</v>
      </c>
      <c r="CY1788" s="320" t="s">
        <v>925</v>
      </c>
      <c r="CZ1788" s="319" t="s">
        <v>53</v>
      </c>
      <c r="DA1788" s="319" t="s">
        <v>53</v>
      </c>
      <c r="DB1788" s="319">
        <v>30</v>
      </c>
      <c r="DC1788" s="319">
        <v>150</v>
      </c>
      <c r="DD1788" s="319">
        <v>17.5</v>
      </c>
      <c r="DE1788" s="319">
        <v>17.5</v>
      </c>
      <c r="DF1788" s="319" t="s">
        <v>48</v>
      </c>
    </row>
    <row r="1789" spans="1:110" s="299" customFormat="1" ht="16" customHeight="1">
      <c r="A1789" s="297" t="s">
        <v>6608</v>
      </c>
      <c r="B1789" s="297" t="s">
        <v>6608</v>
      </c>
      <c r="C1789" s="119" t="s">
        <v>115</v>
      </c>
      <c r="D1789" s="119" t="s">
        <v>3806</v>
      </c>
      <c r="E1789" s="119" t="s">
        <v>3815</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6609</v>
      </c>
      <c r="Y1789" s="119" t="s">
        <v>6610</v>
      </c>
      <c r="Z1789" s="119" t="s">
        <v>6611</v>
      </c>
      <c r="AA1789" s="119" t="s">
        <v>6612</v>
      </c>
      <c r="AB1789" s="119" t="s">
        <v>1210</v>
      </c>
      <c r="AD1789" s="300"/>
      <c r="AE1789" s="304"/>
      <c r="AF1789" s="297"/>
      <c r="AG1789" s="355">
        <v>0</v>
      </c>
      <c r="AH1789" s="297" t="s">
        <v>6608</v>
      </c>
      <c r="AI1789" s="297" t="s">
        <v>6608</v>
      </c>
      <c r="AJ1789" s="302">
        <v>4</v>
      </c>
      <c r="AX1789" s="303"/>
      <c r="AZ1789" s="303"/>
      <c r="BB1789" s="304"/>
      <c r="BC1789" s="304"/>
      <c r="BD1789" s="303"/>
      <c r="BE1789" s="303"/>
      <c r="BF1789" s="305"/>
      <c r="BG1789" s="305"/>
      <c r="BH1789" s="306" t="s">
        <v>3806</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3806</v>
      </c>
      <c r="CX1789" s="318" t="s">
        <v>3815</v>
      </c>
      <c r="CY1789" s="320" t="s">
        <v>925</v>
      </c>
      <c r="CZ1789" s="319" t="s">
        <v>53</v>
      </c>
      <c r="DA1789" s="319" t="s">
        <v>53</v>
      </c>
      <c r="DB1789" s="319">
        <v>30</v>
      </c>
      <c r="DC1789" s="319">
        <v>150</v>
      </c>
      <c r="DD1789" s="319">
        <v>6</v>
      </c>
      <c r="DE1789" s="319">
        <v>6</v>
      </c>
      <c r="DF1789" s="319" t="s">
        <v>48</v>
      </c>
    </row>
    <row r="1790" spans="1:110" s="299" customFormat="1" ht="16" customHeight="1">
      <c r="A1790" s="297" t="s">
        <v>6613</v>
      </c>
      <c r="B1790" s="297" t="s">
        <v>6613</v>
      </c>
      <c r="C1790" s="119" t="s">
        <v>115</v>
      </c>
      <c r="D1790" s="119" t="s">
        <v>3806</v>
      </c>
      <c r="E1790" s="119" t="s">
        <v>3824</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6614</v>
      </c>
      <c r="Y1790" s="119" t="s">
        <v>6615</v>
      </c>
      <c r="Z1790" s="119" t="s">
        <v>6616</v>
      </c>
      <c r="AA1790" s="119" t="s">
        <v>6617</v>
      </c>
      <c r="AB1790" s="119" t="s">
        <v>1210</v>
      </c>
      <c r="AD1790" s="300"/>
      <c r="AE1790" s="304"/>
      <c r="AF1790" s="297"/>
      <c r="AG1790" s="355">
        <v>0</v>
      </c>
      <c r="AH1790" s="297" t="s">
        <v>6613</v>
      </c>
      <c r="AI1790" s="297" t="s">
        <v>6613</v>
      </c>
      <c r="AJ1790" s="302">
        <v>4</v>
      </c>
      <c r="AX1790" s="303"/>
      <c r="AZ1790" s="303"/>
      <c r="BB1790" s="304"/>
      <c r="BC1790" s="304"/>
      <c r="BD1790" s="303"/>
      <c r="BE1790" s="303"/>
      <c r="BF1790" s="305"/>
      <c r="BG1790" s="305"/>
      <c r="BH1790" s="306" t="s">
        <v>3806</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3806</v>
      </c>
      <c r="CX1790" s="318" t="s">
        <v>3824</v>
      </c>
      <c r="CY1790" s="320" t="s">
        <v>925</v>
      </c>
      <c r="CZ1790" s="319" t="s">
        <v>53</v>
      </c>
      <c r="DA1790" s="319" t="s">
        <v>53</v>
      </c>
      <c r="DB1790" s="319">
        <v>30</v>
      </c>
      <c r="DC1790" s="319">
        <v>150</v>
      </c>
      <c r="DD1790" s="319">
        <v>6</v>
      </c>
      <c r="DE1790" s="319">
        <v>6</v>
      </c>
      <c r="DF1790" s="319" t="s">
        <v>48</v>
      </c>
    </row>
    <row r="1791" spans="1:110" s="299" customFormat="1" ht="16" customHeight="1">
      <c r="A1791" s="297" t="s">
        <v>6618</v>
      </c>
      <c r="B1791" s="297" t="s">
        <v>6618</v>
      </c>
      <c r="C1791" s="119" t="s">
        <v>115</v>
      </c>
      <c r="D1791" s="119" t="s">
        <v>3806</v>
      </c>
      <c r="E1791" s="119" t="s">
        <v>3833</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6619</v>
      </c>
      <c r="Y1791" s="119" t="s">
        <v>6620</v>
      </c>
      <c r="Z1791" s="119" t="s">
        <v>6621</v>
      </c>
      <c r="AA1791" s="119" t="s">
        <v>6622</v>
      </c>
      <c r="AB1791" s="119" t="s">
        <v>1210</v>
      </c>
      <c r="AD1791" s="300"/>
      <c r="AE1791" s="304"/>
      <c r="AF1791" s="297"/>
      <c r="AG1791" s="355">
        <v>0</v>
      </c>
      <c r="AH1791" s="297" t="s">
        <v>6618</v>
      </c>
      <c r="AI1791" s="297" t="s">
        <v>6618</v>
      </c>
      <c r="AJ1791" s="302">
        <v>4</v>
      </c>
      <c r="AX1791" s="303"/>
      <c r="AZ1791" s="303"/>
      <c r="BB1791" s="304"/>
      <c r="BC1791" s="304"/>
      <c r="BD1791" s="303"/>
      <c r="BE1791" s="303"/>
      <c r="BF1791" s="305"/>
      <c r="BG1791" s="305"/>
      <c r="BH1791" s="306" t="s">
        <v>3806</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3806</v>
      </c>
      <c r="CX1791" s="318" t="s">
        <v>3833</v>
      </c>
      <c r="CY1791" s="320" t="s">
        <v>925</v>
      </c>
      <c r="CZ1791" s="319" t="s">
        <v>53</v>
      </c>
      <c r="DA1791" s="319" t="s">
        <v>53</v>
      </c>
      <c r="DB1791" s="319">
        <v>30</v>
      </c>
      <c r="DC1791" s="319">
        <v>150</v>
      </c>
      <c r="DD1791" s="319">
        <v>6</v>
      </c>
      <c r="DE1791" s="319">
        <v>6</v>
      </c>
      <c r="DF1791" s="319" t="s">
        <v>48</v>
      </c>
    </row>
    <row r="1792" spans="1:110" s="299" customFormat="1" ht="16" customHeight="1">
      <c r="A1792" s="297" t="s">
        <v>6623</v>
      </c>
      <c r="B1792" s="297" t="s">
        <v>6623</v>
      </c>
      <c r="C1792" s="119" t="s">
        <v>115</v>
      </c>
      <c r="D1792" s="119" t="s">
        <v>3591</v>
      </c>
      <c r="E1792" s="119" t="s">
        <v>3842</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6624</v>
      </c>
      <c r="Y1792" s="119" t="s">
        <v>6625</v>
      </c>
      <c r="Z1792" s="119" t="s">
        <v>6626</v>
      </c>
      <c r="AA1792" s="119" t="s">
        <v>6627</v>
      </c>
      <c r="AB1792" s="119" t="s">
        <v>1210</v>
      </c>
      <c r="AD1792" s="300"/>
      <c r="AE1792" s="304"/>
      <c r="AF1792" s="297"/>
      <c r="AG1792" s="355">
        <v>0</v>
      </c>
      <c r="AH1792" s="297" t="s">
        <v>6623</v>
      </c>
      <c r="AI1792" s="297" t="s">
        <v>6623</v>
      </c>
      <c r="AJ1792" s="302">
        <v>2</v>
      </c>
      <c r="AX1792" s="303"/>
      <c r="AZ1792" s="303"/>
      <c r="BB1792" s="304"/>
      <c r="BC1792" s="304"/>
      <c r="BD1792" s="303"/>
      <c r="BE1792" s="303"/>
      <c r="BF1792" s="305"/>
      <c r="BG1792" s="305"/>
      <c r="BH1792" s="306" t="s">
        <v>3591</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3591</v>
      </c>
      <c r="CX1792" s="318" t="s">
        <v>3842</v>
      </c>
      <c r="CY1792" s="320" t="s">
        <v>925</v>
      </c>
      <c r="CZ1792" s="319" t="s">
        <v>53</v>
      </c>
      <c r="DA1792" s="319" t="s">
        <v>53</v>
      </c>
      <c r="DB1792" s="319">
        <v>30</v>
      </c>
      <c r="DC1792" s="319">
        <v>150</v>
      </c>
      <c r="DD1792" s="319">
        <v>30</v>
      </c>
      <c r="DE1792" s="319">
        <v>30</v>
      </c>
      <c r="DF1792" s="319" t="s">
        <v>48</v>
      </c>
    </row>
    <row r="1793" spans="1:110" s="299" customFormat="1" ht="16" customHeight="1">
      <c r="A1793" s="297" t="s">
        <v>6628</v>
      </c>
      <c r="B1793" s="297" t="s">
        <v>6628</v>
      </c>
      <c r="C1793" s="119" t="s">
        <v>115</v>
      </c>
      <c r="D1793" s="119" t="s">
        <v>3842</v>
      </c>
      <c r="E1793" s="119" t="s">
        <v>3851</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6629</v>
      </c>
      <c r="Y1793" s="119" t="s">
        <v>6630</v>
      </c>
      <c r="Z1793" s="119" t="s">
        <v>6631</v>
      </c>
      <c r="AA1793" s="119" t="s">
        <v>6632</v>
      </c>
      <c r="AB1793" s="119" t="s">
        <v>1210</v>
      </c>
      <c r="AD1793" s="300"/>
      <c r="AE1793" s="304"/>
      <c r="AF1793" s="297"/>
      <c r="AG1793" s="355">
        <v>0</v>
      </c>
      <c r="AH1793" s="297" t="s">
        <v>6628</v>
      </c>
      <c r="AI1793" s="297" t="s">
        <v>6628</v>
      </c>
      <c r="AJ1793" s="302">
        <v>3</v>
      </c>
      <c r="AX1793" s="303"/>
      <c r="AZ1793" s="303"/>
      <c r="BB1793" s="304"/>
      <c r="BC1793" s="304"/>
      <c r="BD1793" s="303"/>
      <c r="BE1793" s="303"/>
      <c r="BF1793" s="305"/>
      <c r="BG1793" s="305"/>
      <c r="BH1793" s="306" t="s">
        <v>3842</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3842</v>
      </c>
      <c r="CX1793" s="318" t="s">
        <v>3851</v>
      </c>
      <c r="CY1793" s="320" t="s">
        <v>925</v>
      </c>
      <c r="CZ1793" s="319" t="s">
        <v>53</v>
      </c>
      <c r="DA1793" s="319" t="s">
        <v>53</v>
      </c>
      <c r="DB1793" s="319">
        <v>30</v>
      </c>
      <c r="DC1793" s="319">
        <v>150</v>
      </c>
      <c r="DD1793" s="319">
        <v>17.5</v>
      </c>
      <c r="DE1793" s="319">
        <v>17.5</v>
      </c>
      <c r="DF1793" s="319" t="s">
        <v>48</v>
      </c>
    </row>
    <row r="1794" spans="1:110" s="299" customFormat="1" ht="16" customHeight="1">
      <c r="A1794" s="297" t="s">
        <v>6633</v>
      </c>
      <c r="B1794" s="297" t="s">
        <v>6633</v>
      </c>
      <c r="C1794" s="119" t="s">
        <v>115</v>
      </c>
      <c r="D1794" s="119" t="s">
        <v>3851</v>
      </c>
      <c r="E1794" s="119" t="s">
        <v>3860</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6634</v>
      </c>
      <c r="Y1794" s="119" t="s">
        <v>6635</v>
      </c>
      <c r="Z1794" s="119" t="s">
        <v>6636</v>
      </c>
      <c r="AA1794" s="119" t="s">
        <v>6637</v>
      </c>
      <c r="AB1794" s="119" t="s">
        <v>1210</v>
      </c>
      <c r="AD1794" s="300"/>
      <c r="AE1794" s="304"/>
      <c r="AF1794" s="297"/>
      <c r="AG1794" s="355">
        <v>0</v>
      </c>
      <c r="AH1794" s="297" t="s">
        <v>6633</v>
      </c>
      <c r="AI1794" s="297" t="s">
        <v>6633</v>
      </c>
      <c r="AJ1794" s="302">
        <v>4</v>
      </c>
      <c r="AX1794" s="303"/>
      <c r="AZ1794" s="303"/>
      <c r="BB1794" s="304"/>
      <c r="BC1794" s="304"/>
      <c r="BD1794" s="303"/>
      <c r="BE1794" s="303"/>
      <c r="BF1794" s="305"/>
      <c r="BG1794" s="305"/>
      <c r="BH1794" s="306" t="s">
        <v>3851</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3851</v>
      </c>
      <c r="CX1794" s="318" t="s">
        <v>3860</v>
      </c>
      <c r="CY1794" s="320" t="s">
        <v>925</v>
      </c>
      <c r="CZ1794" s="319" t="s">
        <v>53</v>
      </c>
      <c r="DA1794" s="319" t="s">
        <v>53</v>
      </c>
      <c r="DB1794" s="319">
        <v>30</v>
      </c>
      <c r="DC1794" s="319">
        <v>150</v>
      </c>
      <c r="DD1794" s="319">
        <v>6</v>
      </c>
      <c r="DE1794" s="319">
        <v>6</v>
      </c>
      <c r="DF1794" s="319" t="s">
        <v>48</v>
      </c>
    </row>
    <row r="1795" spans="1:110" s="299" customFormat="1" ht="16" customHeight="1">
      <c r="A1795" s="297" t="s">
        <v>6638</v>
      </c>
      <c r="B1795" s="297" t="s">
        <v>6638</v>
      </c>
      <c r="C1795" s="119" t="s">
        <v>115</v>
      </c>
      <c r="D1795" s="119" t="s">
        <v>3851</v>
      </c>
      <c r="E1795" s="119" t="s">
        <v>3869</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6639</v>
      </c>
      <c r="Y1795" s="119" t="s">
        <v>6640</v>
      </c>
      <c r="Z1795" s="119" t="s">
        <v>6641</v>
      </c>
      <c r="AA1795" s="119" t="s">
        <v>6642</v>
      </c>
      <c r="AB1795" s="119" t="s">
        <v>1210</v>
      </c>
      <c r="AD1795" s="300"/>
      <c r="AE1795" s="304"/>
      <c r="AF1795" s="297"/>
      <c r="AG1795" s="355">
        <v>0</v>
      </c>
      <c r="AH1795" s="297" t="s">
        <v>6638</v>
      </c>
      <c r="AI1795" s="297" t="s">
        <v>6638</v>
      </c>
      <c r="AJ1795" s="302">
        <v>4</v>
      </c>
      <c r="AX1795" s="303"/>
      <c r="AZ1795" s="303"/>
      <c r="BB1795" s="304"/>
      <c r="BC1795" s="304"/>
      <c r="BD1795" s="303"/>
      <c r="BE1795" s="303"/>
      <c r="BF1795" s="305"/>
      <c r="BG1795" s="305"/>
      <c r="BH1795" s="306" t="s">
        <v>3851</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3851</v>
      </c>
      <c r="CX1795" s="318" t="s">
        <v>3869</v>
      </c>
      <c r="CY1795" s="320" t="s">
        <v>925</v>
      </c>
      <c r="CZ1795" s="319" t="s">
        <v>53</v>
      </c>
      <c r="DA1795" s="319" t="s">
        <v>53</v>
      </c>
      <c r="DB1795" s="319">
        <v>30</v>
      </c>
      <c r="DC1795" s="319">
        <v>150</v>
      </c>
      <c r="DD1795" s="319">
        <v>6</v>
      </c>
      <c r="DE1795" s="319">
        <v>6</v>
      </c>
      <c r="DF1795" s="319" t="s">
        <v>48</v>
      </c>
    </row>
    <row r="1796" spans="1:110" s="299" customFormat="1" ht="16" customHeight="1">
      <c r="A1796" s="297" t="s">
        <v>6643</v>
      </c>
      <c r="B1796" s="297" t="s">
        <v>6643</v>
      </c>
      <c r="C1796" s="119" t="s">
        <v>115</v>
      </c>
      <c r="D1796" s="119" t="s">
        <v>3851</v>
      </c>
      <c r="E1796" s="119" t="s">
        <v>3878</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6644</v>
      </c>
      <c r="Y1796" s="119" t="s">
        <v>6645</v>
      </c>
      <c r="Z1796" s="119" t="s">
        <v>6646</v>
      </c>
      <c r="AA1796" s="119" t="s">
        <v>6647</v>
      </c>
      <c r="AB1796" s="119" t="s">
        <v>1210</v>
      </c>
      <c r="AD1796" s="300"/>
      <c r="AE1796" s="304"/>
      <c r="AF1796" s="297"/>
      <c r="AG1796" s="355">
        <v>0</v>
      </c>
      <c r="AH1796" s="297" t="s">
        <v>6643</v>
      </c>
      <c r="AI1796" s="297" t="s">
        <v>6643</v>
      </c>
      <c r="AJ1796" s="302">
        <v>4</v>
      </c>
      <c r="AX1796" s="303"/>
      <c r="AZ1796" s="303"/>
      <c r="BB1796" s="304"/>
      <c r="BC1796" s="304"/>
      <c r="BD1796" s="303"/>
      <c r="BE1796" s="303"/>
      <c r="BF1796" s="305"/>
      <c r="BG1796" s="305"/>
      <c r="BH1796" s="306" t="s">
        <v>3851</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3851</v>
      </c>
      <c r="CX1796" s="318" t="s">
        <v>3878</v>
      </c>
      <c r="CY1796" s="320" t="s">
        <v>925</v>
      </c>
      <c r="CZ1796" s="319" t="s">
        <v>53</v>
      </c>
      <c r="DA1796" s="319" t="s">
        <v>53</v>
      </c>
      <c r="DB1796" s="319">
        <v>30</v>
      </c>
      <c r="DC1796" s="319">
        <v>150</v>
      </c>
      <c r="DD1796" s="319">
        <v>6</v>
      </c>
      <c r="DE1796" s="319">
        <v>6</v>
      </c>
      <c r="DF1796" s="319" t="s">
        <v>48</v>
      </c>
    </row>
    <row r="1797" spans="1:110" s="299" customFormat="1" ht="16" customHeight="1">
      <c r="A1797" s="297" t="s">
        <v>6648</v>
      </c>
      <c r="B1797" s="297" t="s">
        <v>6648</v>
      </c>
      <c r="C1797" s="119" t="s">
        <v>115</v>
      </c>
      <c r="D1797" s="119" t="s">
        <v>3842</v>
      </c>
      <c r="E1797" s="119" t="s">
        <v>3887</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6649</v>
      </c>
      <c r="Y1797" s="119" t="s">
        <v>6650</v>
      </c>
      <c r="Z1797" s="119" t="s">
        <v>6651</v>
      </c>
      <c r="AA1797" s="119" t="s">
        <v>6652</v>
      </c>
      <c r="AB1797" s="119" t="s">
        <v>1210</v>
      </c>
      <c r="AD1797" s="300"/>
      <c r="AE1797" s="304"/>
      <c r="AF1797" s="297"/>
      <c r="AG1797" s="355">
        <v>0</v>
      </c>
      <c r="AH1797" s="297" t="s">
        <v>6648</v>
      </c>
      <c r="AI1797" s="297" t="s">
        <v>6648</v>
      </c>
      <c r="AJ1797" s="302">
        <v>3</v>
      </c>
      <c r="AX1797" s="303"/>
      <c r="AZ1797" s="303"/>
      <c r="BB1797" s="304"/>
      <c r="BC1797" s="304"/>
      <c r="BD1797" s="303"/>
      <c r="BE1797" s="303"/>
      <c r="BF1797" s="305"/>
      <c r="BG1797" s="305"/>
      <c r="BH1797" s="306" t="s">
        <v>3842</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3842</v>
      </c>
      <c r="CX1797" s="318" t="s">
        <v>3887</v>
      </c>
      <c r="CY1797" s="320" t="s">
        <v>925</v>
      </c>
      <c r="CZ1797" s="319" t="s">
        <v>53</v>
      </c>
      <c r="DA1797" s="319" t="s">
        <v>53</v>
      </c>
      <c r="DB1797" s="319">
        <v>30</v>
      </c>
      <c r="DC1797" s="319">
        <v>150</v>
      </c>
      <c r="DD1797" s="319">
        <v>17.5</v>
      </c>
      <c r="DE1797" s="319">
        <v>17.5</v>
      </c>
      <c r="DF1797" s="319" t="s">
        <v>48</v>
      </c>
    </row>
    <row r="1798" spans="1:110" s="299" customFormat="1" ht="16" customHeight="1">
      <c r="A1798" s="297" t="s">
        <v>6653</v>
      </c>
      <c r="B1798" s="297" t="s">
        <v>6653</v>
      </c>
      <c r="C1798" s="119" t="s">
        <v>115</v>
      </c>
      <c r="D1798" s="119" t="s">
        <v>3887</v>
      </c>
      <c r="E1798" s="119" t="s">
        <v>3896</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6654</v>
      </c>
      <c r="Y1798" s="119" t="s">
        <v>6655</v>
      </c>
      <c r="Z1798" s="119" t="s">
        <v>6656</v>
      </c>
      <c r="AA1798" s="119" t="s">
        <v>6657</v>
      </c>
      <c r="AB1798" s="119" t="s">
        <v>1210</v>
      </c>
      <c r="AD1798" s="300"/>
      <c r="AE1798" s="304"/>
      <c r="AF1798" s="297"/>
      <c r="AG1798" s="355">
        <v>0</v>
      </c>
      <c r="AH1798" s="297" t="s">
        <v>6653</v>
      </c>
      <c r="AI1798" s="297" t="s">
        <v>6653</v>
      </c>
      <c r="AJ1798" s="302">
        <v>4</v>
      </c>
      <c r="AX1798" s="303"/>
      <c r="AZ1798" s="303"/>
      <c r="BB1798" s="304"/>
      <c r="BC1798" s="304"/>
      <c r="BD1798" s="303"/>
      <c r="BE1798" s="303"/>
      <c r="BF1798" s="305"/>
      <c r="BG1798" s="305"/>
      <c r="BH1798" s="306" t="s">
        <v>3887</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3887</v>
      </c>
      <c r="CX1798" s="318" t="s">
        <v>3896</v>
      </c>
      <c r="CY1798" s="320" t="s">
        <v>925</v>
      </c>
      <c r="CZ1798" s="319" t="s">
        <v>53</v>
      </c>
      <c r="DA1798" s="319" t="s">
        <v>53</v>
      </c>
      <c r="DB1798" s="319">
        <v>30</v>
      </c>
      <c r="DC1798" s="319">
        <v>150</v>
      </c>
      <c r="DD1798" s="319">
        <v>6</v>
      </c>
      <c r="DE1798" s="319">
        <v>6</v>
      </c>
      <c r="DF1798" s="319" t="s">
        <v>48</v>
      </c>
    </row>
    <row r="1799" spans="1:110" s="299" customFormat="1" ht="16" customHeight="1">
      <c r="A1799" s="297" t="s">
        <v>6658</v>
      </c>
      <c r="B1799" s="297" t="s">
        <v>6658</v>
      </c>
      <c r="C1799" s="119" t="s">
        <v>115</v>
      </c>
      <c r="D1799" s="119" t="s">
        <v>3887</v>
      </c>
      <c r="E1799" s="119" t="s">
        <v>3905</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6659</v>
      </c>
      <c r="Y1799" s="119" t="s">
        <v>6660</v>
      </c>
      <c r="Z1799" s="119" t="s">
        <v>6661</v>
      </c>
      <c r="AA1799" s="119" t="s">
        <v>6662</v>
      </c>
      <c r="AB1799" s="119" t="s">
        <v>1210</v>
      </c>
      <c r="AD1799" s="300"/>
      <c r="AE1799" s="304"/>
      <c r="AF1799" s="297"/>
      <c r="AG1799" s="355">
        <v>0</v>
      </c>
      <c r="AH1799" s="297" t="s">
        <v>6658</v>
      </c>
      <c r="AI1799" s="297" t="s">
        <v>6658</v>
      </c>
      <c r="AJ1799" s="302">
        <v>4</v>
      </c>
      <c r="AX1799" s="303"/>
      <c r="AZ1799" s="303"/>
      <c r="BB1799" s="304"/>
      <c r="BC1799" s="304"/>
      <c r="BD1799" s="303"/>
      <c r="BE1799" s="303"/>
      <c r="BF1799" s="305"/>
      <c r="BG1799" s="305"/>
      <c r="BH1799" s="306" t="s">
        <v>3887</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3887</v>
      </c>
      <c r="CX1799" s="318" t="s">
        <v>3905</v>
      </c>
      <c r="CY1799" s="320" t="s">
        <v>925</v>
      </c>
      <c r="CZ1799" s="319" t="s">
        <v>53</v>
      </c>
      <c r="DA1799" s="319" t="s">
        <v>53</v>
      </c>
      <c r="DB1799" s="319">
        <v>30</v>
      </c>
      <c r="DC1799" s="319">
        <v>150</v>
      </c>
      <c r="DD1799" s="319">
        <v>6</v>
      </c>
      <c r="DE1799" s="319">
        <v>6</v>
      </c>
      <c r="DF1799" s="319" t="s">
        <v>48</v>
      </c>
    </row>
    <row r="1800" spans="1:110" s="299" customFormat="1" ht="16" customHeight="1">
      <c r="A1800" s="297" t="s">
        <v>6663</v>
      </c>
      <c r="B1800" s="297" t="s">
        <v>6663</v>
      </c>
      <c r="C1800" s="119" t="s">
        <v>115</v>
      </c>
      <c r="D1800" s="119" t="s">
        <v>3887</v>
      </c>
      <c r="E1800" s="119" t="s">
        <v>3914</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6664</v>
      </c>
      <c r="Y1800" s="119" t="s">
        <v>6665</v>
      </c>
      <c r="Z1800" s="119" t="s">
        <v>6666</v>
      </c>
      <c r="AA1800" s="119" t="s">
        <v>6667</v>
      </c>
      <c r="AB1800" s="119" t="s">
        <v>1210</v>
      </c>
      <c r="AD1800" s="300"/>
      <c r="AE1800" s="304"/>
      <c r="AF1800" s="297"/>
      <c r="AG1800" s="355">
        <v>0</v>
      </c>
      <c r="AH1800" s="297" t="s">
        <v>6663</v>
      </c>
      <c r="AI1800" s="297" t="s">
        <v>6663</v>
      </c>
      <c r="AJ1800" s="302">
        <v>4</v>
      </c>
      <c r="AX1800" s="303"/>
      <c r="AZ1800" s="303"/>
      <c r="BB1800" s="304"/>
      <c r="BC1800" s="304"/>
      <c r="BD1800" s="303"/>
      <c r="BE1800" s="303"/>
      <c r="BF1800" s="305"/>
      <c r="BG1800" s="305"/>
      <c r="BH1800" s="306" t="s">
        <v>3887</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3887</v>
      </c>
      <c r="CX1800" s="318" t="s">
        <v>3914</v>
      </c>
      <c r="CY1800" s="320" t="s">
        <v>925</v>
      </c>
      <c r="CZ1800" s="319" t="s">
        <v>53</v>
      </c>
      <c r="DA1800" s="319" t="s">
        <v>53</v>
      </c>
      <c r="DB1800" s="319">
        <v>30</v>
      </c>
      <c r="DC1800" s="319">
        <v>150</v>
      </c>
      <c r="DD1800" s="319">
        <v>6</v>
      </c>
      <c r="DE1800" s="319">
        <v>6</v>
      </c>
      <c r="DF1800" s="319" t="s">
        <v>48</v>
      </c>
    </row>
    <row r="1801" spans="1:110" s="299" customFormat="1" ht="16" customHeight="1">
      <c r="A1801" s="297" t="s">
        <v>6668</v>
      </c>
      <c r="B1801" s="297" t="s">
        <v>6668</v>
      </c>
      <c r="C1801" s="119" t="s">
        <v>115</v>
      </c>
      <c r="D1801" s="119" t="s">
        <v>3842</v>
      </c>
      <c r="E1801" s="119" t="s">
        <v>3923</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6669</v>
      </c>
      <c r="Y1801" s="119" t="s">
        <v>6670</v>
      </c>
      <c r="Z1801" s="119" t="s">
        <v>6671</v>
      </c>
      <c r="AA1801" s="119" t="s">
        <v>6672</v>
      </c>
      <c r="AB1801" s="119" t="s">
        <v>1210</v>
      </c>
      <c r="AD1801" s="300"/>
      <c r="AE1801" s="304"/>
      <c r="AF1801" s="297"/>
      <c r="AG1801" s="355">
        <v>0</v>
      </c>
      <c r="AH1801" s="297" t="s">
        <v>6668</v>
      </c>
      <c r="AI1801" s="297" t="s">
        <v>6668</v>
      </c>
      <c r="AJ1801" s="302">
        <v>3</v>
      </c>
      <c r="AX1801" s="303"/>
      <c r="AZ1801" s="303"/>
      <c r="BB1801" s="304"/>
      <c r="BC1801" s="304"/>
      <c r="BD1801" s="303"/>
      <c r="BE1801" s="303"/>
      <c r="BF1801" s="305"/>
      <c r="BG1801" s="305"/>
      <c r="BH1801" s="306" t="s">
        <v>3842</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3842</v>
      </c>
      <c r="CX1801" s="318" t="s">
        <v>3923</v>
      </c>
      <c r="CY1801" s="320" t="s">
        <v>925</v>
      </c>
      <c r="CZ1801" s="319" t="s">
        <v>53</v>
      </c>
      <c r="DA1801" s="319" t="s">
        <v>53</v>
      </c>
      <c r="DB1801" s="319">
        <v>30</v>
      </c>
      <c r="DC1801" s="319">
        <v>150</v>
      </c>
      <c r="DD1801" s="319">
        <v>17.5</v>
      </c>
      <c r="DE1801" s="319">
        <v>17.5</v>
      </c>
      <c r="DF1801" s="319" t="s">
        <v>48</v>
      </c>
    </row>
    <row r="1802" spans="1:110" s="299" customFormat="1" ht="16" customHeight="1">
      <c r="A1802" s="297" t="s">
        <v>6673</v>
      </c>
      <c r="B1802" s="297" t="s">
        <v>6673</v>
      </c>
      <c r="C1802" s="119" t="s">
        <v>115</v>
      </c>
      <c r="D1802" s="119" t="s">
        <v>3923</v>
      </c>
      <c r="E1802" s="119" t="s">
        <v>3932</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6674</v>
      </c>
      <c r="Y1802" s="119" t="s">
        <v>6675</v>
      </c>
      <c r="Z1802" s="119" t="s">
        <v>6676</v>
      </c>
      <c r="AA1802" s="119" t="s">
        <v>6677</v>
      </c>
      <c r="AB1802" s="119" t="s">
        <v>1210</v>
      </c>
      <c r="AD1802" s="300"/>
      <c r="AE1802" s="304"/>
      <c r="AF1802" s="297"/>
      <c r="AG1802" s="355">
        <v>0</v>
      </c>
      <c r="AH1802" s="297" t="s">
        <v>6673</v>
      </c>
      <c r="AI1802" s="297" t="s">
        <v>6673</v>
      </c>
      <c r="AJ1802" s="302">
        <v>4</v>
      </c>
      <c r="AX1802" s="303"/>
      <c r="AZ1802" s="303"/>
      <c r="BB1802" s="304"/>
      <c r="BC1802" s="304"/>
      <c r="BD1802" s="303"/>
      <c r="BE1802" s="303"/>
      <c r="BF1802" s="305"/>
      <c r="BG1802" s="305"/>
      <c r="BH1802" s="306" t="s">
        <v>3923</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3923</v>
      </c>
      <c r="CX1802" s="318" t="s">
        <v>3932</v>
      </c>
      <c r="CY1802" s="320" t="s">
        <v>925</v>
      </c>
      <c r="CZ1802" s="319" t="s">
        <v>53</v>
      </c>
      <c r="DA1802" s="319" t="s">
        <v>53</v>
      </c>
      <c r="DB1802" s="319">
        <v>30</v>
      </c>
      <c r="DC1802" s="319">
        <v>150</v>
      </c>
      <c r="DD1802" s="319">
        <v>6</v>
      </c>
      <c r="DE1802" s="319">
        <v>6</v>
      </c>
      <c r="DF1802" s="319" t="s">
        <v>48</v>
      </c>
    </row>
    <row r="1803" spans="1:110" s="299" customFormat="1" ht="16" customHeight="1">
      <c r="A1803" s="297" t="s">
        <v>6678</v>
      </c>
      <c r="B1803" s="297" t="s">
        <v>6678</v>
      </c>
      <c r="C1803" s="119" t="s">
        <v>115</v>
      </c>
      <c r="D1803" s="119" t="s">
        <v>3923</v>
      </c>
      <c r="E1803" s="119" t="s">
        <v>3941</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6679</v>
      </c>
      <c r="Y1803" s="119" t="s">
        <v>6680</v>
      </c>
      <c r="Z1803" s="119" t="s">
        <v>6681</v>
      </c>
      <c r="AA1803" s="119" t="s">
        <v>6682</v>
      </c>
      <c r="AB1803" s="119" t="s">
        <v>1210</v>
      </c>
      <c r="AD1803" s="300"/>
      <c r="AE1803" s="304"/>
      <c r="AF1803" s="297"/>
      <c r="AG1803" s="355">
        <v>0</v>
      </c>
      <c r="AH1803" s="297" t="s">
        <v>6678</v>
      </c>
      <c r="AI1803" s="297" t="s">
        <v>6678</v>
      </c>
      <c r="AJ1803" s="302">
        <v>4</v>
      </c>
      <c r="AX1803" s="303"/>
      <c r="AZ1803" s="303"/>
      <c r="BB1803" s="304"/>
      <c r="BC1803" s="304"/>
      <c r="BD1803" s="303"/>
      <c r="BE1803" s="303"/>
      <c r="BF1803" s="305"/>
      <c r="BG1803" s="305"/>
      <c r="BH1803" s="306" t="s">
        <v>3923</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3923</v>
      </c>
      <c r="CX1803" s="318" t="s">
        <v>3941</v>
      </c>
      <c r="CY1803" s="320" t="s">
        <v>925</v>
      </c>
      <c r="CZ1803" s="319" t="s">
        <v>53</v>
      </c>
      <c r="DA1803" s="319" t="s">
        <v>53</v>
      </c>
      <c r="DB1803" s="319">
        <v>30</v>
      </c>
      <c r="DC1803" s="319">
        <v>150</v>
      </c>
      <c r="DD1803" s="319">
        <v>6</v>
      </c>
      <c r="DE1803" s="319">
        <v>6</v>
      </c>
      <c r="DF1803" s="319" t="s">
        <v>48</v>
      </c>
    </row>
    <row r="1804" spans="1:110" s="299" customFormat="1" ht="16" customHeight="1">
      <c r="A1804" s="297" t="s">
        <v>6683</v>
      </c>
      <c r="B1804" s="297" t="s">
        <v>6683</v>
      </c>
      <c r="C1804" s="119" t="s">
        <v>115</v>
      </c>
      <c r="D1804" s="119" t="s">
        <v>3923</v>
      </c>
      <c r="E1804" s="119" t="s">
        <v>3950</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6684</v>
      </c>
      <c r="Y1804" s="119" t="s">
        <v>6685</v>
      </c>
      <c r="Z1804" s="119" t="s">
        <v>6686</v>
      </c>
      <c r="AA1804" s="119" t="s">
        <v>6687</v>
      </c>
      <c r="AB1804" s="119" t="s">
        <v>1210</v>
      </c>
      <c r="AD1804" s="300"/>
      <c r="AE1804" s="304"/>
      <c r="AF1804" s="297"/>
      <c r="AG1804" s="355">
        <v>0</v>
      </c>
      <c r="AH1804" s="297" t="s">
        <v>6683</v>
      </c>
      <c r="AI1804" s="297" t="s">
        <v>6683</v>
      </c>
      <c r="AJ1804" s="302">
        <v>4</v>
      </c>
      <c r="AX1804" s="303"/>
      <c r="AZ1804" s="303"/>
      <c r="BB1804" s="304"/>
      <c r="BC1804" s="304"/>
      <c r="BD1804" s="303"/>
      <c r="BE1804" s="303"/>
      <c r="BF1804" s="305"/>
      <c r="BG1804" s="305"/>
      <c r="BH1804" s="306" t="s">
        <v>3923</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3923</v>
      </c>
      <c r="CX1804" s="318" t="s">
        <v>3950</v>
      </c>
      <c r="CY1804" s="320" t="s">
        <v>925</v>
      </c>
      <c r="CZ1804" s="319" t="s">
        <v>53</v>
      </c>
      <c r="DA1804" s="319" t="s">
        <v>53</v>
      </c>
      <c r="DB1804" s="319">
        <v>30</v>
      </c>
      <c r="DC1804" s="319">
        <v>150</v>
      </c>
      <c r="DD1804" s="319">
        <v>6</v>
      </c>
      <c r="DE1804" s="319">
        <v>6</v>
      </c>
      <c r="DF1804" s="319" t="s">
        <v>48</v>
      </c>
    </row>
    <row r="1805" spans="1:110" s="299" customFormat="1" ht="16" customHeight="1">
      <c r="A1805" s="297" t="s">
        <v>6688</v>
      </c>
      <c r="B1805" s="297" t="s">
        <v>6688</v>
      </c>
      <c r="C1805" s="119" t="s">
        <v>115</v>
      </c>
      <c r="D1805" s="119" t="s">
        <v>3591</v>
      </c>
      <c r="E1805" s="119" t="s">
        <v>3959</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6689</v>
      </c>
      <c r="Y1805" s="119" t="s">
        <v>6690</v>
      </c>
      <c r="Z1805" s="119" t="s">
        <v>6691</v>
      </c>
      <c r="AA1805" s="119" t="s">
        <v>6692</v>
      </c>
      <c r="AB1805" s="119" t="s">
        <v>1210</v>
      </c>
      <c r="AD1805" s="300"/>
      <c r="AE1805" s="304"/>
      <c r="AF1805" s="297"/>
      <c r="AG1805" s="355">
        <v>0</v>
      </c>
      <c r="AH1805" s="297" t="s">
        <v>6688</v>
      </c>
      <c r="AI1805" s="297" t="s">
        <v>6688</v>
      </c>
      <c r="AJ1805" s="302">
        <v>2</v>
      </c>
      <c r="AX1805" s="303"/>
      <c r="AZ1805" s="303"/>
      <c r="BB1805" s="304"/>
      <c r="BC1805" s="304"/>
      <c r="BD1805" s="303"/>
      <c r="BE1805" s="303"/>
      <c r="BF1805" s="305"/>
      <c r="BG1805" s="305"/>
      <c r="BH1805" s="306" t="s">
        <v>3591</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3591</v>
      </c>
      <c r="CX1805" s="318" t="s">
        <v>3959</v>
      </c>
      <c r="CY1805" s="320" t="s">
        <v>925</v>
      </c>
      <c r="CZ1805" s="319" t="s">
        <v>53</v>
      </c>
      <c r="DA1805" s="319" t="s">
        <v>53</v>
      </c>
      <c r="DB1805" s="319">
        <v>30</v>
      </c>
      <c r="DC1805" s="319">
        <v>150</v>
      </c>
      <c r="DD1805" s="319">
        <v>30</v>
      </c>
      <c r="DE1805" s="319">
        <v>30</v>
      </c>
      <c r="DF1805" s="319" t="s">
        <v>48</v>
      </c>
    </row>
    <row r="1806" spans="1:110" s="299" customFormat="1" ht="16" customHeight="1">
      <c r="A1806" s="297" t="s">
        <v>6693</v>
      </c>
      <c r="B1806" s="297" t="s">
        <v>6693</v>
      </c>
      <c r="C1806" s="119" t="s">
        <v>115</v>
      </c>
      <c r="D1806" s="119" t="s">
        <v>3959</v>
      </c>
      <c r="E1806" s="119" t="s">
        <v>3968</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6694</v>
      </c>
      <c r="Y1806" s="119" t="s">
        <v>6695</v>
      </c>
      <c r="Z1806" s="119" t="s">
        <v>6696</v>
      </c>
      <c r="AA1806" s="119" t="s">
        <v>6697</v>
      </c>
      <c r="AB1806" s="119" t="s">
        <v>1210</v>
      </c>
      <c r="AD1806" s="300"/>
      <c r="AE1806" s="304"/>
      <c r="AF1806" s="297"/>
      <c r="AG1806" s="355">
        <v>0</v>
      </c>
      <c r="AH1806" s="297" t="s">
        <v>6693</v>
      </c>
      <c r="AI1806" s="297" t="s">
        <v>6693</v>
      </c>
      <c r="AJ1806" s="302">
        <v>3</v>
      </c>
      <c r="AX1806" s="303"/>
      <c r="AZ1806" s="303"/>
      <c r="BB1806" s="304"/>
      <c r="BC1806" s="304"/>
      <c r="BD1806" s="303"/>
      <c r="BE1806" s="303"/>
      <c r="BF1806" s="305"/>
      <c r="BG1806" s="305"/>
      <c r="BH1806" s="306" t="s">
        <v>3959</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3959</v>
      </c>
      <c r="CX1806" s="318" t="s">
        <v>3968</v>
      </c>
      <c r="CY1806" s="320" t="s">
        <v>925</v>
      </c>
      <c r="CZ1806" s="319" t="s">
        <v>53</v>
      </c>
      <c r="DA1806" s="319" t="s">
        <v>53</v>
      </c>
      <c r="DB1806" s="319">
        <v>30</v>
      </c>
      <c r="DC1806" s="319">
        <v>150</v>
      </c>
      <c r="DD1806" s="319">
        <v>17.5</v>
      </c>
      <c r="DE1806" s="319">
        <v>17.5</v>
      </c>
      <c r="DF1806" s="319" t="s">
        <v>48</v>
      </c>
    </row>
    <row r="1807" spans="1:110" s="299" customFormat="1" ht="16" customHeight="1">
      <c r="A1807" s="297" t="s">
        <v>6698</v>
      </c>
      <c r="B1807" s="297" t="s">
        <v>6698</v>
      </c>
      <c r="C1807" s="119" t="s">
        <v>115</v>
      </c>
      <c r="D1807" s="119" t="s">
        <v>3968</v>
      </c>
      <c r="E1807" s="119" t="s">
        <v>3977</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6699</v>
      </c>
      <c r="Y1807" s="119" t="s">
        <v>6700</v>
      </c>
      <c r="Z1807" s="119" t="s">
        <v>6701</v>
      </c>
      <c r="AA1807" s="119" t="s">
        <v>6702</v>
      </c>
      <c r="AB1807" s="119" t="s">
        <v>1210</v>
      </c>
      <c r="AD1807" s="300"/>
      <c r="AE1807" s="304"/>
      <c r="AF1807" s="297"/>
      <c r="AG1807" s="355">
        <v>0</v>
      </c>
      <c r="AH1807" s="297" t="s">
        <v>6698</v>
      </c>
      <c r="AI1807" s="297" t="s">
        <v>6698</v>
      </c>
      <c r="AJ1807" s="302">
        <v>4</v>
      </c>
      <c r="AX1807" s="303"/>
      <c r="AZ1807" s="303"/>
      <c r="BB1807" s="304"/>
      <c r="BC1807" s="304"/>
      <c r="BD1807" s="303"/>
      <c r="BE1807" s="303"/>
      <c r="BF1807" s="305"/>
      <c r="BG1807" s="305"/>
      <c r="BH1807" s="306" t="s">
        <v>3968</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3968</v>
      </c>
      <c r="CX1807" s="318" t="s">
        <v>3977</v>
      </c>
      <c r="CY1807" s="320" t="s">
        <v>925</v>
      </c>
      <c r="CZ1807" s="319" t="s">
        <v>53</v>
      </c>
      <c r="DA1807" s="319" t="s">
        <v>53</v>
      </c>
      <c r="DB1807" s="319">
        <v>30</v>
      </c>
      <c r="DC1807" s="319">
        <v>150</v>
      </c>
      <c r="DD1807" s="319">
        <v>6</v>
      </c>
      <c r="DE1807" s="319">
        <v>6</v>
      </c>
      <c r="DF1807" s="319" t="s">
        <v>48</v>
      </c>
    </row>
    <row r="1808" spans="1:110" s="299" customFormat="1" ht="16" customHeight="1">
      <c r="A1808" s="297" t="s">
        <v>6703</v>
      </c>
      <c r="B1808" s="297" t="s">
        <v>6703</v>
      </c>
      <c r="C1808" s="119" t="s">
        <v>115</v>
      </c>
      <c r="D1808" s="119" t="s">
        <v>3968</v>
      </c>
      <c r="E1808" s="119" t="s">
        <v>3986</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6704</v>
      </c>
      <c r="Y1808" s="119" t="s">
        <v>6705</v>
      </c>
      <c r="Z1808" s="119" t="s">
        <v>6706</v>
      </c>
      <c r="AA1808" s="119" t="s">
        <v>6707</v>
      </c>
      <c r="AB1808" s="119" t="s">
        <v>1210</v>
      </c>
      <c r="AD1808" s="300"/>
      <c r="AE1808" s="304"/>
      <c r="AF1808" s="297"/>
      <c r="AG1808" s="355">
        <v>0</v>
      </c>
      <c r="AH1808" s="297" t="s">
        <v>6703</v>
      </c>
      <c r="AI1808" s="297" t="s">
        <v>6703</v>
      </c>
      <c r="AJ1808" s="302">
        <v>4</v>
      </c>
      <c r="AX1808" s="303"/>
      <c r="AZ1808" s="303"/>
      <c r="BB1808" s="304"/>
      <c r="BC1808" s="304"/>
      <c r="BD1808" s="303"/>
      <c r="BE1808" s="303"/>
      <c r="BF1808" s="305"/>
      <c r="BG1808" s="305"/>
      <c r="BH1808" s="306" t="s">
        <v>3968</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3968</v>
      </c>
      <c r="CX1808" s="318" t="s">
        <v>3986</v>
      </c>
      <c r="CY1808" s="320" t="s">
        <v>925</v>
      </c>
      <c r="CZ1808" s="319" t="s">
        <v>53</v>
      </c>
      <c r="DA1808" s="319" t="s">
        <v>53</v>
      </c>
      <c r="DB1808" s="319">
        <v>30</v>
      </c>
      <c r="DC1808" s="319">
        <v>150</v>
      </c>
      <c r="DD1808" s="319">
        <v>6</v>
      </c>
      <c r="DE1808" s="319">
        <v>6</v>
      </c>
      <c r="DF1808" s="319" t="s">
        <v>48</v>
      </c>
    </row>
    <row r="1809" spans="1:110" s="299" customFormat="1" ht="16" customHeight="1">
      <c r="A1809" s="297" t="s">
        <v>6708</v>
      </c>
      <c r="B1809" s="297" t="s">
        <v>6708</v>
      </c>
      <c r="C1809" s="119" t="s">
        <v>115</v>
      </c>
      <c r="D1809" s="119" t="s">
        <v>3968</v>
      </c>
      <c r="E1809" s="119" t="s">
        <v>3995</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6709</v>
      </c>
      <c r="Y1809" s="119" t="s">
        <v>6710</v>
      </c>
      <c r="Z1809" s="119" t="s">
        <v>6711</v>
      </c>
      <c r="AA1809" s="119" t="s">
        <v>6712</v>
      </c>
      <c r="AB1809" s="119" t="s">
        <v>1210</v>
      </c>
      <c r="AD1809" s="300"/>
      <c r="AE1809" s="304"/>
      <c r="AF1809" s="297"/>
      <c r="AG1809" s="355">
        <v>0</v>
      </c>
      <c r="AH1809" s="297" t="s">
        <v>6708</v>
      </c>
      <c r="AI1809" s="297" t="s">
        <v>6708</v>
      </c>
      <c r="AJ1809" s="302">
        <v>4</v>
      </c>
      <c r="AX1809" s="303"/>
      <c r="AZ1809" s="303"/>
      <c r="BB1809" s="304"/>
      <c r="BC1809" s="304"/>
      <c r="BD1809" s="303"/>
      <c r="BE1809" s="303"/>
      <c r="BF1809" s="305"/>
      <c r="BG1809" s="305"/>
      <c r="BH1809" s="306" t="s">
        <v>3968</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3968</v>
      </c>
      <c r="CX1809" s="318" t="s">
        <v>3995</v>
      </c>
      <c r="CY1809" s="320" t="s">
        <v>925</v>
      </c>
      <c r="CZ1809" s="319" t="s">
        <v>53</v>
      </c>
      <c r="DA1809" s="319" t="s">
        <v>53</v>
      </c>
      <c r="DB1809" s="319">
        <v>30</v>
      </c>
      <c r="DC1809" s="319">
        <v>150</v>
      </c>
      <c r="DD1809" s="319">
        <v>6</v>
      </c>
      <c r="DE1809" s="319">
        <v>6</v>
      </c>
      <c r="DF1809" s="319" t="s">
        <v>48</v>
      </c>
    </row>
    <row r="1810" spans="1:110" s="299" customFormat="1" ht="16" customHeight="1">
      <c r="A1810" s="297" t="s">
        <v>6713</v>
      </c>
      <c r="B1810" s="297" t="s">
        <v>6713</v>
      </c>
      <c r="C1810" s="119" t="s">
        <v>115</v>
      </c>
      <c r="D1810" s="119" t="s">
        <v>3959</v>
      </c>
      <c r="E1810" s="119" t="s">
        <v>4004</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6714</v>
      </c>
      <c r="Y1810" s="119" t="s">
        <v>6715</v>
      </c>
      <c r="Z1810" s="119" t="s">
        <v>6716</v>
      </c>
      <c r="AA1810" s="119" t="s">
        <v>6717</v>
      </c>
      <c r="AB1810" s="119" t="s">
        <v>1210</v>
      </c>
      <c r="AD1810" s="300"/>
      <c r="AE1810" s="304"/>
      <c r="AF1810" s="297"/>
      <c r="AG1810" s="355">
        <v>0</v>
      </c>
      <c r="AH1810" s="297" t="s">
        <v>6713</v>
      </c>
      <c r="AI1810" s="297" t="s">
        <v>6713</v>
      </c>
      <c r="AJ1810" s="302">
        <v>3</v>
      </c>
      <c r="AX1810" s="303"/>
      <c r="AZ1810" s="303"/>
      <c r="BB1810" s="304"/>
      <c r="BC1810" s="304"/>
      <c r="BD1810" s="303"/>
      <c r="BE1810" s="303"/>
      <c r="BF1810" s="305"/>
      <c r="BG1810" s="305"/>
      <c r="BH1810" s="306" t="s">
        <v>3959</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3959</v>
      </c>
      <c r="CX1810" s="318" t="s">
        <v>4004</v>
      </c>
      <c r="CY1810" s="320" t="s">
        <v>925</v>
      </c>
      <c r="CZ1810" s="319" t="s">
        <v>53</v>
      </c>
      <c r="DA1810" s="319" t="s">
        <v>53</v>
      </c>
      <c r="DB1810" s="319">
        <v>30</v>
      </c>
      <c r="DC1810" s="319">
        <v>150</v>
      </c>
      <c r="DD1810" s="319">
        <v>17.5</v>
      </c>
      <c r="DE1810" s="319">
        <v>17.5</v>
      </c>
      <c r="DF1810" s="319" t="s">
        <v>48</v>
      </c>
    </row>
    <row r="1811" spans="1:110" s="299" customFormat="1" ht="16" customHeight="1">
      <c r="A1811" s="297" t="s">
        <v>6718</v>
      </c>
      <c r="B1811" s="297" t="s">
        <v>6718</v>
      </c>
      <c r="C1811" s="119" t="s">
        <v>115</v>
      </c>
      <c r="D1811" s="119" t="s">
        <v>4004</v>
      </c>
      <c r="E1811" s="119" t="s">
        <v>4013</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6719</v>
      </c>
      <c r="Y1811" s="119" t="s">
        <v>6720</v>
      </c>
      <c r="Z1811" s="119" t="s">
        <v>6721</v>
      </c>
      <c r="AA1811" s="119" t="s">
        <v>6722</v>
      </c>
      <c r="AB1811" s="119" t="s">
        <v>1210</v>
      </c>
      <c r="AD1811" s="300"/>
      <c r="AE1811" s="304"/>
      <c r="AF1811" s="297"/>
      <c r="AG1811" s="355">
        <v>0</v>
      </c>
      <c r="AH1811" s="297" t="s">
        <v>6718</v>
      </c>
      <c r="AI1811" s="297" t="s">
        <v>6718</v>
      </c>
      <c r="AJ1811" s="302">
        <v>4</v>
      </c>
      <c r="AX1811" s="303"/>
      <c r="AZ1811" s="303"/>
      <c r="BB1811" s="304"/>
      <c r="BC1811" s="304"/>
      <c r="BD1811" s="303"/>
      <c r="BE1811" s="303"/>
      <c r="BF1811" s="305"/>
      <c r="BG1811" s="305"/>
      <c r="BH1811" s="306" t="s">
        <v>4004</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4004</v>
      </c>
      <c r="CX1811" s="318" t="s">
        <v>4013</v>
      </c>
      <c r="CY1811" s="320" t="s">
        <v>925</v>
      </c>
      <c r="CZ1811" s="319" t="s">
        <v>53</v>
      </c>
      <c r="DA1811" s="319" t="s">
        <v>53</v>
      </c>
      <c r="DB1811" s="319">
        <v>30</v>
      </c>
      <c r="DC1811" s="319">
        <v>150</v>
      </c>
      <c r="DD1811" s="319">
        <v>6</v>
      </c>
      <c r="DE1811" s="319">
        <v>6</v>
      </c>
      <c r="DF1811" s="319" t="s">
        <v>48</v>
      </c>
    </row>
    <row r="1812" spans="1:110" s="299" customFormat="1" ht="16" customHeight="1">
      <c r="A1812" s="297" t="s">
        <v>6723</v>
      </c>
      <c r="B1812" s="297" t="s">
        <v>6723</v>
      </c>
      <c r="C1812" s="119" t="s">
        <v>115</v>
      </c>
      <c r="D1812" s="119" t="s">
        <v>4004</v>
      </c>
      <c r="E1812" s="119" t="s">
        <v>4022</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6724</v>
      </c>
      <c r="Y1812" s="119" t="s">
        <v>6725</v>
      </c>
      <c r="Z1812" s="119" t="s">
        <v>6726</v>
      </c>
      <c r="AA1812" s="119" t="s">
        <v>6727</v>
      </c>
      <c r="AB1812" s="119" t="s">
        <v>1210</v>
      </c>
      <c r="AD1812" s="300"/>
      <c r="AE1812" s="304"/>
      <c r="AF1812" s="297"/>
      <c r="AG1812" s="355">
        <v>0</v>
      </c>
      <c r="AH1812" s="297" t="s">
        <v>6723</v>
      </c>
      <c r="AI1812" s="297" t="s">
        <v>6723</v>
      </c>
      <c r="AJ1812" s="302">
        <v>4</v>
      </c>
      <c r="AX1812" s="303"/>
      <c r="AZ1812" s="303"/>
      <c r="BB1812" s="304"/>
      <c r="BC1812" s="304"/>
      <c r="BD1812" s="303"/>
      <c r="BE1812" s="303"/>
      <c r="BF1812" s="305"/>
      <c r="BG1812" s="305"/>
      <c r="BH1812" s="306" t="s">
        <v>4004</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4004</v>
      </c>
      <c r="CX1812" s="318" t="s">
        <v>4022</v>
      </c>
      <c r="CY1812" s="320" t="s">
        <v>925</v>
      </c>
      <c r="CZ1812" s="319" t="s">
        <v>53</v>
      </c>
      <c r="DA1812" s="319" t="s">
        <v>53</v>
      </c>
      <c r="DB1812" s="319">
        <v>30</v>
      </c>
      <c r="DC1812" s="319">
        <v>150</v>
      </c>
      <c r="DD1812" s="319">
        <v>6</v>
      </c>
      <c r="DE1812" s="319">
        <v>6</v>
      </c>
      <c r="DF1812" s="319" t="s">
        <v>48</v>
      </c>
    </row>
    <row r="1813" spans="1:110" s="299" customFormat="1" ht="16" customHeight="1">
      <c r="A1813" s="297" t="s">
        <v>6728</v>
      </c>
      <c r="B1813" s="297" t="s">
        <v>6728</v>
      </c>
      <c r="C1813" s="119" t="s">
        <v>115</v>
      </c>
      <c r="D1813" s="119" t="s">
        <v>4004</v>
      </c>
      <c r="E1813" s="119" t="s">
        <v>4031</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6729</v>
      </c>
      <c r="Y1813" s="119" t="s">
        <v>6730</v>
      </c>
      <c r="Z1813" s="119" t="s">
        <v>6731</v>
      </c>
      <c r="AA1813" s="119" t="s">
        <v>6732</v>
      </c>
      <c r="AB1813" s="119" t="s">
        <v>1210</v>
      </c>
      <c r="AD1813" s="300"/>
      <c r="AE1813" s="304"/>
      <c r="AF1813" s="297"/>
      <c r="AG1813" s="355">
        <v>0</v>
      </c>
      <c r="AH1813" s="297" t="s">
        <v>6728</v>
      </c>
      <c r="AI1813" s="297" t="s">
        <v>6728</v>
      </c>
      <c r="AJ1813" s="302">
        <v>4</v>
      </c>
      <c r="AX1813" s="303"/>
      <c r="AZ1813" s="303"/>
      <c r="BB1813" s="304"/>
      <c r="BC1813" s="304"/>
      <c r="BD1813" s="303"/>
      <c r="BE1813" s="303"/>
      <c r="BF1813" s="305"/>
      <c r="BG1813" s="305"/>
      <c r="BH1813" s="306" t="s">
        <v>4004</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4004</v>
      </c>
      <c r="CX1813" s="318" t="s">
        <v>4031</v>
      </c>
      <c r="CY1813" s="320" t="s">
        <v>925</v>
      </c>
      <c r="CZ1813" s="319" t="s">
        <v>53</v>
      </c>
      <c r="DA1813" s="319" t="s">
        <v>53</v>
      </c>
      <c r="DB1813" s="319">
        <v>30</v>
      </c>
      <c r="DC1813" s="319">
        <v>150</v>
      </c>
      <c r="DD1813" s="319">
        <v>6</v>
      </c>
      <c r="DE1813" s="319">
        <v>6</v>
      </c>
      <c r="DF1813" s="319" t="s">
        <v>48</v>
      </c>
    </row>
    <row r="1814" spans="1:110" s="299" customFormat="1" ht="16" customHeight="1">
      <c r="A1814" s="297" t="s">
        <v>6733</v>
      </c>
      <c r="B1814" s="297" t="s">
        <v>6733</v>
      </c>
      <c r="C1814" s="119" t="s">
        <v>115</v>
      </c>
      <c r="D1814" s="119" t="s">
        <v>3959</v>
      </c>
      <c r="E1814" s="119" t="s">
        <v>4040</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6734</v>
      </c>
      <c r="Y1814" s="119" t="s">
        <v>6735</v>
      </c>
      <c r="Z1814" s="119" t="s">
        <v>6736</v>
      </c>
      <c r="AA1814" s="119" t="s">
        <v>6737</v>
      </c>
      <c r="AB1814" s="119" t="s">
        <v>1210</v>
      </c>
      <c r="AD1814" s="300"/>
      <c r="AE1814" s="304"/>
      <c r="AF1814" s="297"/>
      <c r="AG1814" s="355">
        <v>0</v>
      </c>
      <c r="AH1814" s="297" t="s">
        <v>6733</v>
      </c>
      <c r="AI1814" s="297" t="s">
        <v>6733</v>
      </c>
      <c r="AJ1814" s="302">
        <v>3</v>
      </c>
      <c r="AX1814" s="303"/>
      <c r="AZ1814" s="303"/>
      <c r="BB1814" s="304"/>
      <c r="BC1814" s="304"/>
      <c r="BD1814" s="303"/>
      <c r="BE1814" s="303"/>
      <c r="BF1814" s="305"/>
      <c r="BG1814" s="305"/>
      <c r="BH1814" s="306" t="s">
        <v>3959</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3959</v>
      </c>
      <c r="CX1814" s="318" t="s">
        <v>4040</v>
      </c>
      <c r="CY1814" s="320" t="s">
        <v>925</v>
      </c>
      <c r="CZ1814" s="319" t="s">
        <v>53</v>
      </c>
      <c r="DA1814" s="319" t="s">
        <v>53</v>
      </c>
      <c r="DB1814" s="319">
        <v>30</v>
      </c>
      <c r="DC1814" s="319">
        <v>150</v>
      </c>
      <c r="DD1814" s="319">
        <v>17.5</v>
      </c>
      <c r="DE1814" s="319">
        <v>17.5</v>
      </c>
      <c r="DF1814" s="319" t="s">
        <v>48</v>
      </c>
    </row>
    <row r="1815" spans="1:110" s="299" customFormat="1" ht="16" customHeight="1">
      <c r="A1815" s="297" t="s">
        <v>6738</v>
      </c>
      <c r="B1815" s="297" t="s">
        <v>6738</v>
      </c>
      <c r="C1815" s="119" t="s">
        <v>115</v>
      </c>
      <c r="D1815" s="119" t="s">
        <v>4040</v>
      </c>
      <c r="E1815" s="119" t="s">
        <v>4049</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6739</v>
      </c>
      <c r="Y1815" s="119" t="s">
        <v>6740</v>
      </c>
      <c r="Z1815" s="119" t="s">
        <v>6741</v>
      </c>
      <c r="AA1815" s="119" t="s">
        <v>6742</v>
      </c>
      <c r="AB1815" s="119" t="s">
        <v>1210</v>
      </c>
      <c r="AD1815" s="300"/>
      <c r="AE1815" s="304"/>
      <c r="AF1815" s="297"/>
      <c r="AG1815" s="355">
        <v>0</v>
      </c>
      <c r="AH1815" s="297" t="s">
        <v>6738</v>
      </c>
      <c r="AI1815" s="297" t="s">
        <v>6738</v>
      </c>
      <c r="AJ1815" s="302">
        <v>4</v>
      </c>
      <c r="AX1815" s="303"/>
      <c r="AZ1815" s="303"/>
      <c r="BB1815" s="304"/>
      <c r="BC1815" s="304"/>
      <c r="BD1815" s="303"/>
      <c r="BE1815" s="303"/>
      <c r="BF1815" s="305"/>
      <c r="BG1815" s="305"/>
      <c r="BH1815" s="306" t="s">
        <v>4040</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4040</v>
      </c>
      <c r="CX1815" s="318" t="s">
        <v>4049</v>
      </c>
      <c r="CY1815" s="320" t="s">
        <v>925</v>
      </c>
      <c r="CZ1815" s="319" t="s">
        <v>53</v>
      </c>
      <c r="DA1815" s="319" t="s">
        <v>53</v>
      </c>
      <c r="DB1815" s="319">
        <v>30</v>
      </c>
      <c r="DC1815" s="319">
        <v>150</v>
      </c>
      <c r="DD1815" s="319">
        <v>6</v>
      </c>
      <c r="DE1815" s="319">
        <v>6</v>
      </c>
      <c r="DF1815" s="319" t="s">
        <v>48</v>
      </c>
    </row>
    <row r="1816" spans="1:110" s="299" customFormat="1" ht="16" customHeight="1">
      <c r="A1816" s="297" t="s">
        <v>6743</v>
      </c>
      <c r="B1816" s="297" t="s">
        <v>6743</v>
      </c>
      <c r="C1816" s="119" t="s">
        <v>115</v>
      </c>
      <c r="D1816" s="119" t="s">
        <v>4040</v>
      </c>
      <c r="E1816" s="119" t="s">
        <v>4058</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6744</v>
      </c>
      <c r="Y1816" s="119" t="s">
        <v>6745</v>
      </c>
      <c r="Z1816" s="119" t="s">
        <v>6746</v>
      </c>
      <c r="AA1816" s="119" t="s">
        <v>6747</v>
      </c>
      <c r="AB1816" s="119" t="s">
        <v>1210</v>
      </c>
      <c r="AD1816" s="300"/>
      <c r="AE1816" s="304"/>
      <c r="AF1816" s="297"/>
      <c r="AG1816" s="355">
        <v>0</v>
      </c>
      <c r="AH1816" s="297" t="s">
        <v>6743</v>
      </c>
      <c r="AI1816" s="297" t="s">
        <v>6743</v>
      </c>
      <c r="AJ1816" s="302">
        <v>4</v>
      </c>
      <c r="AX1816" s="303"/>
      <c r="AZ1816" s="303"/>
      <c r="BB1816" s="304"/>
      <c r="BC1816" s="304"/>
      <c r="BD1816" s="303"/>
      <c r="BE1816" s="303"/>
      <c r="BF1816" s="305"/>
      <c r="BG1816" s="305"/>
      <c r="BH1816" s="306" t="s">
        <v>4040</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4040</v>
      </c>
      <c r="CX1816" s="318" t="s">
        <v>4058</v>
      </c>
      <c r="CY1816" s="320" t="s">
        <v>925</v>
      </c>
      <c r="CZ1816" s="319" t="s">
        <v>53</v>
      </c>
      <c r="DA1816" s="319" t="s">
        <v>53</v>
      </c>
      <c r="DB1816" s="319">
        <v>30</v>
      </c>
      <c r="DC1816" s="319">
        <v>150</v>
      </c>
      <c r="DD1816" s="319">
        <v>6</v>
      </c>
      <c r="DE1816" s="319">
        <v>6</v>
      </c>
      <c r="DF1816" s="319" t="s">
        <v>48</v>
      </c>
    </row>
    <row r="1817" spans="1:110" s="299" customFormat="1" ht="16" customHeight="1">
      <c r="A1817" s="297" t="s">
        <v>6748</v>
      </c>
      <c r="B1817" s="297" t="s">
        <v>6748</v>
      </c>
      <c r="C1817" s="119" t="s">
        <v>115</v>
      </c>
      <c r="D1817" s="119" t="s">
        <v>4040</v>
      </c>
      <c r="E1817" s="119" t="s">
        <v>4067</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6749</v>
      </c>
      <c r="Y1817" s="119" t="s">
        <v>6750</v>
      </c>
      <c r="Z1817" s="119" t="s">
        <v>6751</v>
      </c>
      <c r="AA1817" s="119" t="s">
        <v>6752</v>
      </c>
      <c r="AB1817" s="119" t="s">
        <v>1210</v>
      </c>
      <c r="AD1817" s="300"/>
      <c r="AE1817" s="304"/>
      <c r="AF1817" s="297"/>
      <c r="AG1817" s="355">
        <v>0</v>
      </c>
      <c r="AH1817" s="297" t="s">
        <v>6748</v>
      </c>
      <c r="AI1817" s="297" t="s">
        <v>6748</v>
      </c>
      <c r="AJ1817" s="302">
        <v>4</v>
      </c>
      <c r="AX1817" s="303"/>
      <c r="AZ1817" s="303"/>
      <c r="BB1817" s="304"/>
      <c r="BC1817" s="304"/>
      <c r="BD1817" s="303"/>
      <c r="BE1817" s="303"/>
      <c r="BF1817" s="305"/>
      <c r="BG1817" s="305"/>
      <c r="BH1817" s="306" t="s">
        <v>4040</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4040</v>
      </c>
      <c r="CX1817" s="318" t="s">
        <v>4067</v>
      </c>
      <c r="CY1817" s="320" t="s">
        <v>925</v>
      </c>
      <c r="CZ1817" s="319" t="s">
        <v>53</v>
      </c>
      <c r="DA1817" s="319" t="s">
        <v>53</v>
      </c>
      <c r="DB1817" s="319">
        <v>30</v>
      </c>
      <c r="DC1817" s="319">
        <v>150</v>
      </c>
      <c r="DD1817" s="319">
        <v>6</v>
      </c>
      <c r="DE1817" s="319">
        <v>6</v>
      </c>
      <c r="DF1817" s="319" t="s">
        <v>48</v>
      </c>
    </row>
    <row r="1818" spans="1:110" s="299" customFormat="1" ht="16" customHeight="1">
      <c r="A1818" s="297" t="s">
        <v>6753</v>
      </c>
      <c r="B1818" s="297" t="s">
        <v>6753</v>
      </c>
      <c r="C1818" s="119" t="s">
        <v>115</v>
      </c>
      <c r="D1818" s="119" t="s">
        <v>1203</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6754</v>
      </c>
      <c r="Y1818" s="119" t="s">
        <v>6755</v>
      </c>
      <c r="Z1818" s="119" t="s">
        <v>6756</v>
      </c>
      <c r="AA1818" s="119" t="s">
        <v>6757</v>
      </c>
      <c r="AB1818" s="119" t="s">
        <v>1210</v>
      </c>
      <c r="AD1818" s="300"/>
      <c r="AE1818" s="304"/>
      <c r="AF1818" s="297"/>
      <c r="AG1818" s="355">
        <v>0</v>
      </c>
      <c r="AH1818" s="297" t="s">
        <v>6753</v>
      </c>
      <c r="AI1818" s="297" t="s">
        <v>6753</v>
      </c>
      <c r="AJ1818" s="302">
        <v>1</v>
      </c>
      <c r="AX1818" s="303"/>
      <c r="AZ1818" s="303"/>
      <c r="BB1818" s="304"/>
      <c r="BC1818" s="304"/>
      <c r="BD1818" s="303"/>
      <c r="BE1818" s="303"/>
      <c r="BF1818" s="305"/>
      <c r="BG1818" s="305"/>
      <c r="BH1818" s="306" t="s">
        <v>1203</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1203</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6758</v>
      </c>
      <c r="B1819" s="297" t="s">
        <v>6758</v>
      </c>
      <c r="C1819" s="119" t="s">
        <v>115</v>
      </c>
      <c r="D1819" s="119" t="s">
        <v>4067</v>
      </c>
      <c r="E1819" s="119" t="s">
        <v>4084</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6759</v>
      </c>
      <c r="Y1819" s="119" t="s">
        <v>6760</v>
      </c>
      <c r="Z1819" s="119" t="s">
        <v>6761</v>
      </c>
      <c r="AA1819" s="119" t="s">
        <v>6762</v>
      </c>
      <c r="AB1819" s="119" t="s">
        <v>1210</v>
      </c>
      <c r="AD1819" s="300"/>
      <c r="AE1819" s="304"/>
      <c r="AF1819" s="297"/>
      <c r="AG1819" s="355">
        <v>0</v>
      </c>
      <c r="AH1819" s="297" t="s">
        <v>6758</v>
      </c>
      <c r="AI1819" s="297" t="s">
        <v>6758</v>
      </c>
      <c r="AJ1819" s="302">
        <v>2</v>
      </c>
      <c r="AX1819" s="303"/>
      <c r="AZ1819" s="303"/>
      <c r="BB1819" s="304"/>
      <c r="BC1819" s="304"/>
      <c r="BD1819" s="303"/>
      <c r="BE1819" s="303"/>
      <c r="BF1819" s="305"/>
      <c r="BG1819" s="305"/>
      <c r="BH1819" s="306" t="s">
        <v>4067</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4067</v>
      </c>
      <c r="CX1819" s="318" t="s">
        <v>4084</v>
      </c>
      <c r="CY1819" s="320" t="s">
        <v>925</v>
      </c>
      <c r="CZ1819" s="319" t="s">
        <v>53</v>
      </c>
      <c r="DA1819" s="319" t="s">
        <v>53</v>
      </c>
      <c r="DB1819" s="319">
        <v>30</v>
      </c>
      <c r="DC1819" s="319">
        <v>150</v>
      </c>
      <c r="DD1819" s="319">
        <v>30</v>
      </c>
      <c r="DE1819" s="319">
        <v>30</v>
      </c>
      <c r="DF1819" s="319" t="s">
        <v>48</v>
      </c>
    </row>
    <row r="1820" spans="1:110" s="299" customFormat="1" ht="16" customHeight="1">
      <c r="A1820" s="297" t="s">
        <v>6763</v>
      </c>
      <c r="B1820" s="297" t="s">
        <v>6763</v>
      </c>
      <c r="C1820" s="119" t="s">
        <v>115</v>
      </c>
      <c r="D1820" s="119" t="s">
        <v>4084</v>
      </c>
      <c r="E1820" s="119" t="s">
        <v>4093</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6764</v>
      </c>
      <c r="Y1820" s="119" t="s">
        <v>6765</v>
      </c>
      <c r="Z1820" s="119" t="s">
        <v>6766</v>
      </c>
      <c r="AA1820" s="119" t="s">
        <v>6767</v>
      </c>
      <c r="AB1820" s="119" t="s">
        <v>1210</v>
      </c>
      <c r="AD1820" s="300"/>
      <c r="AE1820" s="304"/>
      <c r="AF1820" s="297"/>
      <c r="AG1820" s="355">
        <v>0</v>
      </c>
      <c r="AH1820" s="297" t="s">
        <v>6763</v>
      </c>
      <c r="AI1820" s="297" t="s">
        <v>6763</v>
      </c>
      <c r="AJ1820" s="302">
        <v>3</v>
      </c>
      <c r="AX1820" s="303"/>
      <c r="AZ1820" s="303"/>
      <c r="BB1820" s="304"/>
      <c r="BC1820" s="304"/>
      <c r="BD1820" s="303"/>
      <c r="BE1820" s="303"/>
      <c r="BF1820" s="305"/>
      <c r="BG1820" s="305"/>
      <c r="BH1820" s="306" t="s">
        <v>4084</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4084</v>
      </c>
      <c r="CX1820" s="318" t="s">
        <v>4093</v>
      </c>
      <c r="CY1820" s="320" t="s">
        <v>925</v>
      </c>
      <c r="CZ1820" s="319" t="s">
        <v>53</v>
      </c>
      <c r="DA1820" s="319" t="s">
        <v>53</v>
      </c>
      <c r="DB1820" s="319">
        <v>30</v>
      </c>
      <c r="DC1820" s="319">
        <v>150</v>
      </c>
      <c r="DD1820" s="319">
        <v>17.5</v>
      </c>
      <c r="DE1820" s="319">
        <v>17.5</v>
      </c>
      <c r="DF1820" s="319" t="s">
        <v>48</v>
      </c>
    </row>
    <row r="1821" spans="1:110" s="299" customFormat="1" ht="16" customHeight="1">
      <c r="A1821" s="297" t="s">
        <v>6768</v>
      </c>
      <c r="B1821" s="297" t="s">
        <v>6768</v>
      </c>
      <c r="C1821" s="119" t="s">
        <v>115</v>
      </c>
      <c r="D1821" s="119" t="s">
        <v>4093</v>
      </c>
      <c r="E1821" s="119" t="s">
        <v>4102</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6769</v>
      </c>
      <c r="Y1821" s="119" t="s">
        <v>6770</v>
      </c>
      <c r="Z1821" s="119" t="s">
        <v>6771</v>
      </c>
      <c r="AA1821" s="119" t="s">
        <v>6772</v>
      </c>
      <c r="AB1821" s="119" t="s">
        <v>1210</v>
      </c>
      <c r="AD1821" s="300"/>
      <c r="AE1821" s="304"/>
      <c r="AF1821" s="297"/>
      <c r="AG1821" s="355">
        <v>0</v>
      </c>
      <c r="AH1821" s="297" t="s">
        <v>6768</v>
      </c>
      <c r="AI1821" s="297" t="s">
        <v>6768</v>
      </c>
      <c r="AJ1821" s="302">
        <v>4</v>
      </c>
      <c r="AX1821" s="303"/>
      <c r="AZ1821" s="303"/>
      <c r="BB1821" s="304"/>
      <c r="BC1821" s="304"/>
      <c r="BD1821" s="303"/>
      <c r="BE1821" s="303"/>
      <c r="BF1821" s="305"/>
      <c r="BG1821" s="305"/>
      <c r="BH1821" s="306" t="s">
        <v>4093</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4093</v>
      </c>
      <c r="CX1821" s="318" t="s">
        <v>4102</v>
      </c>
      <c r="CY1821" s="320" t="s">
        <v>925</v>
      </c>
      <c r="CZ1821" s="319" t="s">
        <v>53</v>
      </c>
      <c r="DA1821" s="319" t="s">
        <v>53</v>
      </c>
      <c r="DB1821" s="319">
        <v>30</v>
      </c>
      <c r="DC1821" s="319">
        <v>150</v>
      </c>
      <c r="DD1821" s="319">
        <v>6</v>
      </c>
      <c r="DE1821" s="319">
        <v>6</v>
      </c>
      <c r="DF1821" s="319" t="s">
        <v>48</v>
      </c>
    </row>
    <row r="1822" spans="1:110" s="299" customFormat="1" ht="16" customHeight="1">
      <c r="A1822" s="297" t="s">
        <v>6773</v>
      </c>
      <c r="B1822" s="297" t="s">
        <v>6773</v>
      </c>
      <c r="C1822" s="119" t="s">
        <v>115</v>
      </c>
      <c r="D1822" s="119" t="s">
        <v>4093</v>
      </c>
      <c r="E1822" s="119" t="s">
        <v>4111</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6774</v>
      </c>
      <c r="Y1822" s="119" t="s">
        <v>6775</v>
      </c>
      <c r="Z1822" s="119" t="s">
        <v>6776</v>
      </c>
      <c r="AA1822" s="119" t="s">
        <v>6777</v>
      </c>
      <c r="AB1822" s="119" t="s">
        <v>1210</v>
      </c>
      <c r="AD1822" s="300"/>
      <c r="AE1822" s="304"/>
      <c r="AF1822" s="297"/>
      <c r="AG1822" s="355">
        <v>0</v>
      </c>
      <c r="AH1822" s="297" t="s">
        <v>6773</v>
      </c>
      <c r="AI1822" s="297" t="s">
        <v>6773</v>
      </c>
      <c r="AJ1822" s="302">
        <v>4</v>
      </c>
      <c r="AX1822" s="303"/>
      <c r="AZ1822" s="303"/>
      <c r="BB1822" s="304"/>
      <c r="BC1822" s="304"/>
      <c r="BD1822" s="303"/>
      <c r="BE1822" s="303"/>
      <c r="BF1822" s="305"/>
      <c r="BG1822" s="305"/>
      <c r="BH1822" s="306" t="s">
        <v>4093</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4093</v>
      </c>
      <c r="CX1822" s="318" t="s">
        <v>4111</v>
      </c>
      <c r="CY1822" s="320" t="s">
        <v>925</v>
      </c>
      <c r="CZ1822" s="319" t="s">
        <v>53</v>
      </c>
      <c r="DA1822" s="319" t="s">
        <v>53</v>
      </c>
      <c r="DB1822" s="319">
        <v>30</v>
      </c>
      <c r="DC1822" s="319">
        <v>150</v>
      </c>
      <c r="DD1822" s="319">
        <v>6</v>
      </c>
      <c r="DE1822" s="319">
        <v>6</v>
      </c>
      <c r="DF1822" s="319" t="s">
        <v>48</v>
      </c>
    </row>
    <row r="1823" spans="1:110" s="299" customFormat="1" ht="16" customHeight="1">
      <c r="A1823" s="297" t="s">
        <v>6778</v>
      </c>
      <c r="B1823" s="297" t="s">
        <v>6778</v>
      </c>
      <c r="C1823" s="119" t="s">
        <v>115</v>
      </c>
      <c r="D1823" s="119" t="s">
        <v>4093</v>
      </c>
      <c r="E1823" s="119" t="s">
        <v>4120</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6779</v>
      </c>
      <c r="Y1823" s="119" t="s">
        <v>6780</v>
      </c>
      <c r="Z1823" s="119" t="s">
        <v>6781</v>
      </c>
      <c r="AA1823" s="119" t="s">
        <v>6782</v>
      </c>
      <c r="AB1823" s="119" t="s">
        <v>1210</v>
      </c>
      <c r="AD1823" s="300"/>
      <c r="AE1823" s="304"/>
      <c r="AF1823" s="297"/>
      <c r="AG1823" s="355">
        <v>0</v>
      </c>
      <c r="AH1823" s="297" t="s">
        <v>6778</v>
      </c>
      <c r="AI1823" s="297" t="s">
        <v>6778</v>
      </c>
      <c r="AJ1823" s="302">
        <v>4</v>
      </c>
      <c r="AX1823" s="303"/>
      <c r="AZ1823" s="303"/>
      <c r="BB1823" s="304"/>
      <c r="BC1823" s="304"/>
      <c r="BD1823" s="303"/>
      <c r="BE1823" s="303"/>
      <c r="BF1823" s="305"/>
      <c r="BG1823" s="305"/>
      <c r="BH1823" s="306" t="s">
        <v>4093</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4093</v>
      </c>
      <c r="CX1823" s="318" t="s">
        <v>4120</v>
      </c>
      <c r="CY1823" s="320" t="s">
        <v>925</v>
      </c>
      <c r="CZ1823" s="319" t="s">
        <v>53</v>
      </c>
      <c r="DA1823" s="319" t="s">
        <v>53</v>
      </c>
      <c r="DB1823" s="319">
        <v>30</v>
      </c>
      <c r="DC1823" s="319">
        <v>150</v>
      </c>
      <c r="DD1823" s="319">
        <v>6</v>
      </c>
      <c r="DE1823" s="319">
        <v>6</v>
      </c>
      <c r="DF1823" s="319" t="s">
        <v>48</v>
      </c>
    </row>
    <row r="1824" spans="1:110" s="299" customFormat="1" ht="16" customHeight="1">
      <c r="A1824" s="297" t="s">
        <v>6783</v>
      </c>
      <c r="B1824" s="297" t="s">
        <v>6783</v>
      </c>
      <c r="C1824" s="119" t="s">
        <v>115</v>
      </c>
      <c r="D1824" s="119" t="s">
        <v>4084</v>
      </c>
      <c r="E1824" s="119" t="s">
        <v>4129</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6784</v>
      </c>
      <c r="Y1824" s="119" t="s">
        <v>6785</v>
      </c>
      <c r="Z1824" s="119" t="s">
        <v>6786</v>
      </c>
      <c r="AA1824" s="119" t="s">
        <v>6787</v>
      </c>
      <c r="AB1824" s="119" t="s">
        <v>1210</v>
      </c>
      <c r="AD1824" s="300"/>
      <c r="AE1824" s="304"/>
      <c r="AF1824" s="297"/>
      <c r="AG1824" s="355">
        <v>0</v>
      </c>
      <c r="AH1824" s="297" t="s">
        <v>6783</v>
      </c>
      <c r="AI1824" s="297" t="s">
        <v>6783</v>
      </c>
      <c r="AJ1824" s="302">
        <v>3</v>
      </c>
      <c r="AX1824" s="303"/>
      <c r="AZ1824" s="303"/>
      <c r="BB1824" s="304"/>
      <c r="BC1824" s="304"/>
      <c r="BD1824" s="303"/>
      <c r="BE1824" s="303"/>
      <c r="BF1824" s="305"/>
      <c r="BG1824" s="305"/>
      <c r="BH1824" s="306" t="s">
        <v>4084</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4084</v>
      </c>
      <c r="CX1824" s="318" t="s">
        <v>4129</v>
      </c>
      <c r="CY1824" s="320" t="s">
        <v>925</v>
      </c>
      <c r="CZ1824" s="319" t="s">
        <v>53</v>
      </c>
      <c r="DA1824" s="319" t="s">
        <v>53</v>
      </c>
      <c r="DB1824" s="319">
        <v>30</v>
      </c>
      <c r="DC1824" s="319">
        <v>150</v>
      </c>
      <c r="DD1824" s="319">
        <v>17.5</v>
      </c>
      <c r="DE1824" s="319">
        <v>17.5</v>
      </c>
      <c r="DF1824" s="319" t="s">
        <v>48</v>
      </c>
    </row>
    <row r="1825" spans="1:110" s="299" customFormat="1" ht="16" customHeight="1">
      <c r="A1825" s="297" t="s">
        <v>6788</v>
      </c>
      <c r="B1825" s="297" t="s">
        <v>6788</v>
      </c>
      <c r="C1825" s="119" t="s">
        <v>115</v>
      </c>
      <c r="D1825" s="119" t="s">
        <v>4129</v>
      </c>
      <c r="E1825" s="119" t="s">
        <v>4138</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6789</v>
      </c>
      <c r="Y1825" s="119" t="s">
        <v>6790</v>
      </c>
      <c r="Z1825" s="119" t="s">
        <v>6791</v>
      </c>
      <c r="AA1825" s="119" t="s">
        <v>6792</v>
      </c>
      <c r="AB1825" s="119" t="s">
        <v>1210</v>
      </c>
      <c r="AD1825" s="300"/>
      <c r="AE1825" s="304"/>
      <c r="AF1825" s="297"/>
      <c r="AG1825" s="355">
        <v>0</v>
      </c>
      <c r="AH1825" s="297" t="s">
        <v>6788</v>
      </c>
      <c r="AI1825" s="297" t="s">
        <v>6788</v>
      </c>
      <c r="AJ1825" s="302">
        <v>4</v>
      </c>
      <c r="AX1825" s="303"/>
      <c r="AZ1825" s="303"/>
      <c r="BB1825" s="304"/>
      <c r="BC1825" s="304"/>
      <c r="BD1825" s="303"/>
      <c r="BE1825" s="303"/>
      <c r="BF1825" s="305"/>
      <c r="BG1825" s="305"/>
      <c r="BH1825" s="306" t="s">
        <v>4129</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4129</v>
      </c>
      <c r="CX1825" s="318" t="s">
        <v>4138</v>
      </c>
      <c r="CY1825" s="320" t="s">
        <v>925</v>
      </c>
      <c r="CZ1825" s="319" t="s">
        <v>53</v>
      </c>
      <c r="DA1825" s="319" t="s">
        <v>53</v>
      </c>
      <c r="DB1825" s="319">
        <v>30</v>
      </c>
      <c r="DC1825" s="319">
        <v>150</v>
      </c>
      <c r="DD1825" s="319">
        <v>6</v>
      </c>
      <c r="DE1825" s="319">
        <v>6</v>
      </c>
      <c r="DF1825" s="319" t="s">
        <v>48</v>
      </c>
    </row>
    <row r="1826" spans="1:110" s="299" customFormat="1" ht="16" customHeight="1">
      <c r="A1826" s="297" t="s">
        <v>6793</v>
      </c>
      <c r="B1826" s="297" t="s">
        <v>6793</v>
      </c>
      <c r="C1826" s="119" t="s">
        <v>115</v>
      </c>
      <c r="D1826" s="119" t="s">
        <v>4129</v>
      </c>
      <c r="E1826" s="119" t="s">
        <v>4147</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6794</v>
      </c>
      <c r="Y1826" s="119" t="s">
        <v>6795</v>
      </c>
      <c r="Z1826" s="119" t="s">
        <v>6796</v>
      </c>
      <c r="AA1826" s="119" t="s">
        <v>6797</v>
      </c>
      <c r="AB1826" s="119" t="s">
        <v>1210</v>
      </c>
      <c r="AD1826" s="300"/>
      <c r="AE1826" s="304"/>
      <c r="AF1826" s="297"/>
      <c r="AG1826" s="355">
        <v>0</v>
      </c>
      <c r="AH1826" s="297" t="s">
        <v>6793</v>
      </c>
      <c r="AI1826" s="297" t="s">
        <v>6793</v>
      </c>
      <c r="AJ1826" s="302">
        <v>4</v>
      </c>
      <c r="AX1826" s="303"/>
      <c r="AZ1826" s="303"/>
      <c r="BB1826" s="304"/>
      <c r="BC1826" s="304"/>
      <c r="BD1826" s="303"/>
      <c r="BE1826" s="303"/>
      <c r="BF1826" s="305"/>
      <c r="BG1826" s="305"/>
      <c r="BH1826" s="306" t="s">
        <v>4129</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4129</v>
      </c>
      <c r="CX1826" s="318" t="s">
        <v>4147</v>
      </c>
      <c r="CY1826" s="320" t="s">
        <v>925</v>
      </c>
      <c r="CZ1826" s="319" t="s">
        <v>53</v>
      </c>
      <c r="DA1826" s="319" t="s">
        <v>53</v>
      </c>
      <c r="DB1826" s="319">
        <v>30</v>
      </c>
      <c r="DC1826" s="319">
        <v>150</v>
      </c>
      <c r="DD1826" s="319">
        <v>6</v>
      </c>
      <c r="DE1826" s="319">
        <v>6</v>
      </c>
      <c r="DF1826" s="319" t="s">
        <v>48</v>
      </c>
    </row>
    <row r="1827" spans="1:110" s="299" customFormat="1" ht="16" customHeight="1">
      <c r="A1827" s="297" t="s">
        <v>6798</v>
      </c>
      <c r="B1827" s="297" t="s">
        <v>6798</v>
      </c>
      <c r="C1827" s="119" t="s">
        <v>115</v>
      </c>
      <c r="D1827" s="119" t="s">
        <v>4129</v>
      </c>
      <c r="E1827" s="119" t="s">
        <v>4156</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6799</v>
      </c>
      <c r="Y1827" s="119" t="s">
        <v>6800</v>
      </c>
      <c r="Z1827" s="119" t="s">
        <v>6801</v>
      </c>
      <c r="AA1827" s="119" t="s">
        <v>6802</v>
      </c>
      <c r="AB1827" s="119" t="s">
        <v>1210</v>
      </c>
      <c r="AD1827" s="300"/>
      <c r="AE1827" s="304"/>
      <c r="AF1827" s="297"/>
      <c r="AG1827" s="355">
        <v>0</v>
      </c>
      <c r="AH1827" s="297" t="s">
        <v>6798</v>
      </c>
      <c r="AI1827" s="297" t="s">
        <v>6798</v>
      </c>
      <c r="AJ1827" s="302">
        <v>4</v>
      </c>
      <c r="AX1827" s="303"/>
      <c r="AZ1827" s="303"/>
      <c r="BB1827" s="304"/>
      <c r="BC1827" s="304"/>
      <c r="BD1827" s="303"/>
      <c r="BE1827" s="303"/>
      <c r="BF1827" s="305"/>
      <c r="BG1827" s="305"/>
      <c r="BH1827" s="306" t="s">
        <v>4129</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4129</v>
      </c>
      <c r="CX1827" s="318" t="s">
        <v>4156</v>
      </c>
      <c r="CY1827" s="320" t="s">
        <v>925</v>
      </c>
      <c r="CZ1827" s="319" t="s">
        <v>53</v>
      </c>
      <c r="DA1827" s="319" t="s">
        <v>53</v>
      </c>
      <c r="DB1827" s="319">
        <v>30</v>
      </c>
      <c r="DC1827" s="319">
        <v>150</v>
      </c>
      <c r="DD1827" s="319">
        <v>6</v>
      </c>
      <c r="DE1827" s="319">
        <v>6</v>
      </c>
      <c r="DF1827" s="319" t="s">
        <v>48</v>
      </c>
    </row>
    <row r="1828" spans="1:110" s="299" customFormat="1" ht="16" customHeight="1">
      <c r="A1828" s="297" t="s">
        <v>6803</v>
      </c>
      <c r="B1828" s="297" t="s">
        <v>6803</v>
      </c>
      <c r="C1828" s="119" t="s">
        <v>115</v>
      </c>
      <c r="D1828" s="119" t="s">
        <v>4084</v>
      </c>
      <c r="E1828" s="119" t="s">
        <v>4165</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6804</v>
      </c>
      <c r="Y1828" s="119" t="s">
        <v>6805</v>
      </c>
      <c r="Z1828" s="119" t="s">
        <v>6806</v>
      </c>
      <c r="AA1828" s="119" t="s">
        <v>6807</v>
      </c>
      <c r="AB1828" s="119" t="s">
        <v>1210</v>
      </c>
      <c r="AD1828" s="300"/>
      <c r="AE1828" s="304"/>
      <c r="AF1828" s="297"/>
      <c r="AG1828" s="355">
        <v>0</v>
      </c>
      <c r="AH1828" s="297" t="s">
        <v>6803</v>
      </c>
      <c r="AI1828" s="297" t="s">
        <v>6803</v>
      </c>
      <c r="AJ1828" s="302">
        <v>3</v>
      </c>
      <c r="AX1828" s="303"/>
      <c r="AZ1828" s="303"/>
      <c r="BB1828" s="304"/>
      <c r="BC1828" s="304"/>
      <c r="BD1828" s="303"/>
      <c r="BE1828" s="303"/>
      <c r="BF1828" s="305"/>
      <c r="BG1828" s="305"/>
      <c r="BH1828" s="306" t="s">
        <v>4084</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4084</v>
      </c>
      <c r="CX1828" s="318" t="s">
        <v>4165</v>
      </c>
      <c r="CY1828" s="320" t="s">
        <v>925</v>
      </c>
      <c r="CZ1828" s="319" t="s">
        <v>53</v>
      </c>
      <c r="DA1828" s="319" t="s">
        <v>53</v>
      </c>
      <c r="DB1828" s="319">
        <v>30</v>
      </c>
      <c r="DC1828" s="319">
        <v>150</v>
      </c>
      <c r="DD1828" s="319">
        <v>17.5</v>
      </c>
      <c r="DE1828" s="319">
        <v>17.5</v>
      </c>
      <c r="DF1828" s="319" t="s">
        <v>48</v>
      </c>
    </row>
    <row r="1829" spans="1:110" s="299" customFormat="1" ht="16" customHeight="1">
      <c r="A1829" s="297" t="s">
        <v>6808</v>
      </c>
      <c r="B1829" s="297" t="s">
        <v>6808</v>
      </c>
      <c r="C1829" s="119" t="s">
        <v>115</v>
      </c>
      <c r="D1829" s="119" t="s">
        <v>4165</v>
      </c>
      <c r="E1829" s="119" t="s">
        <v>4174</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6809</v>
      </c>
      <c r="Y1829" s="119" t="s">
        <v>6810</v>
      </c>
      <c r="Z1829" s="119" t="s">
        <v>6811</v>
      </c>
      <c r="AA1829" s="119" t="s">
        <v>6812</v>
      </c>
      <c r="AB1829" s="119" t="s">
        <v>1210</v>
      </c>
      <c r="AD1829" s="300"/>
      <c r="AE1829" s="304"/>
      <c r="AF1829" s="297"/>
      <c r="AG1829" s="355">
        <v>0</v>
      </c>
      <c r="AH1829" s="297" t="s">
        <v>6808</v>
      </c>
      <c r="AI1829" s="297" t="s">
        <v>6808</v>
      </c>
      <c r="AJ1829" s="302">
        <v>4</v>
      </c>
      <c r="AX1829" s="303"/>
      <c r="AZ1829" s="303"/>
      <c r="BB1829" s="304"/>
      <c r="BC1829" s="304"/>
      <c r="BD1829" s="303"/>
      <c r="BE1829" s="303"/>
      <c r="BF1829" s="305"/>
      <c r="BG1829" s="305"/>
      <c r="BH1829" s="306" t="s">
        <v>4165</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4165</v>
      </c>
      <c r="CX1829" s="318" t="s">
        <v>4174</v>
      </c>
      <c r="CY1829" s="320" t="s">
        <v>925</v>
      </c>
      <c r="CZ1829" s="319" t="s">
        <v>53</v>
      </c>
      <c r="DA1829" s="319" t="s">
        <v>53</v>
      </c>
      <c r="DB1829" s="319">
        <v>30</v>
      </c>
      <c r="DC1829" s="319">
        <v>150</v>
      </c>
      <c r="DD1829" s="319">
        <v>6</v>
      </c>
      <c r="DE1829" s="319">
        <v>6</v>
      </c>
      <c r="DF1829" s="319" t="s">
        <v>48</v>
      </c>
    </row>
    <row r="1830" spans="1:110" s="299" customFormat="1" ht="16" customHeight="1">
      <c r="A1830" s="297" t="s">
        <v>6813</v>
      </c>
      <c r="B1830" s="297" t="s">
        <v>6813</v>
      </c>
      <c r="C1830" s="119" t="s">
        <v>115</v>
      </c>
      <c r="D1830" s="119" t="s">
        <v>4165</v>
      </c>
      <c r="E1830" s="119" t="s">
        <v>4183</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6814</v>
      </c>
      <c r="Y1830" s="119" t="s">
        <v>6815</v>
      </c>
      <c r="Z1830" s="119" t="s">
        <v>6816</v>
      </c>
      <c r="AA1830" s="119" t="s">
        <v>6817</v>
      </c>
      <c r="AB1830" s="119" t="s">
        <v>1210</v>
      </c>
      <c r="AD1830" s="300"/>
      <c r="AE1830" s="304"/>
      <c r="AF1830" s="297"/>
      <c r="AG1830" s="355">
        <v>0</v>
      </c>
      <c r="AH1830" s="297" t="s">
        <v>6813</v>
      </c>
      <c r="AI1830" s="297" t="s">
        <v>6813</v>
      </c>
      <c r="AJ1830" s="302">
        <v>4</v>
      </c>
      <c r="AX1830" s="303"/>
      <c r="AZ1830" s="303"/>
      <c r="BB1830" s="304"/>
      <c r="BC1830" s="304"/>
      <c r="BD1830" s="303"/>
      <c r="BE1830" s="303"/>
      <c r="BF1830" s="305"/>
      <c r="BG1830" s="305"/>
      <c r="BH1830" s="306" t="s">
        <v>4165</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4165</v>
      </c>
      <c r="CX1830" s="318" t="s">
        <v>4183</v>
      </c>
      <c r="CY1830" s="320" t="s">
        <v>925</v>
      </c>
      <c r="CZ1830" s="319" t="s">
        <v>53</v>
      </c>
      <c r="DA1830" s="319" t="s">
        <v>53</v>
      </c>
      <c r="DB1830" s="319">
        <v>30</v>
      </c>
      <c r="DC1830" s="319">
        <v>150</v>
      </c>
      <c r="DD1830" s="319">
        <v>6</v>
      </c>
      <c r="DE1830" s="319">
        <v>6</v>
      </c>
      <c r="DF1830" s="319" t="s">
        <v>48</v>
      </c>
    </row>
    <row r="1831" spans="1:110" s="299" customFormat="1" ht="16" customHeight="1">
      <c r="A1831" s="297" t="s">
        <v>6818</v>
      </c>
      <c r="B1831" s="297" t="s">
        <v>6818</v>
      </c>
      <c r="C1831" s="119" t="s">
        <v>115</v>
      </c>
      <c r="D1831" s="119" t="s">
        <v>4165</v>
      </c>
      <c r="E1831" s="119" t="s">
        <v>4192</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6819</v>
      </c>
      <c r="Y1831" s="119" t="s">
        <v>6820</v>
      </c>
      <c r="Z1831" s="119" t="s">
        <v>6821</v>
      </c>
      <c r="AA1831" s="119" t="s">
        <v>6822</v>
      </c>
      <c r="AB1831" s="119" t="s">
        <v>1210</v>
      </c>
      <c r="AD1831" s="300"/>
      <c r="AE1831" s="304"/>
      <c r="AF1831" s="297"/>
      <c r="AG1831" s="355">
        <v>0</v>
      </c>
      <c r="AH1831" s="297" t="s">
        <v>6818</v>
      </c>
      <c r="AI1831" s="297" t="s">
        <v>6818</v>
      </c>
      <c r="AJ1831" s="302">
        <v>4</v>
      </c>
      <c r="AX1831" s="303"/>
      <c r="AZ1831" s="303"/>
      <c r="BB1831" s="304"/>
      <c r="BC1831" s="304"/>
      <c r="BD1831" s="303"/>
      <c r="BE1831" s="303"/>
      <c r="BF1831" s="305"/>
      <c r="BG1831" s="305"/>
      <c r="BH1831" s="306" t="s">
        <v>4165</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4165</v>
      </c>
      <c r="CX1831" s="318" t="s">
        <v>4192</v>
      </c>
      <c r="CY1831" s="320" t="s">
        <v>925</v>
      </c>
      <c r="CZ1831" s="319" t="s">
        <v>53</v>
      </c>
      <c r="DA1831" s="319" t="s">
        <v>53</v>
      </c>
      <c r="DB1831" s="319">
        <v>30</v>
      </c>
      <c r="DC1831" s="319">
        <v>150</v>
      </c>
      <c r="DD1831" s="319">
        <v>6</v>
      </c>
      <c r="DE1831" s="319">
        <v>6</v>
      </c>
      <c r="DF1831" s="319" t="s">
        <v>48</v>
      </c>
    </row>
    <row r="1832" spans="1:110" s="299" customFormat="1" ht="16" customHeight="1">
      <c r="A1832" s="297" t="s">
        <v>6823</v>
      </c>
      <c r="B1832" s="297" t="s">
        <v>6823</v>
      </c>
      <c r="C1832" s="119" t="s">
        <v>115</v>
      </c>
      <c r="D1832" s="119" t="s">
        <v>4067</v>
      </c>
      <c r="E1832" s="119" t="s">
        <v>4201</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6824</v>
      </c>
      <c r="Y1832" s="119" t="s">
        <v>6825</v>
      </c>
      <c r="Z1832" s="119" t="s">
        <v>6826</v>
      </c>
      <c r="AA1832" s="119" t="s">
        <v>6827</v>
      </c>
      <c r="AB1832" s="119" t="s">
        <v>1210</v>
      </c>
      <c r="AD1832" s="300"/>
      <c r="AE1832" s="304"/>
      <c r="AF1832" s="297"/>
      <c r="AG1832" s="355">
        <v>0</v>
      </c>
      <c r="AH1832" s="297" t="s">
        <v>6823</v>
      </c>
      <c r="AI1832" s="297" t="s">
        <v>6823</v>
      </c>
      <c r="AJ1832" s="302">
        <v>2</v>
      </c>
      <c r="AX1832" s="303"/>
      <c r="AZ1832" s="303"/>
      <c r="BB1832" s="304"/>
      <c r="BC1832" s="304"/>
      <c r="BD1832" s="303"/>
      <c r="BE1832" s="303"/>
      <c r="BF1832" s="305"/>
      <c r="BG1832" s="305"/>
      <c r="BH1832" s="306" t="s">
        <v>4067</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4067</v>
      </c>
      <c r="CX1832" s="318" t="s">
        <v>4201</v>
      </c>
      <c r="CY1832" s="320" t="s">
        <v>925</v>
      </c>
      <c r="CZ1832" s="319" t="s">
        <v>53</v>
      </c>
      <c r="DA1832" s="319" t="s">
        <v>53</v>
      </c>
      <c r="DB1832" s="319">
        <v>30</v>
      </c>
      <c r="DC1832" s="319">
        <v>150</v>
      </c>
      <c r="DD1832" s="319">
        <v>30</v>
      </c>
      <c r="DE1832" s="319">
        <v>30</v>
      </c>
      <c r="DF1832" s="319" t="s">
        <v>48</v>
      </c>
    </row>
    <row r="1833" spans="1:110" s="299" customFormat="1" ht="16" customHeight="1">
      <c r="A1833" s="297" t="s">
        <v>6828</v>
      </c>
      <c r="B1833" s="297" t="s">
        <v>6828</v>
      </c>
      <c r="C1833" s="119" t="s">
        <v>115</v>
      </c>
      <c r="D1833" s="119" t="s">
        <v>4201</v>
      </c>
      <c r="E1833" s="119" t="s">
        <v>4210</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6829</v>
      </c>
      <c r="Y1833" s="119" t="s">
        <v>6830</v>
      </c>
      <c r="Z1833" s="119" t="s">
        <v>6831</v>
      </c>
      <c r="AA1833" s="119" t="s">
        <v>6832</v>
      </c>
      <c r="AB1833" s="119" t="s">
        <v>1210</v>
      </c>
      <c r="AD1833" s="300"/>
      <c r="AE1833" s="304"/>
      <c r="AF1833" s="297"/>
      <c r="AG1833" s="355">
        <v>0</v>
      </c>
      <c r="AH1833" s="297" t="s">
        <v>6828</v>
      </c>
      <c r="AI1833" s="297" t="s">
        <v>6828</v>
      </c>
      <c r="AJ1833" s="302">
        <v>3</v>
      </c>
      <c r="AX1833" s="303"/>
      <c r="AZ1833" s="303"/>
      <c r="BB1833" s="304"/>
      <c r="BC1833" s="304"/>
      <c r="BD1833" s="303"/>
      <c r="BE1833" s="303"/>
      <c r="BF1833" s="305"/>
      <c r="BG1833" s="305"/>
      <c r="BH1833" s="306" t="s">
        <v>4201</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4201</v>
      </c>
      <c r="CX1833" s="318" t="s">
        <v>4210</v>
      </c>
      <c r="CY1833" s="320" t="s">
        <v>925</v>
      </c>
      <c r="CZ1833" s="319" t="s">
        <v>53</v>
      </c>
      <c r="DA1833" s="319" t="s">
        <v>53</v>
      </c>
      <c r="DB1833" s="319">
        <v>30</v>
      </c>
      <c r="DC1833" s="319">
        <v>150</v>
      </c>
      <c r="DD1833" s="319">
        <v>17.5</v>
      </c>
      <c r="DE1833" s="319">
        <v>17.5</v>
      </c>
      <c r="DF1833" s="319" t="s">
        <v>48</v>
      </c>
    </row>
    <row r="1834" spans="1:110" s="299" customFormat="1" ht="16" customHeight="1">
      <c r="A1834" s="297" t="s">
        <v>6833</v>
      </c>
      <c r="B1834" s="297" t="s">
        <v>6833</v>
      </c>
      <c r="C1834" s="119" t="s">
        <v>115</v>
      </c>
      <c r="D1834" s="119" t="s">
        <v>4210</v>
      </c>
      <c r="E1834" s="119" t="s">
        <v>4219</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6834</v>
      </c>
      <c r="Y1834" s="119" t="s">
        <v>6835</v>
      </c>
      <c r="Z1834" s="119" t="s">
        <v>6836</v>
      </c>
      <c r="AA1834" s="119" t="s">
        <v>6837</v>
      </c>
      <c r="AB1834" s="119" t="s">
        <v>1210</v>
      </c>
      <c r="AD1834" s="300"/>
      <c r="AE1834" s="304"/>
      <c r="AF1834" s="297"/>
      <c r="AG1834" s="355">
        <v>0</v>
      </c>
      <c r="AH1834" s="297" t="s">
        <v>6833</v>
      </c>
      <c r="AI1834" s="297" t="s">
        <v>6833</v>
      </c>
      <c r="AJ1834" s="302">
        <v>4</v>
      </c>
      <c r="AX1834" s="303"/>
      <c r="AZ1834" s="303"/>
      <c r="BB1834" s="304"/>
      <c r="BC1834" s="304"/>
      <c r="BD1834" s="303"/>
      <c r="BE1834" s="303"/>
      <c r="BF1834" s="305"/>
      <c r="BG1834" s="305"/>
      <c r="BH1834" s="306" t="s">
        <v>4210</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4210</v>
      </c>
      <c r="CX1834" s="318" t="s">
        <v>4219</v>
      </c>
      <c r="CY1834" s="320" t="s">
        <v>925</v>
      </c>
      <c r="CZ1834" s="319" t="s">
        <v>53</v>
      </c>
      <c r="DA1834" s="319" t="s">
        <v>53</v>
      </c>
      <c r="DB1834" s="319">
        <v>30</v>
      </c>
      <c r="DC1834" s="319">
        <v>150</v>
      </c>
      <c r="DD1834" s="319">
        <v>6</v>
      </c>
      <c r="DE1834" s="319">
        <v>6</v>
      </c>
      <c r="DF1834" s="319" t="s">
        <v>48</v>
      </c>
    </row>
    <row r="1835" spans="1:110" s="299" customFormat="1" ht="16" customHeight="1">
      <c r="A1835" s="297" t="s">
        <v>6838</v>
      </c>
      <c r="B1835" s="297" t="s">
        <v>6838</v>
      </c>
      <c r="C1835" s="119" t="s">
        <v>115</v>
      </c>
      <c r="D1835" s="119" t="s">
        <v>4210</v>
      </c>
      <c r="E1835" s="119" t="s">
        <v>4228</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6839</v>
      </c>
      <c r="Y1835" s="119" t="s">
        <v>6840</v>
      </c>
      <c r="Z1835" s="119" t="s">
        <v>6841</v>
      </c>
      <c r="AA1835" s="119" t="s">
        <v>6842</v>
      </c>
      <c r="AB1835" s="119" t="s">
        <v>1210</v>
      </c>
      <c r="AD1835" s="300"/>
      <c r="AE1835" s="304"/>
      <c r="AF1835" s="297"/>
      <c r="AG1835" s="355">
        <v>0</v>
      </c>
      <c r="AH1835" s="297" t="s">
        <v>6838</v>
      </c>
      <c r="AI1835" s="297" t="s">
        <v>6838</v>
      </c>
      <c r="AJ1835" s="302">
        <v>4</v>
      </c>
      <c r="AX1835" s="303"/>
      <c r="AZ1835" s="303"/>
      <c r="BB1835" s="304"/>
      <c r="BC1835" s="304"/>
      <c r="BD1835" s="303"/>
      <c r="BE1835" s="303"/>
      <c r="BF1835" s="305"/>
      <c r="BG1835" s="305"/>
      <c r="BH1835" s="306" t="s">
        <v>4210</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4210</v>
      </c>
      <c r="CX1835" s="318" t="s">
        <v>4228</v>
      </c>
      <c r="CY1835" s="320" t="s">
        <v>925</v>
      </c>
      <c r="CZ1835" s="319" t="s">
        <v>53</v>
      </c>
      <c r="DA1835" s="319" t="s">
        <v>53</v>
      </c>
      <c r="DB1835" s="319">
        <v>30</v>
      </c>
      <c r="DC1835" s="319">
        <v>150</v>
      </c>
      <c r="DD1835" s="319">
        <v>6</v>
      </c>
      <c r="DE1835" s="319">
        <v>6</v>
      </c>
      <c r="DF1835" s="319" t="s">
        <v>48</v>
      </c>
    </row>
    <row r="1836" spans="1:110" s="299" customFormat="1" ht="16" customHeight="1">
      <c r="A1836" s="297" t="s">
        <v>6843</v>
      </c>
      <c r="B1836" s="297" t="s">
        <v>6843</v>
      </c>
      <c r="C1836" s="119" t="s">
        <v>115</v>
      </c>
      <c r="D1836" s="119" t="s">
        <v>4210</v>
      </c>
      <c r="E1836" s="119" t="s">
        <v>4237</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6844</v>
      </c>
      <c r="Y1836" s="119" t="s">
        <v>6845</v>
      </c>
      <c r="Z1836" s="119" t="s">
        <v>6846</v>
      </c>
      <c r="AA1836" s="119" t="s">
        <v>6847</v>
      </c>
      <c r="AB1836" s="119" t="s">
        <v>1210</v>
      </c>
      <c r="AD1836" s="300"/>
      <c r="AE1836" s="304"/>
      <c r="AF1836" s="297"/>
      <c r="AG1836" s="355">
        <v>0</v>
      </c>
      <c r="AH1836" s="297" t="s">
        <v>6843</v>
      </c>
      <c r="AI1836" s="297" t="s">
        <v>6843</v>
      </c>
      <c r="AJ1836" s="302">
        <v>4</v>
      </c>
      <c r="AX1836" s="303"/>
      <c r="AZ1836" s="303"/>
      <c r="BB1836" s="304"/>
      <c r="BC1836" s="304"/>
      <c r="BD1836" s="303"/>
      <c r="BE1836" s="303"/>
      <c r="BF1836" s="305"/>
      <c r="BG1836" s="305"/>
      <c r="BH1836" s="306" t="s">
        <v>4210</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4210</v>
      </c>
      <c r="CX1836" s="318" t="s">
        <v>4237</v>
      </c>
      <c r="CY1836" s="320" t="s">
        <v>925</v>
      </c>
      <c r="CZ1836" s="319" t="s">
        <v>53</v>
      </c>
      <c r="DA1836" s="319" t="s">
        <v>53</v>
      </c>
      <c r="DB1836" s="319">
        <v>30</v>
      </c>
      <c r="DC1836" s="319">
        <v>150</v>
      </c>
      <c r="DD1836" s="319">
        <v>6</v>
      </c>
      <c r="DE1836" s="319">
        <v>6</v>
      </c>
      <c r="DF1836" s="319" t="s">
        <v>48</v>
      </c>
    </row>
    <row r="1837" spans="1:110" s="299" customFormat="1" ht="16" customHeight="1">
      <c r="A1837" s="297" t="s">
        <v>6848</v>
      </c>
      <c r="B1837" s="297" t="s">
        <v>6848</v>
      </c>
      <c r="C1837" s="119" t="s">
        <v>115</v>
      </c>
      <c r="D1837" s="119" t="s">
        <v>4201</v>
      </c>
      <c r="E1837" s="119" t="s">
        <v>4246</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6849</v>
      </c>
      <c r="Y1837" s="119" t="s">
        <v>6850</v>
      </c>
      <c r="Z1837" s="119" t="s">
        <v>6851</v>
      </c>
      <c r="AA1837" s="119" t="s">
        <v>6852</v>
      </c>
      <c r="AB1837" s="119" t="s">
        <v>1210</v>
      </c>
      <c r="AD1837" s="300"/>
      <c r="AE1837" s="304"/>
      <c r="AF1837" s="297"/>
      <c r="AG1837" s="355">
        <v>0</v>
      </c>
      <c r="AH1837" s="297" t="s">
        <v>6848</v>
      </c>
      <c r="AI1837" s="297" t="s">
        <v>6848</v>
      </c>
      <c r="AJ1837" s="302">
        <v>3</v>
      </c>
      <c r="AX1837" s="303"/>
      <c r="AZ1837" s="303"/>
      <c r="BB1837" s="304"/>
      <c r="BC1837" s="304"/>
      <c r="BD1837" s="303"/>
      <c r="BE1837" s="303"/>
      <c r="BF1837" s="305"/>
      <c r="BG1837" s="305"/>
      <c r="BH1837" s="306" t="s">
        <v>4201</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4201</v>
      </c>
      <c r="CX1837" s="318" t="s">
        <v>4246</v>
      </c>
      <c r="CY1837" s="320" t="s">
        <v>925</v>
      </c>
      <c r="CZ1837" s="319" t="s">
        <v>53</v>
      </c>
      <c r="DA1837" s="319" t="s">
        <v>53</v>
      </c>
      <c r="DB1837" s="319">
        <v>30</v>
      </c>
      <c r="DC1837" s="319">
        <v>150</v>
      </c>
      <c r="DD1837" s="319">
        <v>17.5</v>
      </c>
      <c r="DE1837" s="319">
        <v>17.5</v>
      </c>
      <c r="DF1837" s="319" t="s">
        <v>48</v>
      </c>
    </row>
    <row r="1838" spans="1:110" s="299" customFormat="1" ht="16" customHeight="1">
      <c r="A1838" s="297" t="s">
        <v>6853</v>
      </c>
      <c r="B1838" s="297" t="s">
        <v>6853</v>
      </c>
      <c r="C1838" s="119" t="s">
        <v>115</v>
      </c>
      <c r="D1838" s="119" t="s">
        <v>4246</v>
      </c>
      <c r="E1838" s="119" t="s">
        <v>4255</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6854</v>
      </c>
      <c r="Y1838" s="119" t="s">
        <v>6855</v>
      </c>
      <c r="Z1838" s="119" t="s">
        <v>6856</v>
      </c>
      <c r="AA1838" s="119" t="s">
        <v>6857</v>
      </c>
      <c r="AB1838" s="119" t="s">
        <v>1210</v>
      </c>
      <c r="AD1838" s="300"/>
      <c r="AE1838" s="304"/>
      <c r="AF1838" s="297"/>
      <c r="AG1838" s="355">
        <v>0</v>
      </c>
      <c r="AH1838" s="297" t="s">
        <v>6853</v>
      </c>
      <c r="AI1838" s="297" t="s">
        <v>6853</v>
      </c>
      <c r="AJ1838" s="302">
        <v>4</v>
      </c>
      <c r="AX1838" s="303"/>
      <c r="AZ1838" s="303"/>
      <c r="BB1838" s="304"/>
      <c r="BC1838" s="304"/>
      <c r="BD1838" s="303"/>
      <c r="BE1838" s="303"/>
      <c r="BF1838" s="305"/>
      <c r="BG1838" s="305"/>
      <c r="BH1838" s="306" t="s">
        <v>4246</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4246</v>
      </c>
      <c r="CX1838" s="318" t="s">
        <v>4255</v>
      </c>
      <c r="CY1838" s="320" t="s">
        <v>925</v>
      </c>
      <c r="CZ1838" s="319" t="s">
        <v>53</v>
      </c>
      <c r="DA1838" s="319" t="s">
        <v>53</v>
      </c>
      <c r="DB1838" s="319">
        <v>30</v>
      </c>
      <c r="DC1838" s="319">
        <v>150</v>
      </c>
      <c r="DD1838" s="319">
        <v>6</v>
      </c>
      <c r="DE1838" s="319">
        <v>6</v>
      </c>
      <c r="DF1838" s="319" t="s">
        <v>48</v>
      </c>
    </row>
    <row r="1839" spans="1:110" s="299" customFormat="1" ht="16" customHeight="1">
      <c r="A1839" s="297" t="s">
        <v>6858</v>
      </c>
      <c r="B1839" s="297" t="s">
        <v>6858</v>
      </c>
      <c r="C1839" s="119" t="s">
        <v>115</v>
      </c>
      <c r="D1839" s="119" t="s">
        <v>4246</v>
      </c>
      <c r="E1839" s="119" t="s">
        <v>4264</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6859</v>
      </c>
      <c r="Y1839" s="119" t="s">
        <v>6860</v>
      </c>
      <c r="Z1839" s="119" t="s">
        <v>6861</v>
      </c>
      <c r="AA1839" s="119" t="s">
        <v>6862</v>
      </c>
      <c r="AB1839" s="119" t="s">
        <v>1210</v>
      </c>
      <c r="AD1839" s="300"/>
      <c r="AE1839" s="304"/>
      <c r="AF1839" s="297"/>
      <c r="AG1839" s="355">
        <v>0</v>
      </c>
      <c r="AH1839" s="297" t="s">
        <v>6858</v>
      </c>
      <c r="AI1839" s="297" t="s">
        <v>6858</v>
      </c>
      <c r="AJ1839" s="302">
        <v>4</v>
      </c>
      <c r="AX1839" s="303"/>
      <c r="AZ1839" s="303"/>
      <c r="BB1839" s="304"/>
      <c r="BC1839" s="304"/>
      <c r="BD1839" s="303"/>
      <c r="BE1839" s="303"/>
      <c r="BF1839" s="305"/>
      <c r="BG1839" s="305"/>
      <c r="BH1839" s="306" t="s">
        <v>4246</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4246</v>
      </c>
      <c r="CX1839" s="318" t="s">
        <v>4264</v>
      </c>
      <c r="CY1839" s="320" t="s">
        <v>925</v>
      </c>
      <c r="CZ1839" s="319" t="s">
        <v>53</v>
      </c>
      <c r="DA1839" s="319" t="s">
        <v>53</v>
      </c>
      <c r="DB1839" s="319">
        <v>30</v>
      </c>
      <c r="DC1839" s="319">
        <v>150</v>
      </c>
      <c r="DD1839" s="319">
        <v>6</v>
      </c>
      <c r="DE1839" s="319">
        <v>6</v>
      </c>
      <c r="DF1839" s="319" t="s">
        <v>48</v>
      </c>
    </row>
    <row r="1840" spans="1:110" s="299" customFormat="1" ht="16" customHeight="1">
      <c r="A1840" s="297" t="s">
        <v>6863</v>
      </c>
      <c r="B1840" s="297" t="s">
        <v>6863</v>
      </c>
      <c r="C1840" s="119" t="s">
        <v>115</v>
      </c>
      <c r="D1840" s="119" t="s">
        <v>4246</v>
      </c>
      <c r="E1840" s="119" t="s">
        <v>4273</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6864</v>
      </c>
      <c r="Y1840" s="119" t="s">
        <v>6865</v>
      </c>
      <c r="Z1840" s="119" t="s">
        <v>6866</v>
      </c>
      <c r="AA1840" s="119" t="s">
        <v>6867</v>
      </c>
      <c r="AB1840" s="119" t="s">
        <v>1210</v>
      </c>
      <c r="AD1840" s="300"/>
      <c r="AE1840" s="304"/>
      <c r="AF1840" s="297"/>
      <c r="AG1840" s="355">
        <v>0</v>
      </c>
      <c r="AH1840" s="297" t="s">
        <v>6863</v>
      </c>
      <c r="AI1840" s="297" t="s">
        <v>6863</v>
      </c>
      <c r="AJ1840" s="302">
        <v>4</v>
      </c>
      <c r="AX1840" s="303"/>
      <c r="AZ1840" s="303"/>
      <c r="BB1840" s="304"/>
      <c r="BC1840" s="304"/>
      <c r="BD1840" s="303"/>
      <c r="BE1840" s="303"/>
      <c r="BF1840" s="305"/>
      <c r="BG1840" s="305"/>
      <c r="BH1840" s="306" t="s">
        <v>4246</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4246</v>
      </c>
      <c r="CX1840" s="318" t="s">
        <v>4273</v>
      </c>
      <c r="CY1840" s="320" t="s">
        <v>925</v>
      </c>
      <c r="CZ1840" s="319" t="s">
        <v>53</v>
      </c>
      <c r="DA1840" s="319" t="s">
        <v>53</v>
      </c>
      <c r="DB1840" s="319">
        <v>30</v>
      </c>
      <c r="DC1840" s="319">
        <v>150</v>
      </c>
      <c r="DD1840" s="319">
        <v>6</v>
      </c>
      <c r="DE1840" s="319">
        <v>6</v>
      </c>
      <c r="DF1840" s="319" t="s">
        <v>48</v>
      </c>
    </row>
    <row r="1841" spans="1:110" s="299" customFormat="1" ht="16" customHeight="1">
      <c r="A1841" s="297" t="s">
        <v>6868</v>
      </c>
      <c r="B1841" s="297" t="s">
        <v>6868</v>
      </c>
      <c r="C1841" s="119" t="s">
        <v>115</v>
      </c>
      <c r="D1841" s="119" t="s">
        <v>4201</v>
      </c>
      <c r="E1841" s="119" t="s">
        <v>4282</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6869</v>
      </c>
      <c r="Y1841" s="119" t="s">
        <v>6870</v>
      </c>
      <c r="Z1841" s="119" t="s">
        <v>6871</v>
      </c>
      <c r="AA1841" s="119" t="s">
        <v>6872</v>
      </c>
      <c r="AB1841" s="119" t="s">
        <v>1210</v>
      </c>
      <c r="AD1841" s="300"/>
      <c r="AE1841" s="304"/>
      <c r="AF1841" s="297"/>
      <c r="AG1841" s="355">
        <v>0</v>
      </c>
      <c r="AH1841" s="297" t="s">
        <v>6868</v>
      </c>
      <c r="AI1841" s="297" t="s">
        <v>6868</v>
      </c>
      <c r="AJ1841" s="302">
        <v>3</v>
      </c>
      <c r="AX1841" s="303"/>
      <c r="AZ1841" s="303"/>
      <c r="BB1841" s="304"/>
      <c r="BC1841" s="304"/>
      <c r="BD1841" s="303"/>
      <c r="BE1841" s="303"/>
      <c r="BF1841" s="305"/>
      <c r="BG1841" s="305"/>
      <c r="BH1841" s="306" t="s">
        <v>4201</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4201</v>
      </c>
      <c r="CX1841" s="318" t="s">
        <v>4282</v>
      </c>
      <c r="CY1841" s="320" t="s">
        <v>925</v>
      </c>
      <c r="CZ1841" s="319" t="s">
        <v>53</v>
      </c>
      <c r="DA1841" s="319" t="s">
        <v>53</v>
      </c>
      <c r="DB1841" s="319">
        <v>30</v>
      </c>
      <c r="DC1841" s="319">
        <v>150</v>
      </c>
      <c r="DD1841" s="319">
        <v>17.5</v>
      </c>
      <c r="DE1841" s="319">
        <v>17.5</v>
      </c>
      <c r="DF1841" s="319" t="s">
        <v>48</v>
      </c>
    </row>
    <row r="1842" spans="1:110" s="299" customFormat="1" ht="16" customHeight="1">
      <c r="A1842" s="297" t="s">
        <v>6873</v>
      </c>
      <c r="B1842" s="297" t="s">
        <v>6873</v>
      </c>
      <c r="C1842" s="119" t="s">
        <v>115</v>
      </c>
      <c r="D1842" s="119" t="s">
        <v>4282</v>
      </c>
      <c r="E1842" s="119" t="s">
        <v>4291</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6874</v>
      </c>
      <c r="Y1842" s="119" t="s">
        <v>6875</v>
      </c>
      <c r="Z1842" s="119" t="s">
        <v>6876</v>
      </c>
      <c r="AA1842" s="119" t="s">
        <v>6877</v>
      </c>
      <c r="AB1842" s="119" t="s">
        <v>1210</v>
      </c>
      <c r="AD1842" s="300"/>
      <c r="AE1842" s="304"/>
      <c r="AF1842" s="297"/>
      <c r="AG1842" s="355">
        <v>0</v>
      </c>
      <c r="AH1842" s="297" t="s">
        <v>6873</v>
      </c>
      <c r="AI1842" s="297" t="s">
        <v>6873</v>
      </c>
      <c r="AJ1842" s="302">
        <v>4</v>
      </c>
      <c r="AX1842" s="303"/>
      <c r="AZ1842" s="303"/>
      <c r="BB1842" s="304"/>
      <c r="BC1842" s="304"/>
      <c r="BD1842" s="303"/>
      <c r="BE1842" s="303"/>
      <c r="BF1842" s="305"/>
      <c r="BG1842" s="305"/>
      <c r="BH1842" s="306" t="s">
        <v>4282</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4282</v>
      </c>
      <c r="CX1842" s="318" t="s">
        <v>4291</v>
      </c>
      <c r="CY1842" s="320" t="s">
        <v>925</v>
      </c>
      <c r="CZ1842" s="319" t="s">
        <v>53</v>
      </c>
      <c r="DA1842" s="319" t="s">
        <v>53</v>
      </c>
      <c r="DB1842" s="319">
        <v>30</v>
      </c>
      <c r="DC1842" s="319">
        <v>150</v>
      </c>
      <c r="DD1842" s="319">
        <v>6</v>
      </c>
      <c r="DE1842" s="319">
        <v>6</v>
      </c>
      <c r="DF1842" s="319" t="s">
        <v>48</v>
      </c>
    </row>
    <row r="1843" spans="1:110" s="299" customFormat="1" ht="16" customHeight="1">
      <c r="A1843" s="297" t="s">
        <v>6878</v>
      </c>
      <c r="B1843" s="297" t="s">
        <v>6878</v>
      </c>
      <c r="C1843" s="119" t="s">
        <v>115</v>
      </c>
      <c r="D1843" s="119" t="s">
        <v>4282</v>
      </c>
      <c r="E1843" s="119" t="s">
        <v>4300</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6879</v>
      </c>
      <c r="Y1843" s="119" t="s">
        <v>6880</v>
      </c>
      <c r="Z1843" s="119" t="s">
        <v>6881</v>
      </c>
      <c r="AA1843" s="119" t="s">
        <v>6882</v>
      </c>
      <c r="AB1843" s="119" t="s">
        <v>1210</v>
      </c>
      <c r="AD1843" s="300"/>
      <c r="AE1843" s="304"/>
      <c r="AF1843" s="297"/>
      <c r="AG1843" s="355">
        <v>0</v>
      </c>
      <c r="AH1843" s="297" t="s">
        <v>6878</v>
      </c>
      <c r="AI1843" s="297" t="s">
        <v>6878</v>
      </c>
      <c r="AJ1843" s="302">
        <v>4</v>
      </c>
      <c r="AX1843" s="303"/>
      <c r="AZ1843" s="303"/>
      <c r="BB1843" s="304"/>
      <c r="BC1843" s="304"/>
      <c r="BD1843" s="303"/>
      <c r="BE1843" s="303"/>
      <c r="BF1843" s="305"/>
      <c r="BG1843" s="305"/>
      <c r="BH1843" s="306" t="s">
        <v>4282</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4282</v>
      </c>
      <c r="CX1843" s="318" t="s">
        <v>4300</v>
      </c>
      <c r="CY1843" s="320" t="s">
        <v>925</v>
      </c>
      <c r="CZ1843" s="319" t="s">
        <v>53</v>
      </c>
      <c r="DA1843" s="319" t="s">
        <v>53</v>
      </c>
      <c r="DB1843" s="319">
        <v>30</v>
      </c>
      <c r="DC1843" s="319">
        <v>150</v>
      </c>
      <c r="DD1843" s="319">
        <v>6</v>
      </c>
      <c r="DE1843" s="319">
        <v>6</v>
      </c>
      <c r="DF1843" s="319" t="s">
        <v>48</v>
      </c>
    </row>
    <row r="1844" spans="1:110" s="299" customFormat="1" ht="16" customHeight="1">
      <c r="A1844" s="297" t="s">
        <v>6883</v>
      </c>
      <c r="B1844" s="297" t="s">
        <v>6883</v>
      </c>
      <c r="C1844" s="119" t="s">
        <v>115</v>
      </c>
      <c r="D1844" s="119" t="s">
        <v>4282</v>
      </c>
      <c r="E1844" s="119" t="s">
        <v>4309</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6884</v>
      </c>
      <c r="Y1844" s="119" t="s">
        <v>6885</v>
      </c>
      <c r="Z1844" s="119" t="s">
        <v>6886</v>
      </c>
      <c r="AA1844" s="119" t="s">
        <v>6887</v>
      </c>
      <c r="AB1844" s="119" t="s">
        <v>1210</v>
      </c>
      <c r="AD1844" s="300"/>
      <c r="AE1844" s="304"/>
      <c r="AF1844" s="297"/>
      <c r="AG1844" s="355">
        <v>0</v>
      </c>
      <c r="AH1844" s="297" t="s">
        <v>6883</v>
      </c>
      <c r="AI1844" s="297" t="s">
        <v>6883</v>
      </c>
      <c r="AJ1844" s="302">
        <v>4</v>
      </c>
      <c r="AX1844" s="303"/>
      <c r="AZ1844" s="303"/>
      <c r="BB1844" s="304"/>
      <c r="BC1844" s="304"/>
      <c r="BD1844" s="303"/>
      <c r="BE1844" s="303"/>
      <c r="BF1844" s="305"/>
      <c r="BG1844" s="305"/>
      <c r="BH1844" s="306" t="s">
        <v>4282</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4282</v>
      </c>
      <c r="CX1844" s="318" t="s">
        <v>4309</v>
      </c>
      <c r="CY1844" s="320" t="s">
        <v>925</v>
      </c>
      <c r="CZ1844" s="319" t="s">
        <v>53</v>
      </c>
      <c r="DA1844" s="319" t="s">
        <v>53</v>
      </c>
      <c r="DB1844" s="319">
        <v>30</v>
      </c>
      <c r="DC1844" s="319">
        <v>150</v>
      </c>
      <c r="DD1844" s="319">
        <v>6</v>
      </c>
      <c r="DE1844" s="319">
        <v>6</v>
      </c>
      <c r="DF1844" s="319" t="s">
        <v>48</v>
      </c>
    </row>
    <row r="1845" spans="1:110" s="299" customFormat="1" ht="16" customHeight="1">
      <c r="A1845" s="297" t="s">
        <v>6888</v>
      </c>
      <c r="B1845" s="297" t="s">
        <v>6888</v>
      </c>
      <c r="C1845" s="119" t="s">
        <v>115</v>
      </c>
      <c r="D1845" s="119" t="s">
        <v>4067</v>
      </c>
      <c r="E1845" s="119" t="s">
        <v>4318</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6889</v>
      </c>
      <c r="Y1845" s="119" t="s">
        <v>6890</v>
      </c>
      <c r="Z1845" s="119" t="s">
        <v>6891</v>
      </c>
      <c r="AA1845" s="119" t="s">
        <v>6892</v>
      </c>
      <c r="AB1845" s="119" t="s">
        <v>1210</v>
      </c>
      <c r="AD1845" s="300"/>
      <c r="AE1845" s="304"/>
      <c r="AF1845" s="297"/>
      <c r="AG1845" s="355">
        <v>0</v>
      </c>
      <c r="AH1845" s="297" t="s">
        <v>6888</v>
      </c>
      <c r="AI1845" s="297" t="s">
        <v>6888</v>
      </c>
      <c r="AJ1845" s="302">
        <v>2</v>
      </c>
      <c r="AX1845" s="303"/>
      <c r="AZ1845" s="303"/>
      <c r="BB1845" s="304"/>
      <c r="BC1845" s="304"/>
      <c r="BD1845" s="303"/>
      <c r="BE1845" s="303"/>
      <c r="BF1845" s="305"/>
      <c r="BG1845" s="305"/>
      <c r="BH1845" s="306" t="s">
        <v>4067</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4067</v>
      </c>
      <c r="CX1845" s="318" t="s">
        <v>4318</v>
      </c>
      <c r="CY1845" s="320" t="s">
        <v>925</v>
      </c>
      <c r="CZ1845" s="319" t="s">
        <v>53</v>
      </c>
      <c r="DA1845" s="319" t="s">
        <v>53</v>
      </c>
      <c r="DB1845" s="319">
        <v>30</v>
      </c>
      <c r="DC1845" s="319">
        <v>150</v>
      </c>
      <c r="DD1845" s="319">
        <v>30</v>
      </c>
      <c r="DE1845" s="319">
        <v>30</v>
      </c>
      <c r="DF1845" s="319" t="s">
        <v>48</v>
      </c>
    </row>
    <row r="1846" spans="1:110" s="299" customFormat="1" ht="16" customHeight="1">
      <c r="A1846" s="297" t="s">
        <v>6893</v>
      </c>
      <c r="B1846" s="297" t="s">
        <v>6893</v>
      </c>
      <c r="C1846" s="119" t="s">
        <v>115</v>
      </c>
      <c r="D1846" s="119" t="s">
        <v>4318</v>
      </c>
      <c r="E1846" s="119" t="s">
        <v>4327</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6894</v>
      </c>
      <c r="Y1846" s="119" t="s">
        <v>6895</v>
      </c>
      <c r="Z1846" s="119" t="s">
        <v>6896</v>
      </c>
      <c r="AA1846" s="119" t="s">
        <v>6897</v>
      </c>
      <c r="AB1846" s="119" t="s">
        <v>1210</v>
      </c>
      <c r="AD1846" s="300"/>
      <c r="AE1846" s="304"/>
      <c r="AF1846" s="297"/>
      <c r="AG1846" s="355">
        <v>0</v>
      </c>
      <c r="AH1846" s="297" t="s">
        <v>6893</v>
      </c>
      <c r="AI1846" s="297" t="s">
        <v>6893</v>
      </c>
      <c r="AJ1846" s="302">
        <v>3</v>
      </c>
      <c r="AX1846" s="303"/>
      <c r="AZ1846" s="303"/>
      <c r="BB1846" s="304"/>
      <c r="BC1846" s="304"/>
      <c r="BD1846" s="303"/>
      <c r="BE1846" s="303"/>
      <c r="BF1846" s="305"/>
      <c r="BG1846" s="305"/>
      <c r="BH1846" s="306" t="s">
        <v>4318</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4318</v>
      </c>
      <c r="CX1846" s="318" t="s">
        <v>4327</v>
      </c>
      <c r="CY1846" s="320" t="s">
        <v>925</v>
      </c>
      <c r="CZ1846" s="319" t="s">
        <v>53</v>
      </c>
      <c r="DA1846" s="319" t="s">
        <v>53</v>
      </c>
      <c r="DB1846" s="319">
        <v>30</v>
      </c>
      <c r="DC1846" s="319">
        <v>150</v>
      </c>
      <c r="DD1846" s="319">
        <v>17.5</v>
      </c>
      <c r="DE1846" s="319">
        <v>17.5</v>
      </c>
      <c r="DF1846" s="319" t="s">
        <v>48</v>
      </c>
    </row>
    <row r="1847" spans="1:110" s="299" customFormat="1" ht="16" customHeight="1">
      <c r="A1847" s="297" t="s">
        <v>6898</v>
      </c>
      <c r="B1847" s="297" t="s">
        <v>6898</v>
      </c>
      <c r="C1847" s="119" t="s">
        <v>115</v>
      </c>
      <c r="D1847" s="119" t="s">
        <v>4327</v>
      </c>
      <c r="E1847" s="119" t="s">
        <v>4336</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6899</v>
      </c>
      <c r="Y1847" s="119" t="s">
        <v>6900</v>
      </c>
      <c r="Z1847" s="119" t="s">
        <v>6901</v>
      </c>
      <c r="AA1847" s="119" t="s">
        <v>6902</v>
      </c>
      <c r="AB1847" s="119" t="s">
        <v>1210</v>
      </c>
      <c r="AD1847" s="300"/>
      <c r="AE1847" s="304"/>
      <c r="AF1847" s="297"/>
      <c r="AG1847" s="355">
        <v>0</v>
      </c>
      <c r="AH1847" s="297" t="s">
        <v>6898</v>
      </c>
      <c r="AI1847" s="297" t="s">
        <v>6898</v>
      </c>
      <c r="AJ1847" s="302">
        <v>4</v>
      </c>
      <c r="AX1847" s="303"/>
      <c r="AZ1847" s="303"/>
      <c r="BB1847" s="304"/>
      <c r="BC1847" s="304"/>
      <c r="BD1847" s="303"/>
      <c r="BE1847" s="303"/>
      <c r="BF1847" s="305"/>
      <c r="BG1847" s="305"/>
      <c r="BH1847" s="306" t="s">
        <v>4327</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4327</v>
      </c>
      <c r="CX1847" s="318" t="s">
        <v>4336</v>
      </c>
      <c r="CY1847" s="320" t="s">
        <v>925</v>
      </c>
      <c r="CZ1847" s="319" t="s">
        <v>53</v>
      </c>
      <c r="DA1847" s="319" t="s">
        <v>53</v>
      </c>
      <c r="DB1847" s="319">
        <v>30</v>
      </c>
      <c r="DC1847" s="319">
        <v>150</v>
      </c>
      <c r="DD1847" s="319">
        <v>6</v>
      </c>
      <c r="DE1847" s="319">
        <v>6</v>
      </c>
      <c r="DF1847" s="319" t="s">
        <v>48</v>
      </c>
    </row>
    <row r="1848" spans="1:110" s="299" customFormat="1" ht="16" customHeight="1">
      <c r="A1848" s="297" t="s">
        <v>6903</v>
      </c>
      <c r="B1848" s="297" t="s">
        <v>6903</v>
      </c>
      <c r="C1848" s="119" t="s">
        <v>115</v>
      </c>
      <c r="D1848" s="119" t="s">
        <v>4327</v>
      </c>
      <c r="E1848" s="119" t="s">
        <v>4345</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6904</v>
      </c>
      <c r="Y1848" s="119" t="s">
        <v>6905</v>
      </c>
      <c r="Z1848" s="119" t="s">
        <v>6906</v>
      </c>
      <c r="AA1848" s="119" t="s">
        <v>6907</v>
      </c>
      <c r="AB1848" s="119" t="s">
        <v>1210</v>
      </c>
      <c r="AD1848" s="300"/>
      <c r="AE1848" s="304"/>
      <c r="AF1848" s="297"/>
      <c r="AG1848" s="355">
        <v>0</v>
      </c>
      <c r="AH1848" s="297" t="s">
        <v>6903</v>
      </c>
      <c r="AI1848" s="297" t="s">
        <v>6903</v>
      </c>
      <c r="AJ1848" s="302">
        <v>4</v>
      </c>
      <c r="AX1848" s="303"/>
      <c r="AZ1848" s="303"/>
      <c r="BB1848" s="304"/>
      <c r="BC1848" s="304"/>
      <c r="BD1848" s="303"/>
      <c r="BE1848" s="303"/>
      <c r="BF1848" s="305"/>
      <c r="BG1848" s="305"/>
      <c r="BH1848" s="306" t="s">
        <v>4327</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4327</v>
      </c>
      <c r="CX1848" s="318" t="s">
        <v>4345</v>
      </c>
      <c r="CY1848" s="320" t="s">
        <v>925</v>
      </c>
      <c r="CZ1848" s="319" t="s">
        <v>53</v>
      </c>
      <c r="DA1848" s="319" t="s">
        <v>53</v>
      </c>
      <c r="DB1848" s="319">
        <v>30</v>
      </c>
      <c r="DC1848" s="319">
        <v>150</v>
      </c>
      <c r="DD1848" s="319">
        <v>6</v>
      </c>
      <c r="DE1848" s="319">
        <v>6</v>
      </c>
      <c r="DF1848" s="319" t="s">
        <v>48</v>
      </c>
    </row>
    <row r="1849" spans="1:110" s="299" customFormat="1" ht="16" customHeight="1">
      <c r="A1849" s="297" t="s">
        <v>6908</v>
      </c>
      <c r="B1849" s="297" t="s">
        <v>6908</v>
      </c>
      <c r="C1849" s="119" t="s">
        <v>115</v>
      </c>
      <c r="D1849" s="119" t="s">
        <v>4327</v>
      </c>
      <c r="E1849" s="119" t="s">
        <v>4354</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6909</v>
      </c>
      <c r="Y1849" s="119" t="s">
        <v>6910</v>
      </c>
      <c r="Z1849" s="119" t="s">
        <v>6911</v>
      </c>
      <c r="AA1849" s="119" t="s">
        <v>6912</v>
      </c>
      <c r="AB1849" s="119" t="s">
        <v>1210</v>
      </c>
      <c r="AD1849" s="300"/>
      <c r="AE1849" s="304"/>
      <c r="AF1849" s="297"/>
      <c r="AG1849" s="355">
        <v>0</v>
      </c>
      <c r="AH1849" s="297" t="s">
        <v>6908</v>
      </c>
      <c r="AI1849" s="297" t="s">
        <v>6908</v>
      </c>
      <c r="AJ1849" s="302">
        <v>4</v>
      </c>
      <c r="AX1849" s="303"/>
      <c r="AZ1849" s="303"/>
      <c r="BB1849" s="304"/>
      <c r="BC1849" s="304"/>
      <c r="BD1849" s="303"/>
      <c r="BE1849" s="303"/>
      <c r="BF1849" s="305"/>
      <c r="BG1849" s="305"/>
      <c r="BH1849" s="306" t="s">
        <v>4327</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4327</v>
      </c>
      <c r="CX1849" s="318" t="s">
        <v>4354</v>
      </c>
      <c r="CY1849" s="320" t="s">
        <v>925</v>
      </c>
      <c r="CZ1849" s="319" t="s">
        <v>53</v>
      </c>
      <c r="DA1849" s="319" t="s">
        <v>53</v>
      </c>
      <c r="DB1849" s="319">
        <v>30</v>
      </c>
      <c r="DC1849" s="319">
        <v>150</v>
      </c>
      <c r="DD1849" s="319">
        <v>6</v>
      </c>
      <c r="DE1849" s="319">
        <v>6</v>
      </c>
      <c r="DF1849" s="319" t="s">
        <v>48</v>
      </c>
    </row>
    <row r="1850" spans="1:110" s="299" customFormat="1" ht="16" customHeight="1">
      <c r="A1850" s="297" t="s">
        <v>6913</v>
      </c>
      <c r="B1850" s="297" t="s">
        <v>6913</v>
      </c>
      <c r="C1850" s="119" t="s">
        <v>115</v>
      </c>
      <c r="D1850" s="119" t="s">
        <v>4318</v>
      </c>
      <c r="E1850" s="119" t="s">
        <v>4363</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6914</v>
      </c>
      <c r="Y1850" s="119" t="s">
        <v>6915</v>
      </c>
      <c r="Z1850" s="119" t="s">
        <v>6916</v>
      </c>
      <c r="AA1850" s="119" t="s">
        <v>6917</v>
      </c>
      <c r="AB1850" s="119" t="s">
        <v>1210</v>
      </c>
      <c r="AD1850" s="300"/>
      <c r="AE1850" s="304"/>
      <c r="AF1850" s="297"/>
      <c r="AG1850" s="355">
        <v>0</v>
      </c>
      <c r="AH1850" s="297" t="s">
        <v>6913</v>
      </c>
      <c r="AI1850" s="297" t="s">
        <v>6913</v>
      </c>
      <c r="AJ1850" s="302">
        <v>3</v>
      </c>
      <c r="AX1850" s="303"/>
      <c r="AZ1850" s="303"/>
      <c r="BB1850" s="304"/>
      <c r="BC1850" s="304"/>
      <c r="BD1850" s="303"/>
      <c r="BE1850" s="303"/>
      <c r="BF1850" s="305"/>
      <c r="BG1850" s="305"/>
      <c r="BH1850" s="306" t="s">
        <v>4318</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4318</v>
      </c>
      <c r="CX1850" s="318" t="s">
        <v>4363</v>
      </c>
      <c r="CY1850" s="320" t="s">
        <v>925</v>
      </c>
      <c r="CZ1850" s="319" t="s">
        <v>53</v>
      </c>
      <c r="DA1850" s="319" t="s">
        <v>53</v>
      </c>
      <c r="DB1850" s="319">
        <v>30</v>
      </c>
      <c r="DC1850" s="319">
        <v>150</v>
      </c>
      <c r="DD1850" s="319">
        <v>17.5</v>
      </c>
      <c r="DE1850" s="319">
        <v>17.5</v>
      </c>
      <c r="DF1850" s="319" t="s">
        <v>48</v>
      </c>
    </row>
    <row r="1851" spans="1:110" s="299" customFormat="1" ht="16" customHeight="1">
      <c r="A1851" s="297" t="s">
        <v>6918</v>
      </c>
      <c r="B1851" s="297" t="s">
        <v>6918</v>
      </c>
      <c r="C1851" s="119" t="s">
        <v>115</v>
      </c>
      <c r="D1851" s="119" t="s">
        <v>4363</v>
      </c>
      <c r="E1851" s="119" t="s">
        <v>4372</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6919</v>
      </c>
      <c r="Y1851" s="119" t="s">
        <v>6920</v>
      </c>
      <c r="Z1851" s="119" t="s">
        <v>6921</v>
      </c>
      <c r="AA1851" s="119" t="s">
        <v>6922</v>
      </c>
      <c r="AB1851" s="119" t="s">
        <v>1210</v>
      </c>
      <c r="AD1851" s="300"/>
      <c r="AE1851" s="304"/>
      <c r="AF1851" s="297"/>
      <c r="AG1851" s="355">
        <v>0</v>
      </c>
      <c r="AH1851" s="297" t="s">
        <v>6918</v>
      </c>
      <c r="AI1851" s="297" t="s">
        <v>6918</v>
      </c>
      <c r="AJ1851" s="302">
        <v>4</v>
      </c>
      <c r="AX1851" s="303"/>
      <c r="AZ1851" s="303"/>
      <c r="BB1851" s="304"/>
      <c r="BC1851" s="304"/>
      <c r="BD1851" s="303"/>
      <c r="BE1851" s="303"/>
      <c r="BF1851" s="305"/>
      <c r="BG1851" s="305"/>
      <c r="BH1851" s="306" t="s">
        <v>4363</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4363</v>
      </c>
      <c r="CX1851" s="318" t="s">
        <v>4372</v>
      </c>
      <c r="CY1851" s="320" t="s">
        <v>925</v>
      </c>
      <c r="CZ1851" s="319" t="s">
        <v>53</v>
      </c>
      <c r="DA1851" s="319" t="s">
        <v>53</v>
      </c>
      <c r="DB1851" s="319">
        <v>30</v>
      </c>
      <c r="DC1851" s="319">
        <v>150</v>
      </c>
      <c r="DD1851" s="319">
        <v>6</v>
      </c>
      <c r="DE1851" s="319">
        <v>6</v>
      </c>
      <c r="DF1851" s="319" t="s">
        <v>48</v>
      </c>
    </row>
    <row r="1852" spans="1:110" s="299" customFormat="1" ht="16" customHeight="1">
      <c r="A1852" s="297" t="s">
        <v>6923</v>
      </c>
      <c r="B1852" s="297" t="s">
        <v>6923</v>
      </c>
      <c r="C1852" s="119" t="s">
        <v>115</v>
      </c>
      <c r="D1852" s="119" t="s">
        <v>4363</v>
      </c>
      <c r="E1852" s="119" t="s">
        <v>4381</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6924</v>
      </c>
      <c r="Y1852" s="119" t="s">
        <v>6925</v>
      </c>
      <c r="Z1852" s="119" t="s">
        <v>6926</v>
      </c>
      <c r="AA1852" s="119" t="s">
        <v>6927</v>
      </c>
      <c r="AB1852" s="119" t="s">
        <v>1210</v>
      </c>
      <c r="AD1852" s="300"/>
      <c r="AE1852" s="304"/>
      <c r="AF1852" s="297"/>
      <c r="AG1852" s="355">
        <v>0</v>
      </c>
      <c r="AH1852" s="297" t="s">
        <v>6923</v>
      </c>
      <c r="AI1852" s="297" t="s">
        <v>6923</v>
      </c>
      <c r="AJ1852" s="302">
        <v>4</v>
      </c>
      <c r="AX1852" s="303"/>
      <c r="AZ1852" s="303"/>
      <c r="BB1852" s="304"/>
      <c r="BC1852" s="304"/>
      <c r="BD1852" s="303"/>
      <c r="BE1852" s="303"/>
      <c r="BF1852" s="305"/>
      <c r="BG1852" s="305"/>
      <c r="BH1852" s="306" t="s">
        <v>4363</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4363</v>
      </c>
      <c r="CX1852" s="318" t="s">
        <v>4381</v>
      </c>
      <c r="CY1852" s="320" t="s">
        <v>925</v>
      </c>
      <c r="CZ1852" s="319" t="s">
        <v>53</v>
      </c>
      <c r="DA1852" s="319" t="s">
        <v>53</v>
      </c>
      <c r="DB1852" s="319">
        <v>30</v>
      </c>
      <c r="DC1852" s="319">
        <v>150</v>
      </c>
      <c r="DD1852" s="319">
        <v>6</v>
      </c>
      <c r="DE1852" s="319">
        <v>6</v>
      </c>
      <c r="DF1852" s="319" t="s">
        <v>48</v>
      </c>
    </row>
    <row r="1853" spans="1:110" s="299" customFormat="1" ht="16" customHeight="1">
      <c r="A1853" s="297" t="s">
        <v>6928</v>
      </c>
      <c r="B1853" s="297" t="s">
        <v>6928</v>
      </c>
      <c r="C1853" s="119" t="s">
        <v>115</v>
      </c>
      <c r="D1853" s="119" t="s">
        <v>4363</v>
      </c>
      <c r="E1853" s="119" t="s">
        <v>4390</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6929</v>
      </c>
      <c r="Y1853" s="119" t="s">
        <v>6930</v>
      </c>
      <c r="Z1853" s="119" t="s">
        <v>6931</v>
      </c>
      <c r="AA1853" s="119" t="s">
        <v>6932</v>
      </c>
      <c r="AB1853" s="119" t="s">
        <v>1210</v>
      </c>
      <c r="AD1853" s="300"/>
      <c r="AE1853" s="304"/>
      <c r="AF1853" s="297"/>
      <c r="AG1853" s="355">
        <v>0</v>
      </c>
      <c r="AH1853" s="297" t="s">
        <v>6928</v>
      </c>
      <c r="AI1853" s="297" t="s">
        <v>6928</v>
      </c>
      <c r="AJ1853" s="302">
        <v>4</v>
      </c>
      <c r="AX1853" s="303"/>
      <c r="AZ1853" s="303"/>
      <c r="BB1853" s="304"/>
      <c r="BC1853" s="304"/>
      <c r="BD1853" s="303"/>
      <c r="BE1853" s="303"/>
      <c r="BF1853" s="305"/>
      <c r="BG1853" s="305"/>
      <c r="BH1853" s="306" t="s">
        <v>4363</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4363</v>
      </c>
      <c r="CX1853" s="318" t="s">
        <v>4390</v>
      </c>
      <c r="CY1853" s="320" t="s">
        <v>925</v>
      </c>
      <c r="CZ1853" s="319" t="s">
        <v>53</v>
      </c>
      <c r="DA1853" s="319" t="s">
        <v>53</v>
      </c>
      <c r="DB1853" s="319">
        <v>30</v>
      </c>
      <c r="DC1853" s="319">
        <v>150</v>
      </c>
      <c r="DD1853" s="319">
        <v>6</v>
      </c>
      <c r="DE1853" s="319">
        <v>6</v>
      </c>
      <c r="DF1853" s="319" t="s">
        <v>48</v>
      </c>
    </row>
    <row r="1854" spans="1:110" s="299" customFormat="1" ht="16" customHeight="1">
      <c r="A1854" s="297" t="s">
        <v>6933</v>
      </c>
      <c r="B1854" s="297" t="s">
        <v>6933</v>
      </c>
      <c r="C1854" s="119" t="s">
        <v>115</v>
      </c>
      <c r="D1854" s="119" t="s">
        <v>4318</v>
      </c>
      <c r="E1854" s="119" t="s">
        <v>4399</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6934</v>
      </c>
      <c r="Y1854" s="119" t="s">
        <v>6935</v>
      </c>
      <c r="Z1854" s="119" t="s">
        <v>6936</v>
      </c>
      <c r="AA1854" s="119" t="s">
        <v>6937</v>
      </c>
      <c r="AB1854" s="119" t="s">
        <v>1210</v>
      </c>
      <c r="AD1854" s="300"/>
      <c r="AE1854" s="304"/>
      <c r="AF1854" s="297"/>
      <c r="AG1854" s="355">
        <v>0</v>
      </c>
      <c r="AH1854" s="297" t="s">
        <v>6933</v>
      </c>
      <c r="AI1854" s="297" t="s">
        <v>6933</v>
      </c>
      <c r="AJ1854" s="302">
        <v>3</v>
      </c>
      <c r="AX1854" s="303"/>
      <c r="AZ1854" s="303"/>
      <c r="BB1854" s="304"/>
      <c r="BC1854" s="304"/>
      <c r="BD1854" s="303"/>
      <c r="BE1854" s="303"/>
      <c r="BF1854" s="305"/>
      <c r="BG1854" s="305"/>
      <c r="BH1854" s="306" t="s">
        <v>4318</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4318</v>
      </c>
      <c r="CX1854" s="318" t="s">
        <v>4399</v>
      </c>
      <c r="CY1854" s="320" t="s">
        <v>925</v>
      </c>
      <c r="CZ1854" s="319" t="s">
        <v>53</v>
      </c>
      <c r="DA1854" s="319" t="s">
        <v>53</v>
      </c>
      <c r="DB1854" s="319">
        <v>30</v>
      </c>
      <c r="DC1854" s="319">
        <v>150</v>
      </c>
      <c r="DD1854" s="319">
        <v>17.5</v>
      </c>
      <c r="DE1854" s="319">
        <v>17.5</v>
      </c>
      <c r="DF1854" s="319" t="s">
        <v>48</v>
      </c>
    </row>
    <row r="1855" spans="1:110" s="299" customFormat="1" ht="16" customHeight="1">
      <c r="A1855" s="297" t="s">
        <v>6938</v>
      </c>
      <c r="B1855" s="297" t="s">
        <v>6938</v>
      </c>
      <c r="C1855" s="119" t="s">
        <v>115</v>
      </c>
      <c r="D1855" s="119" t="s">
        <v>4399</v>
      </c>
      <c r="E1855" s="119" t="s">
        <v>4408</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6939</v>
      </c>
      <c r="Y1855" s="119" t="s">
        <v>6940</v>
      </c>
      <c r="Z1855" s="119" t="s">
        <v>6941</v>
      </c>
      <c r="AA1855" s="119" t="s">
        <v>6942</v>
      </c>
      <c r="AB1855" s="119" t="s">
        <v>1210</v>
      </c>
      <c r="AD1855" s="300"/>
      <c r="AE1855" s="304"/>
      <c r="AF1855" s="297"/>
      <c r="AG1855" s="355">
        <v>0</v>
      </c>
      <c r="AH1855" s="297" t="s">
        <v>6938</v>
      </c>
      <c r="AI1855" s="297" t="s">
        <v>6938</v>
      </c>
      <c r="AJ1855" s="302">
        <v>4</v>
      </c>
      <c r="AX1855" s="303"/>
      <c r="AZ1855" s="303"/>
      <c r="BB1855" s="304"/>
      <c r="BC1855" s="304"/>
      <c r="BD1855" s="303"/>
      <c r="BE1855" s="303"/>
      <c r="BF1855" s="305"/>
      <c r="BG1855" s="305"/>
      <c r="BH1855" s="306" t="s">
        <v>4399</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4399</v>
      </c>
      <c r="CX1855" s="318" t="s">
        <v>4408</v>
      </c>
      <c r="CY1855" s="320" t="s">
        <v>925</v>
      </c>
      <c r="CZ1855" s="319" t="s">
        <v>53</v>
      </c>
      <c r="DA1855" s="319" t="s">
        <v>53</v>
      </c>
      <c r="DB1855" s="319">
        <v>30</v>
      </c>
      <c r="DC1855" s="319">
        <v>150</v>
      </c>
      <c r="DD1855" s="319">
        <v>6</v>
      </c>
      <c r="DE1855" s="319">
        <v>6</v>
      </c>
      <c r="DF1855" s="319" t="s">
        <v>48</v>
      </c>
    </row>
    <row r="1856" spans="1:110" s="299" customFormat="1" ht="16" customHeight="1">
      <c r="A1856" s="297" t="s">
        <v>6943</v>
      </c>
      <c r="B1856" s="297" t="s">
        <v>6943</v>
      </c>
      <c r="C1856" s="119" t="s">
        <v>115</v>
      </c>
      <c r="D1856" s="119" t="s">
        <v>4399</v>
      </c>
      <c r="E1856" s="119" t="s">
        <v>4417</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6944</v>
      </c>
      <c r="Y1856" s="119" t="s">
        <v>6945</v>
      </c>
      <c r="Z1856" s="119" t="s">
        <v>6946</v>
      </c>
      <c r="AA1856" s="119" t="s">
        <v>6947</v>
      </c>
      <c r="AB1856" s="119" t="s">
        <v>1210</v>
      </c>
      <c r="AD1856" s="300"/>
      <c r="AE1856" s="304"/>
      <c r="AF1856" s="297"/>
      <c r="AG1856" s="355">
        <v>0</v>
      </c>
      <c r="AH1856" s="297" t="s">
        <v>6943</v>
      </c>
      <c r="AI1856" s="297" t="s">
        <v>6943</v>
      </c>
      <c r="AJ1856" s="302">
        <v>4</v>
      </c>
      <c r="AX1856" s="303"/>
      <c r="AZ1856" s="303"/>
      <c r="BB1856" s="304"/>
      <c r="BC1856" s="304"/>
      <c r="BD1856" s="303"/>
      <c r="BE1856" s="303"/>
      <c r="BF1856" s="305"/>
      <c r="BG1856" s="305"/>
      <c r="BH1856" s="306" t="s">
        <v>4399</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4399</v>
      </c>
      <c r="CX1856" s="318" t="s">
        <v>4417</v>
      </c>
      <c r="CY1856" s="320" t="s">
        <v>925</v>
      </c>
      <c r="CZ1856" s="319" t="s">
        <v>53</v>
      </c>
      <c r="DA1856" s="319" t="s">
        <v>53</v>
      </c>
      <c r="DB1856" s="319">
        <v>30</v>
      </c>
      <c r="DC1856" s="319">
        <v>150</v>
      </c>
      <c r="DD1856" s="319">
        <v>6</v>
      </c>
      <c r="DE1856" s="319">
        <v>6</v>
      </c>
      <c r="DF1856" s="319" t="s">
        <v>48</v>
      </c>
    </row>
    <row r="1857" spans="1:110" s="299" customFormat="1" ht="16" customHeight="1">
      <c r="A1857" s="297" t="s">
        <v>6948</v>
      </c>
      <c r="B1857" s="297" t="s">
        <v>6948</v>
      </c>
      <c r="C1857" s="119" t="s">
        <v>115</v>
      </c>
      <c r="D1857" s="119" t="s">
        <v>4399</v>
      </c>
      <c r="E1857" s="119" t="s">
        <v>4426</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6949</v>
      </c>
      <c r="Y1857" s="119" t="s">
        <v>6950</v>
      </c>
      <c r="Z1857" s="119" t="s">
        <v>6951</v>
      </c>
      <c r="AA1857" s="119" t="s">
        <v>6952</v>
      </c>
      <c r="AB1857" s="119" t="s">
        <v>1210</v>
      </c>
      <c r="AD1857" s="300"/>
      <c r="AE1857" s="304"/>
      <c r="AF1857" s="297"/>
      <c r="AG1857" s="355">
        <v>0</v>
      </c>
      <c r="AH1857" s="297" t="s">
        <v>6948</v>
      </c>
      <c r="AI1857" s="297" t="s">
        <v>6948</v>
      </c>
      <c r="AJ1857" s="302">
        <v>4</v>
      </c>
      <c r="AX1857" s="303"/>
      <c r="AZ1857" s="303"/>
      <c r="BB1857" s="304"/>
      <c r="BC1857" s="304"/>
      <c r="BD1857" s="303"/>
      <c r="BE1857" s="303"/>
      <c r="BF1857" s="305"/>
      <c r="BG1857" s="305"/>
      <c r="BH1857" s="306" t="s">
        <v>4399</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4399</v>
      </c>
      <c r="CX1857" s="318" t="s">
        <v>4426</v>
      </c>
      <c r="CY1857" s="320" t="s">
        <v>925</v>
      </c>
      <c r="CZ1857" s="319" t="s">
        <v>53</v>
      </c>
      <c r="DA1857" s="319" t="s">
        <v>53</v>
      </c>
      <c r="DB1857" s="319">
        <v>30</v>
      </c>
      <c r="DC1857" s="319">
        <v>150</v>
      </c>
      <c r="DD1857" s="319">
        <v>6</v>
      </c>
      <c r="DE1857" s="319">
        <v>6</v>
      </c>
      <c r="DF1857" s="319" t="s">
        <v>48</v>
      </c>
    </row>
    <row r="1858" spans="1:110" s="299" customFormat="1" ht="16" customHeight="1">
      <c r="A1858" s="297" t="s">
        <v>6953</v>
      </c>
      <c r="B1858" s="297" t="s">
        <v>6953</v>
      </c>
      <c r="C1858" s="119" t="s">
        <v>115</v>
      </c>
      <c r="D1858" s="119" t="s">
        <v>4067</v>
      </c>
      <c r="E1858" s="119" t="s">
        <v>4435</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6954</v>
      </c>
      <c r="Y1858" s="119" t="s">
        <v>6955</v>
      </c>
      <c r="Z1858" s="119" t="s">
        <v>6956</v>
      </c>
      <c r="AA1858" s="119" t="s">
        <v>6957</v>
      </c>
      <c r="AB1858" s="119" t="s">
        <v>1210</v>
      </c>
      <c r="AD1858" s="300"/>
      <c r="AE1858" s="304"/>
      <c r="AF1858" s="297"/>
      <c r="AG1858" s="355">
        <v>0</v>
      </c>
      <c r="AH1858" s="297" t="s">
        <v>6953</v>
      </c>
      <c r="AI1858" s="297" t="s">
        <v>6953</v>
      </c>
      <c r="AJ1858" s="302">
        <v>2</v>
      </c>
      <c r="AX1858" s="303"/>
      <c r="AZ1858" s="303"/>
      <c r="BB1858" s="304"/>
      <c r="BC1858" s="304"/>
      <c r="BD1858" s="303"/>
      <c r="BE1858" s="303"/>
      <c r="BF1858" s="305"/>
      <c r="BG1858" s="305"/>
      <c r="BH1858" s="306" t="s">
        <v>4067</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4067</v>
      </c>
      <c r="CX1858" s="318" t="s">
        <v>4435</v>
      </c>
      <c r="CY1858" s="320" t="s">
        <v>925</v>
      </c>
      <c r="CZ1858" s="319" t="s">
        <v>53</v>
      </c>
      <c r="DA1858" s="319" t="s">
        <v>53</v>
      </c>
      <c r="DB1858" s="319">
        <v>30</v>
      </c>
      <c r="DC1858" s="319">
        <v>150</v>
      </c>
      <c r="DD1858" s="319">
        <v>30</v>
      </c>
      <c r="DE1858" s="319">
        <v>30</v>
      </c>
      <c r="DF1858" s="319" t="s">
        <v>48</v>
      </c>
    </row>
    <row r="1859" spans="1:110" s="299" customFormat="1" ht="16" customHeight="1">
      <c r="A1859" s="297" t="s">
        <v>6958</v>
      </c>
      <c r="B1859" s="297" t="s">
        <v>6958</v>
      </c>
      <c r="C1859" s="119" t="s">
        <v>115</v>
      </c>
      <c r="D1859" s="119" t="s">
        <v>4435</v>
      </c>
      <c r="E1859" s="119" t="s">
        <v>4444</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6959</v>
      </c>
      <c r="Y1859" s="119" t="s">
        <v>6960</v>
      </c>
      <c r="Z1859" s="119" t="s">
        <v>6961</v>
      </c>
      <c r="AA1859" s="119" t="s">
        <v>6962</v>
      </c>
      <c r="AB1859" s="119" t="s">
        <v>1210</v>
      </c>
      <c r="AD1859" s="300"/>
      <c r="AE1859" s="304"/>
      <c r="AF1859" s="297"/>
      <c r="AG1859" s="355">
        <v>0</v>
      </c>
      <c r="AH1859" s="297" t="s">
        <v>6958</v>
      </c>
      <c r="AI1859" s="297" t="s">
        <v>6958</v>
      </c>
      <c r="AJ1859" s="302">
        <v>3</v>
      </c>
      <c r="AX1859" s="303"/>
      <c r="AZ1859" s="303"/>
      <c r="BB1859" s="304"/>
      <c r="BC1859" s="304"/>
      <c r="BD1859" s="303"/>
      <c r="BE1859" s="303"/>
      <c r="BF1859" s="305"/>
      <c r="BG1859" s="305"/>
      <c r="BH1859" s="306" t="s">
        <v>4435</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4435</v>
      </c>
      <c r="CX1859" s="318" t="s">
        <v>4444</v>
      </c>
      <c r="CY1859" s="320" t="s">
        <v>925</v>
      </c>
      <c r="CZ1859" s="319" t="s">
        <v>53</v>
      </c>
      <c r="DA1859" s="319" t="s">
        <v>53</v>
      </c>
      <c r="DB1859" s="319">
        <v>30</v>
      </c>
      <c r="DC1859" s="319">
        <v>150</v>
      </c>
      <c r="DD1859" s="319">
        <v>17.5</v>
      </c>
      <c r="DE1859" s="319">
        <v>17.5</v>
      </c>
      <c r="DF1859" s="319" t="s">
        <v>48</v>
      </c>
    </row>
    <row r="1860" spans="1:110" s="299" customFormat="1" ht="16" customHeight="1">
      <c r="A1860" s="297" t="s">
        <v>6963</v>
      </c>
      <c r="B1860" s="297" t="s">
        <v>6963</v>
      </c>
      <c r="C1860" s="119" t="s">
        <v>115</v>
      </c>
      <c r="D1860" s="119" t="s">
        <v>4444</v>
      </c>
      <c r="E1860" s="119" t="s">
        <v>4453</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6964</v>
      </c>
      <c r="Y1860" s="119" t="s">
        <v>6965</v>
      </c>
      <c r="Z1860" s="119" t="s">
        <v>6966</v>
      </c>
      <c r="AA1860" s="119" t="s">
        <v>6967</v>
      </c>
      <c r="AB1860" s="119" t="s">
        <v>1210</v>
      </c>
      <c r="AD1860" s="300"/>
      <c r="AE1860" s="304"/>
      <c r="AF1860" s="297"/>
      <c r="AG1860" s="355">
        <v>0</v>
      </c>
      <c r="AH1860" s="297" t="s">
        <v>6963</v>
      </c>
      <c r="AI1860" s="297" t="s">
        <v>6963</v>
      </c>
      <c r="AJ1860" s="302">
        <v>4</v>
      </c>
      <c r="AX1860" s="303"/>
      <c r="AZ1860" s="303"/>
      <c r="BB1860" s="304"/>
      <c r="BC1860" s="304"/>
      <c r="BD1860" s="303"/>
      <c r="BE1860" s="303"/>
      <c r="BF1860" s="305"/>
      <c r="BG1860" s="305"/>
      <c r="BH1860" s="306" t="s">
        <v>4444</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4444</v>
      </c>
      <c r="CX1860" s="318" t="s">
        <v>4453</v>
      </c>
      <c r="CY1860" s="320" t="s">
        <v>925</v>
      </c>
      <c r="CZ1860" s="319" t="s">
        <v>53</v>
      </c>
      <c r="DA1860" s="319" t="s">
        <v>53</v>
      </c>
      <c r="DB1860" s="319">
        <v>30</v>
      </c>
      <c r="DC1860" s="319">
        <v>150</v>
      </c>
      <c r="DD1860" s="319">
        <v>6</v>
      </c>
      <c r="DE1860" s="319">
        <v>6</v>
      </c>
      <c r="DF1860" s="319" t="s">
        <v>48</v>
      </c>
    </row>
    <row r="1861" spans="1:110" s="299" customFormat="1" ht="16" customHeight="1">
      <c r="A1861" s="297" t="s">
        <v>6968</v>
      </c>
      <c r="B1861" s="297" t="s">
        <v>6968</v>
      </c>
      <c r="C1861" s="119" t="s">
        <v>115</v>
      </c>
      <c r="D1861" s="119" t="s">
        <v>4444</v>
      </c>
      <c r="E1861" s="119" t="s">
        <v>4462</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6969</v>
      </c>
      <c r="Y1861" s="119" t="s">
        <v>6970</v>
      </c>
      <c r="Z1861" s="119" t="s">
        <v>6971</v>
      </c>
      <c r="AA1861" s="119" t="s">
        <v>6972</v>
      </c>
      <c r="AB1861" s="119" t="s">
        <v>1210</v>
      </c>
      <c r="AD1861" s="300"/>
      <c r="AE1861" s="304"/>
      <c r="AF1861" s="297"/>
      <c r="AG1861" s="355">
        <v>0</v>
      </c>
      <c r="AH1861" s="297" t="s">
        <v>6968</v>
      </c>
      <c r="AI1861" s="297" t="s">
        <v>6968</v>
      </c>
      <c r="AJ1861" s="302">
        <v>4</v>
      </c>
      <c r="AX1861" s="303"/>
      <c r="AZ1861" s="303"/>
      <c r="BB1861" s="304"/>
      <c r="BC1861" s="304"/>
      <c r="BD1861" s="303"/>
      <c r="BE1861" s="303"/>
      <c r="BF1861" s="305"/>
      <c r="BG1861" s="305"/>
      <c r="BH1861" s="306" t="s">
        <v>4444</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4444</v>
      </c>
      <c r="CX1861" s="318" t="s">
        <v>4462</v>
      </c>
      <c r="CY1861" s="320" t="s">
        <v>925</v>
      </c>
      <c r="CZ1861" s="319" t="s">
        <v>53</v>
      </c>
      <c r="DA1861" s="319" t="s">
        <v>53</v>
      </c>
      <c r="DB1861" s="319">
        <v>30</v>
      </c>
      <c r="DC1861" s="319">
        <v>150</v>
      </c>
      <c r="DD1861" s="319">
        <v>6</v>
      </c>
      <c r="DE1861" s="319">
        <v>6</v>
      </c>
      <c r="DF1861" s="319" t="s">
        <v>48</v>
      </c>
    </row>
    <row r="1862" spans="1:110" s="299" customFormat="1" ht="16" customHeight="1">
      <c r="A1862" s="297" t="s">
        <v>6973</v>
      </c>
      <c r="B1862" s="297" t="s">
        <v>6973</v>
      </c>
      <c r="C1862" s="119" t="s">
        <v>115</v>
      </c>
      <c r="D1862" s="119" t="s">
        <v>4444</v>
      </c>
      <c r="E1862" s="119" t="s">
        <v>4471</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6974</v>
      </c>
      <c r="Y1862" s="119" t="s">
        <v>6975</v>
      </c>
      <c r="Z1862" s="119" t="s">
        <v>6976</v>
      </c>
      <c r="AA1862" s="119" t="s">
        <v>6977</v>
      </c>
      <c r="AB1862" s="119" t="s">
        <v>1210</v>
      </c>
      <c r="AD1862" s="300"/>
      <c r="AE1862" s="304"/>
      <c r="AF1862" s="297"/>
      <c r="AG1862" s="355">
        <v>0</v>
      </c>
      <c r="AH1862" s="297" t="s">
        <v>6973</v>
      </c>
      <c r="AI1862" s="297" t="s">
        <v>6973</v>
      </c>
      <c r="AJ1862" s="302">
        <v>4</v>
      </c>
      <c r="AX1862" s="303"/>
      <c r="AZ1862" s="303"/>
      <c r="BB1862" s="304"/>
      <c r="BC1862" s="304"/>
      <c r="BD1862" s="303"/>
      <c r="BE1862" s="303"/>
      <c r="BF1862" s="305"/>
      <c r="BG1862" s="305"/>
      <c r="BH1862" s="306" t="s">
        <v>4444</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4444</v>
      </c>
      <c r="CX1862" s="318" t="s">
        <v>4471</v>
      </c>
      <c r="CY1862" s="320" t="s">
        <v>925</v>
      </c>
      <c r="CZ1862" s="319" t="s">
        <v>53</v>
      </c>
      <c r="DA1862" s="319" t="s">
        <v>53</v>
      </c>
      <c r="DB1862" s="319">
        <v>30</v>
      </c>
      <c r="DC1862" s="319">
        <v>150</v>
      </c>
      <c r="DD1862" s="319">
        <v>6</v>
      </c>
      <c r="DE1862" s="319">
        <v>6</v>
      </c>
      <c r="DF1862" s="319" t="s">
        <v>48</v>
      </c>
    </row>
    <row r="1863" spans="1:110" s="299" customFormat="1" ht="16" customHeight="1">
      <c r="A1863" s="297" t="s">
        <v>6978</v>
      </c>
      <c r="B1863" s="297" t="s">
        <v>6978</v>
      </c>
      <c r="C1863" s="119" t="s">
        <v>115</v>
      </c>
      <c r="D1863" s="119" t="s">
        <v>4435</v>
      </c>
      <c r="E1863" s="119" t="s">
        <v>4480</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6979</v>
      </c>
      <c r="Y1863" s="119" t="s">
        <v>6980</v>
      </c>
      <c r="Z1863" s="119" t="s">
        <v>6981</v>
      </c>
      <c r="AA1863" s="119" t="s">
        <v>6982</v>
      </c>
      <c r="AB1863" s="119" t="s">
        <v>1210</v>
      </c>
      <c r="AD1863" s="300"/>
      <c r="AE1863" s="304"/>
      <c r="AF1863" s="297"/>
      <c r="AG1863" s="355">
        <v>0</v>
      </c>
      <c r="AH1863" s="297" t="s">
        <v>6978</v>
      </c>
      <c r="AI1863" s="297" t="s">
        <v>6978</v>
      </c>
      <c r="AJ1863" s="302">
        <v>3</v>
      </c>
      <c r="AX1863" s="303"/>
      <c r="AZ1863" s="303"/>
      <c r="BB1863" s="304"/>
      <c r="BC1863" s="304"/>
      <c r="BD1863" s="303"/>
      <c r="BE1863" s="303"/>
      <c r="BF1863" s="305"/>
      <c r="BG1863" s="305"/>
      <c r="BH1863" s="306" t="s">
        <v>4435</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4435</v>
      </c>
      <c r="CX1863" s="318" t="s">
        <v>4480</v>
      </c>
      <c r="CY1863" s="320" t="s">
        <v>925</v>
      </c>
      <c r="CZ1863" s="319" t="s">
        <v>53</v>
      </c>
      <c r="DA1863" s="319" t="s">
        <v>53</v>
      </c>
      <c r="DB1863" s="319">
        <v>30</v>
      </c>
      <c r="DC1863" s="319">
        <v>150</v>
      </c>
      <c r="DD1863" s="319">
        <v>17.5</v>
      </c>
      <c r="DE1863" s="319">
        <v>17.5</v>
      </c>
      <c r="DF1863" s="319" t="s">
        <v>48</v>
      </c>
    </row>
    <row r="1864" spans="1:110" s="299" customFormat="1" ht="16" customHeight="1">
      <c r="A1864" s="297" t="s">
        <v>6983</v>
      </c>
      <c r="B1864" s="297" t="s">
        <v>6983</v>
      </c>
      <c r="C1864" s="119" t="s">
        <v>115</v>
      </c>
      <c r="D1864" s="119" t="s">
        <v>4480</v>
      </c>
      <c r="E1864" s="119" t="s">
        <v>4489</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6984</v>
      </c>
      <c r="Y1864" s="119" t="s">
        <v>6985</v>
      </c>
      <c r="Z1864" s="119" t="s">
        <v>6986</v>
      </c>
      <c r="AA1864" s="119" t="s">
        <v>6987</v>
      </c>
      <c r="AB1864" s="119" t="s">
        <v>1210</v>
      </c>
      <c r="AD1864" s="300"/>
      <c r="AE1864" s="304"/>
      <c r="AF1864" s="297"/>
      <c r="AG1864" s="355">
        <v>0</v>
      </c>
      <c r="AH1864" s="297" t="s">
        <v>6983</v>
      </c>
      <c r="AI1864" s="297" t="s">
        <v>6983</v>
      </c>
      <c r="AJ1864" s="302">
        <v>4</v>
      </c>
      <c r="AX1864" s="303"/>
      <c r="AZ1864" s="303"/>
      <c r="BB1864" s="304"/>
      <c r="BC1864" s="304"/>
      <c r="BD1864" s="303"/>
      <c r="BE1864" s="303"/>
      <c r="BF1864" s="305"/>
      <c r="BG1864" s="305"/>
      <c r="BH1864" s="306" t="s">
        <v>4480</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4480</v>
      </c>
      <c r="CX1864" s="318" t="s">
        <v>4489</v>
      </c>
      <c r="CY1864" s="320" t="s">
        <v>925</v>
      </c>
      <c r="CZ1864" s="319" t="s">
        <v>53</v>
      </c>
      <c r="DA1864" s="319" t="s">
        <v>53</v>
      </c>
      <c r="DB1864" s="319">
        <v>30</v>
      </c>
      <c r="DC1864" s="319">
        <v>150</v>
      </c>
      <c r="DD1864" s="319">
        <v>6</v>
      </c>
      <c r="DE1864" s="319">
        <v>6</v>
      </c>
      <c r="DF1864" s="319" t="s">
        <v>48</v>
      </c>
    </row>
    <row r="1865" spans="1:110" s="299" customFormat="1" ht="16" customHeight="1">
      <c r="A1865" s="297" t="s">
        <v>6988</v>
      </c>
      <c r="B1865" s="297" t="s">
        <v>6988</v>
      </c>
      <c r="C1865" s="119" t="s">
        <v>115</v>
      </c>
      <c r="D1865" s="119" t="s">
        <v>4480</v>
      </c>
      <c r="E1865" s="119" t="s">
        <v>4498</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6989</v>
      </c>
      <c r="Y1865" s="119" t="s">
        <v>6990</v>
      </c>
      <c r="Z1865" s="119" t="s">
        <v>6991</v>
      </c>
      <c r="AA1865" s="119" t="s">
        <v>6992</v>
      </c>
      <c r="AB1865" s="119" t="s">
        <v>1210</v>
      </c>
      <c r="AD1865" s="300"/>
      <c r="AE1865" s="304"/>
      <c r="AF1865" s="297"/>
      <c r="AG1865" s="355">
        <v>0</v>
      </c>
      <c r="AH1865" s="297" t="s">
        <v>6988</v>
      </c>
      <c r="AI1865" s="297" t="s">
        <v>6988</v>
      </c>
      <c r="AJ1865" s="302">
        <v>4</v>
      </c>
      <c r="AX1865" s="303"/>
      <c r="AZ1865" s="303"/>
      <c r="BB1865" s="304"/>
      <c r="BC1865" s="304"/>
      <c r="BD1865" s="303"/>
      <c r="BE1865" s="303"/>
      <c r="BF1865" s="305"/>
      <c r="BG1865" s="305"/>
      <c r="BH1865" s="306" t="s">
        <v>4480</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4480</v>
      </c>
      <c r="CX1865" s="318" t="s">
        <v>4498</v>
      </c>
      <c r="CY1865" s="320" t="s">
        <v>925</v>
      </c>
      <c r="CZ1865" s="319" t="s">
        <v>53</v>
      </c>
      <c r="DA1865" s="319" t="s">
        <v>53</v>
      </c>
      <c r="DB1865" s="319">
        <v>30</v>
      </c>
      <c r="DC1865" s="319">
        <v>150</v>
      </c>
      <c r="DD1865" s="319">
        <v>6</v>
      </c>
      <c r="DE1865" s="319">
        <v>6</v>
      </c>
      <c r="DF1865" s="319" t="s">
        <v>48</v>
      </c>
    </row>
    <row r="1866" spans="1:110" s="299" customFormat="1" ht="16" customHeight="1">
      <c r="A1866" s="297" t="s">
        <v>6993</v>
      </c>
      <c r="B1866" s="297" t="s">
        <v>6993</v>
      </c>
      <c r="C1866" s="119" t="s">
        <v>115</v>
      </c>
      <c r="D1866" s="119" t="s">
        <v>4480</v>
      </c>
      <c r="E1866" s="119" t="s">
        <v>4507</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6994</v>
      </c>
      <c r="Y1866" s="119" t="s">
        <v>6995</v>
      </c>
      <c r="Z1866" s="119" t="s">
        <v>6996</v>
      </c>
      <c r="AA1866" s="119" t="s">
        <v>6997</v>
      </c>
      <c r="AB1866" s="119" t="s">
        <v>1210</v>
      </c>
      <c r="AD1866" s="300"/>
      <c r="AE1866" s="304"/>
      <c r="AF1866" s="297"/>
      <c r="AG1866" s="355">
        <v>0</v>
      </c>
      <c r="AH1866" s="297" t="s">
        <v>6993</v>
      </c>
      <c r="AI1866" s="297" t="s">
        <v>6993</v>
      </c>
      <c r="AJ1866" s="302">
        <v>4</v>
      </c>
      <c r="AX1866" s="303"/>
      <c r="AZ1866" s="303"/>
      <c r="BB1866" s="304"/>
      <c r="BC1866" s="304"/>
      <c r="BD1866" s="303"/>
      <c r="BE1866" s="303"/>
      <c r="BF1866" s="305"/>
      <c r="BG1866" s="305"/>
      <c r="BH1866" s="306" t="s">
        <v>4480</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4480</v>
      </c>
      <c r="CX1866" s="318" t="s">
        <v>4507</v>
      </c>
      <c r="CY1866" s="320" t="s">
        <v>925</v>
      </c>
      <c r="CZ1866" s="319" t="s">
        <v>53</v>
      </c>
      <c r="DA1866" s="319" t="s">
        <v>53</v>
      </c>
      <c r="DB1866" s="319">
        <v>30</v>
      </c>
      <c r="DC1866" s="319">
        <v>150</v>
      </c>
      <c r="DD1866" s="319">
        <v>6</v>
      </c>
      <c r="DE1866" s="319">
        <v>6</v>
      </c>
      <c r="DF1866" s="319" t="s">
        <v>48</v>
      </c>
    </row>
    <row r="1867" spans="1:110" s="299" customFormat="1" ht="16" customHeight="1">
      <c r="A1867" s="297" t="s">
        <v>6998</v>
      </c>
      <c r="B1867" s="297" t="s">
        <v>6998</v>
      </c>
      <c r="C1867" s="119" t="s">
        <v>115</v>
      </c>
      <c r="D1867" s="119" t="s">
        <v>4435</v>
      </c>
      <c r="E1867" s="119" t="s">
        <v>4516</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6999</v>
      </c>
      <c r="Y1867" s="119" t="s">
        <v>7000</v>
      </c>
      <c r="Z1867" s="119" t="s">
        <v>7001</v>
      </c>
      <c r="AA1867" s="119" t="s">
        <v>7002</v>
      </c>
      <c r="AB1867" s="119" t="s">
        <v>1210</v>
      </c>
      <c r="AD1867" s="300"/>
      <c r="AE1867" s="304"/>
      <c r="AF1867" s="297"/>
      <c r="AG1867" s="355">
        <v>0</v>
      </c>
      <c r="AH1867" s="297" t="s">
        <v>6998</v>
      </c>
      <c r="AI1867" s="297" t="s">
        <v>6998</v>
      </c>
      <c r="AJ1867" s="302">
        <v>3</v>
      </c>
      <c r="AX1867" s="303"/>
      <c r="AZ1867" s="303"/>
      <c r="BB1867" s="304"/>
      <c r="BC1867" s="304"/>
      <c r="BD1867" s="303"/>
      <c r="BE1867" s="303"/>
      <c r="BF1867" s="305"/>
      <c r="BG1867" s="305"/>
      <c r="BH1867" s="306" t="s">
        <v>4435</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4435</v>
      </c>
      <c r="CX1867" s="318" t="s">
        <v>4516</v>
      </c>
      <c r="CY1867" s="320" t="s">
        <v>925</v>
      </c>
      <c r="CZ1867" s="319" t="s">
        <v>53</v>
      </c>
      <c r="DA1867" s="319" t="s">
        <v>53</v>
      </c>
      <c r="DB1867" s="319">
        <v>30</v>
      </c>
      <c r="DC1867" s="319">
        <v>150</v>
      </c>
      <c r="DD1867" s="319">
        <v>17.5</v>
      </c>
      <c r="DE1867" s="319">
        <v>17.5</v>
      </c>
      <c r="DF1867" s="319" t="s">
        <v>48</v>
      </c>
    </row>
    <row r="1868" spans="1:110" s="299" customFormat="1" ht="16" customHeight="1">
      <c r="A1868" s="297" t="s">
        <v>7003</v>
      </c>
      <c r="B1868" s="297" t="s">
        <v>7003</v>
      </c>
      <c r="C1868" s="119" t="s">
        <v>115</v>
      </c>
      <c r="D1868" s="119" t="s">
        <v>4516</v>
      </c>
      <c r="E1868" s="119" t="s">
        <v>4525</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7004</v>
      </c>
      <c r="Y1868" s="119" t="s">
        <v>7005</v>
      </c>
      <c r="Z1868" s="119" t="s">
        <v>7006</v>
      </c>
      <c r="AA1868" s="119" t="s">
        <v>7007</v>
      </c>
      <c r="AB1868" s="119" t="s">
        <v>1210</v>
      </c>
      <c r="AD1868" s="300"/>
      <c r="AE1868" s="304"/>
      <c r="AF1868" s="297"/>
      <c r="AG1868" s="355">
        <v>0</v>
      </c>
      <c r="AH1868" s="297" t="s">
        <v>7003</v>
      </c>
      <c r="AI1868" s="297" t="s">
        <v>7003</v>
      </c>
      <c r="AJ1868" s="302">
        <v>4</v>
      </c>
      <c r="AX1868" s="303"/>
      <c r="AZ1868" s="303"/>
      <c r="BB1868" s="304"/>
      <c r="BC1868" s="304"/>
      <c r="BD1868" s="303"/>
      <c r="BE1868" s="303"/>
      <c r="BF1868" s="305"/>
      <c r="BG1868" s="305"/>
      <c r="BH1868" s="306" t="s">
        <v>4516</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4516</v>
      </c>
      <c r="CX1868" s="318" t="s">
        <v>4525</v>
      </c>
      <c r="CY1868" s="320" t="s">
        <v>925</v>
      </c>
      <c r="CZ1868" s="319" t="s">
        <v>53</v>
      </c>
      <c r="DA1868" s="319" t="s">
        <v>53</v>
      </c>
      <c r="DB1868" s="319">
        <v>30</v>
      </c>
      <c r="DC1868" s="319">
        <v>150</v>
      </c>
      <c r="DD1868" s="319">
        <v>6</v>
      </c>
      <c r="DE1868" s="319">
        <v>6</v>
      </c>
      <c r="DF1868" s="319" t="s">
        <v>48</v>
      </c>
    </row>
    <row r="1869" spans="1:110" s="299" customFormat="1" ht="16" customHeight="1">
      <c r="A1869" s="297" t="s">
        <v>7008</v>
      </c>
      <c r="B1869" s="297" t="s">
        <v>7008</v>
      </c>
      <c r="C1869" s="119" t="s">
        <v>115</v>
      </c>
      <c r="D1869" s="119" t="s">
        <v>4516</v>
      </c>
      <c r="E1869" s="119" t="s">
        <v>4534</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7009</v>
      </c>
      <c r="Y1869" s="119" t="s">
        <v>7010</v>
      </c>
      <c r="Z1869" s="119" t="s">
        <v>7011</v>
      </c>
      <c r="AA1869" s="119" t="s">
        <v>7012</v>
      </c>
      <c r="AB1869" s="119" t="s">
        <v>1210</v>
      </c>
      <c r="AD1869" s="300"/>
      <c r="AE1869" s="304"/>
      <c r="AF1869" s="297"/>
      <c r="AG1869" s="355">
        <v>0</v>
      </c>
      <c r="AH1869" s="297" t="s">
        <v>7008</v>
      </c>
      <c r="AI1869" s="297" t="s">
        <v>7008</v>
      </c>
      <c r="AJ1869" s="302">
        <v>4</v>
      </c>
      <c r="AX1869" s="303"/>
      <c r="AZ1869" s="303"/>
      <c r="BB1869" s="304"/>
      <c r="BC1869" s="304"/>
      <c r="BD1869" s="303"/>
      <c r="BE1869" s="303"/>
      <c r="BF1869" s="305"/>
      <c r="BG1869" s="305"/>
      <c r="BH1869" s="306" t="s">
        <v>4516</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4516</v>
      </c>
      <c r="CX1869" s="318" t="s">
        <v>4534</v>
      </c>
      <c r="CY1869" s="320" t="s">
        <v>925</v>
      </c>
      <c r="CZ1869" s="319" t="s">
        <v>53</v>
      </c>
      <c r="DA1869" s="319" t="s">
        <v>53</v>
      </c>
      <c r="DB1869" s="319">
        <v>30</v>
      </c>
      <c r="DC1869" s="319">
        <v>150</v>
      </c>
      <c r="DD1869" s="319">
        <v>6</v>
      </c>
      <c r="DE1869" s="319">
        <v>6</v>
      </c>
      <c r="DF1869" s="319" t="s">
        <v>48</v>
      </c>
    </row>
    <row r="1870" spans="1:110" s="299" customFormat="1" ht="16" customHeight="1">
      <c r="A1870" s="297" t="s">
        <v>7013</v>
      </c>
      <c r="B1870" s="297" t="s">
        <v>7013</v>
      </c>
      <c r="C1870" s="119" t="s">
        <v>115</v>
      </c>
      <c r="D1870" s="119" t="s">
        <v>4516</v>
      </c>
      <c r="E1870" s="119" t="s">
        <v>4543</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7014</v>
      </c>
      <c r="Y1870" s="119" t="s">
        <v>7015</v>
      </c>
      <c r="Z1870" s="119" t="s">
        <v>7016</v>
      </c>
      <c r="AA1870" s="119" t="s">
        <v>7017</v>
      </c>
      <c r="AB1870" s="119" t="s">
        <v>1210</v>
      </c>
      <c r="AD1870" s="300"/>
      <c r="AE1870" s="304"/>
      <c r="AF1870" s="297"/>
      <c r="AG1870" s="355">
        <v>0</v>
      </c>
      <c r="AH1870" s="297" t="s">
        <v>7013</v>
      </c>
      <c r="AI1870" s="297" t="s">
        <v>7013</v>
      </c>
      <c r="AJ1870" s="302">
        <v>4</v>
      </c>
      <c r="AX1870" s="303"/>
      <c r="AZ1870" s="303"/>
      <c r="BB1870" s="304"/>
      <c r="BC1870" s="304"/>
      <c r="BD1870" s="303"/>
      <c r="BE1870" s="303"/>
      <c r="BF1870" s="305"/>
      <c r="BG1870" s="305"/>
      <c r="BH1870" s="306" t="s">
        <v>4516</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4516</v>
      </c>
      <c r="CX1870" s="318" t="s">
        <v>4543</v>
      </c>
      <c r="CY1870" s="320" t="s">
        <v>925</v>
      </c>
      <c r="CZ1870" s="319" t="s">
        <v>53</v>
      </c>
      <c r="DA1870" s="319" t="s">
        <v>53</v>
      </c>
      <c r="DB1870" s="319">
        <v>30</v>
      </c>
      <c r="DC1870" s="319">
        <v>150</v>
      </c>
      <c r="DD1870" s="319">
        <v>6</v>
      </c>
      <c r="DE1870" s="319">
        <v>6</v>
      </c>
      <c r="DF1870" s="319" t="s">
        <v>48</v>
      </c>
    </row>
    <row r="1871" spans="1:110" s="299" customFormat="1" ht="16" customHeight="1">
      <c r="A1871" s="297" t="s">
        <v>7018</v>
      </c>
      <c r="B1871" s="297" t="s">
        <v>7018</v>
      </c>
      <c r="C1871" s="119" t="s">
        <v>115</v>
      </c>
      <c r="D1871" s="119" t="s">
        <v>1203</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7019</v>
      </c>
      <c r="Y1871" s="119" t="s">
        <v>7020</v>
      </c>
      <c r="Z1871" s="119" t="s">
        <v>7021</v>
      </c>
      <c r="AA1871" s="119" t="s">
        <v>7022</v>
      </c>
      <c r="AB1871" s="119" t="s">
        <v>1210</v>
      </c>
      <c r="AD1871" s="300"/>
      <c r="AE1871" s="304"/>
      <c r="AF1871" s="297"/>
      <c r="AG1871" s="355">
        <v>0</v>
      </c>
      <c r="AH1871" s="297" t="s">
        <v>7018</v>
      </c>
      <c r="AI1871" s="297" t="s">
        <v>7018</v>
      </c>
      <c r="AJ1871" s="302">
        <v>1</v>
      </c>
      <c r="AX1871" s="303"/>
      <c r="AZ1871" s="303"/>
      <c r="BB1871" s="304"/>
      <c r="BC1871" s="304"/>
      <c r="BD1871" s="303"/>
      <c r="BE1871" s="303"/>
      <c r="BF1871" s="305"/>
      <c r="BG1871" s="305"/>
      <c r="BH1871" s="306" t="s">
        <v>1203</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1203</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7023</v>
      </c>
      <c r="B1872" s="297" t="s">
        <v>7023</v>
      </c>
      <c r="C1872" s="119" t="s">
        <v>115</v>
      </c>
      <c r="D1872" s="119" t="s">
        <v>4543</v>
      </c>
      <c r="E1872" s="119" t="s">
        <v>4560</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7024</v>
      </c>
      <c r="Y1872" s="119" t="s">
        <v>7025</v>
      </c>
      <c r="Z1872" s="119" t="s">
        <v>7026</v>
      </c>
      <c r="AA1872" s="119" t="s">
        <v>7027</v>
      </c>
      <c r="AB1872" s="119" t="s">
        <v>1210</v>
      </c>
      <c r="AD1872" s="300"/>
      <c r="AE1872" s="304"/>
      <c r="AF1872" s="297"/>
      <c r="AG1872" s="355">
        <v>0</v>
      </c>
      <c r="AH1872" s="297" t="s">
        <v>7023</v>
      </c>
      <c r="AI1872" s="297" t="s">
        <v>7023</v>
      </c>
      <c r="AJ1872" s="302">
        <v>2</v>
      </c>
      <c r="AX1872" s="303"/>
      <c r="AZ1872" s="303"/>
      <c r="BB1872" s="304"/>
      <c r="BC1872" s="304"/>
      <c r="BD1872" s="303"/>
      <c r="BE1872" s="303"/>
      <c r="BF1872" s="305"/>
      <c r="BG1872" s="305"/>
      <c r="BH1872" s="306" t="s">
        <v>4543</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4543</v>
      </c>
      <c r="CX1872" s="318" t="s">
        <v>4560</v>
      </c>
      <c r="CY1872" s="320" t="s">
        <v>925</v>
      </c>
      <c r="CZ1872" s="319" t="s">
        <v>53</v>
      </c>
      <c r="DA1872" s="319" t="s">
        <v>53</v>
      </c>
      <c r="DB1872" s="319">
        <v>30</v>
      </c>
      <c r="DC1872" s="319">
        <v>150</v>
      </c>
      <c r="DD1872" s="319">
        <v>30</v>
      </c>
      <c r="DE1872" s="319">
        <v>30</v>
      </c>
      <c r="DF1872" s="319" t="s">
        <v>48</v>
      </c>
    </row>
    <row r="1873" spans="1:110" s="299" customFormat="1" ht="16" customHeight="1">
      <c r="A1873" s="297" t="s">
        <v>7028</v>
      </c>
      <c r="B1873" s="297" t="s">
        <v>7028</v>
      </c>
      <c r="C1873" s="119" t="s">
        <v>115</v>
      </c>
      <c r="D1873" s="119" t="s">
        <v>4560</v>
      </c>
      <c r="E1873" s="119" t="s">
        <v>4569</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7029</v>
      </c>
      <c r="Y1873" s="119" t="s">
        <v>7030</v>
      </c>
      <c r="Z1873" s="119" t="s">
        <v>7031</v>
      </c>
      <c r="AA1873" s="119" t="s">
        <v>7032</v>
      </c>
      <c r="AB1873" s="119" t="s">
        <v>1210</v>
      </c>
      <c r="AD1873" s="300"/>
      <c r="AE1873" s="304"/>
      <c r="AF1873" s="297"/>
      <c r="AG1873" s="355">
        <v>0</v>
      </c>
      <c r="AH1873" s="297" t="s">
        <v>7028</v>
      </c>
      <c r="AI1873" s="297" t="s">
        <v>7028</v>
      </c>
      <c r="AJ1873" s="302">
        <v>3</v>
      </c>
      <c r="AX1873" s="303"/>
      <c r="AZ1873" s="303"/>
      <c r="BB1873" s="304"/>
      <c r="BC1873" s="304"/>
      <c r="BD1873" s="303"/>
      <c r="BE1873" s="303"/>
      <c r="BF1873" s="305"/>
      <c r="BG1873" s="305"/>
      <c r="BH1873" s="306" t="s">
        <v>4560</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4560</v>
      </c>
      <c r="CX1873" s="318" t="s">
        <v>4569</v>
      </c>
      <c r="CY1873" s="320" t="s">
        <v>925</v>
      </c>
      <c r="CZ1873" s="319" t="s">
        <v>53</v>
      </c>
      <c r="DA1873" s="319" t="s">
        <v>53</v>
      </c>
      <c r="DB1873" s="319">
        <v>30</v>
      </c>
      <c r="DC1873" s="319">
        <v>150</v>
      </c>
      <c r="DD1873" s="319">
        <v>17.5</v>
      </c>
      <c r="DE1873" s="319">
        <v>17.5</v>
      </c>
      <c r="DF1873" s="319" t="s">
        <v>48</v>
      </c>
    </row>
    <row r="1874" spans="1:110" s="299" customFormat="1" ht="16" customHeight="1">
      <c r="A1874" s="297" t="s">
        <v>7033</v>
      </c>
      <c r="B1874" s="297" t="s">
        <v>7033</v>
      </c>
      <c r="C1874" s="119" t="s">
        <v>115</v>
      </c>
      <c r="D1874" s="119" t="s">
        <v>4569</v>
      </c>
      <c r="E1874" s="119" t="s">
        <v>4578</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7034</v>
      </c>
      <c r="Y1874" s="119" t="s">
        <v>7035</v>
      </c>
      <c r="Z1874" s="119" t="s">
        <v>7036</v>
      </c>
      <c r="AA1874" s="119" t="s">
        <v>7037</v>
      </c>
      <c r="AB1874" s="119" t="s">
        <v>1210</v>
      </c>
      <c r="AD1874" s="300"/>
      <c r="AE1874" s="304"/>
      <c r="AF1874" s="297"/>
      <c r="AG1874" s="355">
        <v>0</v>
      </c>
      <c r="AH1874" s="297" t="s">
        <v>7033</v>
      </c>
      <c r="AI1874" s="297" t="s">
        <v>7033</v>
      </c>
      <c r="AJ1874" s="302">
        <v>4</v>
      </c>
      <c r="AX1874" s="303"/>
      <c r="AZ1874" s="303"/>
      <c r="BB1874" s="304"/>
      <c r="BC1874" s="304"/>
      <c r="BD1874" s="303"/>
      <c r="BE1874" s="303"/>
      <c r="BF1874" s="305"/>
      <c r="BG1874" s="305"/>
      <c r="BH1874" s="306" t="s">
        <v>4569</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4569</v>
      </c>
      <c r="CX1874" s="318" t="s">
        <v>4578</v>
      </c>
      <c r="CY1874" s="320" t="s">
        <v>925</v>
      </c>
      <c r="CZ1874" s="319" t="s">
        <v>53</v>
      </c>
      <c r="DA1874" s="319" t="s">
        <v>53</v>
      </c>
      <c r="DB1874" s="319">
        <v>30</v>
      </c>
      <c r="DC1874" s="319">
        <v>150</v>
      </c>
      <c r="DD1874" s="319">
        <v>6</v>
      </c>
      <c r="DE1874" s="319">
        <v>6</v>
      </c>
      <c r="DF1874" s="319" t="s">
        <v>48</v>
      </c>
    </row>
    <row r="1875" spans="1:110" s="299" customFormat="1" ht="16" customHeight="1">
      <c r="A1875" s="297" t="s">
        <v>7038</v>
      </c>
      <c r="B1875" s="297" t="s">
        <v>7038</v>
      </c>
      <c r="C1875" s="119" t="s">
        <v>115</v>
      </c>
      <c r="D1875" s="119" t="s">
        <v>4569</v>
      </c>
      <c r="E1875" s="119" t="s">
        <v>4587</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7039</v>
      </c>
      <c r="Y1875" s="119" t="s">
        <v>7040</v>
      </c>
      <c r="Z1875" s="119" t="s">
        <v>7041</v>
      </c>
      <c r="AA1875" s="119" t="s">
        <v>7042</v>
      </c>
      <c r="AB1875" s="119" t="s">
        <v>1210</v>
      </c>
      <c r="AD1875" s="300"/>
      <c r="AE1875" s="304"/>
      <c r="AF1875" s="297"/>
      <c r="AG1875" s="355">
        <v>0</v>
      </c>
      <c r="AH1875" s="297" t="s">
        <v>7038</v>
      </c>
      <c r="AI1875" s="297" t="s">
        <v>7038</v>
      </c>
      <c r="AJ1875" s="302">
        <v>4</v>
      </c>
      <c r="AX1875" s="303"/>
      <c r="AZ1875" s="303"/>
      <c r="BB1875" s="304"/>
      <c r="BC1875" s="304"/>
      <c r="BD1875" s="303"/>
      <c r="BE1875" s="303"/>
      <c r="BF1875" s="305"/>
      <c r="BG1875" s="305"/>
      <c r="BH1875" s="306" t="s">
        <v>4569</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4569</v>
      </c>
      <c r="CX1875" s="318" t="s">
        <v>4587</v>
      </c>
      <c r="CY1875" s="320" t="s">
        <v>925</v>
      </c>
      <c r="CZ1875" s="319" t="s">
        <v>53</v>
      </c>
      <c r="DA1875" s="319" t="s">
        <v>53</v>
      </c>
      <c r="DB1875" s="319">
        <v>30</v>
      </c>
      <c r="DC1875" s="319">
        <v>150</v>
      </c>
      <c r="DD1875" s="319">
        <v>6</v>
      </c>
      <c r="DE1875" s="319">
        <v>6</v>
      </c>
      <c r="DF1875" s="319" t="s">
        <v>48</v>
      </c>
    </row>
    <row r="1876" spans="1:110" s="299" customFormat="1" ht="16" customHeight="1">
      <c r="A1876" s="297" t="s">
        <v>7043</v>
      </c>
      <c r="B1876" s="297" t="s">
        <v>7043</v>
      </c>
      <c r="C1876" s="119" t="s">
        <v>115</v>
      </c>
      <c r="D1876" s="119" t="s">
        <v>4569</v>
      </c>
      <c r="E1876" s="119" t="s">
        <v>4596</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7044</v>
      </c>
      <c r="Y1876" s="119" t="s">
        <v>7045</v>
      </c>
      <c r="Z1876" s="119" t="s">
        <v>7046</v>
      </c>
      <c r="AA1876" s="119" t="s">
        <v>7047</v>
      </c>
      <c r="AB1876" s="119" t="s">
        <v>1210</v>
      </c>
      <c r="AD1876" s="300"/>
      <c r="AE1876" s="304"/>
      <c r="AF1876" s="297"/>
      <c r="AG1876" s="355">
        <v>0</v>
      </c>
      <c r="AH1876" s="297" t="s">
        <v>7043</v>
      </c>
      <c r="AI1876" s="297" t="s">
        <v>7043</v>
      </c>
      <c r="AJ1876" s="302">
        <v>4</v>
      </c>
      <c r="AX1876" s="303"/>
      <c r="AZ1876" s="303"/>
      <c r="BB1876" s="304"/>
      <c r="BC1876" s="304"/>
      <c r="BD1876" s="303"/>
      <c r="BE1876" s="303"/>
      <c r="BF1876" s="305"/>
      <c r="BG1876" s="305"/>
      <c r="BH1876" s="306" t="s">
        <v>4569</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4569</v>
      </c>
      <c r="CX1876" s="318" t="s">
        <v>4596</v>
      </c>
      <c r="CY1876" s="320" t="s">
        <v>925</v>
      </c>
      <c r="CZ1876" s="319" t="s">
        <v>53</v>
      </c>
      <c r="DA1876" s="319" t="s">
        <v>53</v>
      </c>
      <c r="DB1876" s="319">
        <v>30</v>
      </c>
      <c r="DC1876" s="319">
        <v>150</v>
      </c>
      <c r="DD1876" s="319">
        <v>6</v>
      </c>
      <c r="DE1876" s="319">
        <v>6</v>
      </c>
      <c r="DF1876" s="319" t="s">
        <v>48</v>
      </c>
    </row>
    <row r="1877" spans="1:110" s="299" customFormat="1" ht="16" customHeight="1">
      <c r="A1877" s="297" t="s">
        <v>7048</v>
      </c>
      <c r="B1877" s="297" t="s">
        <v>7048</v>
      </c>
      <c r="C1877" s="119" t="s">
        <v>115</v>
      </c>
      <c r="D1877" s="119" t="s">
        <v>4560</v>
      </c>
      <c r="E1877" s="119" t="s">
        <v>4605</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7049</v>
      </c>
      <c r="Y1877" s="119" t="s">
        <v>7050</v>
      </c>
      <c r="Z1877" s="119" t="s">
        <v>7051</v>
      </c>
      <c r="AA1877" s="119" t="s">
        <v>7052</v>
      </c>
      <c r="AB1877" s="119" t="s">
        <v>1210</v>
      </c>
      <c r="AD1877" s="300"/>
      <c r="AE1877" s="304"/>
      <c r="AF1877" s="297"/>
      <c r="AG1877" s="355">
        <v>0</v>
      </c>
      <c r="AH1877" s="297" t="s">
        <v>7048</v>
      </c>
      <c r="AI1877" s="297" t="s">
        <v>7048</v>
      </c>
      <c r="AJ1877" s="302">
        <v>3</v>
      </c>
      <c r="AX1877" s="303"/>
      <c r="AZ1877" s="303"/>
      <c r="BB1877" s="304"/>
      <c r="BC1877" s="304"/>
      <c r="BD1877" s="303"/>
      <c r="BE1877" s="303"/>
      <c r="BF1877" s="305"/>
      <c r="BG1877" s="305"/>
      <c r="BH1877" s="306" t="s">
        <v>4560</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4560</v>
      </c>
      <c r="CX1877" s="318" t="s">
        <v>4605</v>
      </c>
      <c r="CY1877" s="320" t="s">
        <v>925</v>
      </c>
      <c r="CZ1877" s="319" t="s">
        <v>53</v>
      </c>
      <c r="DA1877" s="319" t="s">
        <v>53</v>
      </c>
      <c r="DB1877" s="319">
        <v>30</v>
      </c>
      <c r="DC1877" s="319">
        <v>150</v>
      </c>
      <c r="DD1877" s="319">
        <v>17.5</v>
      </c>
      <c r="DE1877" s="319">
        <v>17.5</v>
      </c>
      <c r="DF1877" s="319" t="s">
        <v>48</v>
      </c>
    </row>
    <row r="1878" spans="1:110" s="299" customFormat="1" ht="16" customHeight="1">
      <c r="A1878" s="297" t="s">
        <v>7053</v>
      </c>
      <c r="B1878" s="297" t="s">
        <v>7053</v>
      </c>
      <c r="C1878" s="119" t="s">
        <v>115</v>
      </c>
      <c r="D1878" s="119" t="s">
        <v>4605</v>
      </c>
      <c r="E1878" s="119" t="s">
        <v>4614</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7054</v>
      </c>
      <c r="Y1878" s="119" t="s">
        <v>7055</v>
      </c>
      <c r="Z1878" s="119" t="s">
        <v>7056</v>
      </c>
      <c r="AA1878" s="119" t="s">
        <v>7057</v>
      </c>
      <c r="AB1878" s="119" t="s">
        <v>1210</v>
      </c>
      <c r="AD1878" s="300"/>
      <c r="AE1878" s="304"/>
      <c r="AF1878" s="297"/>
      <c r="AG1878" s="355">
        <v>0</v>
      </c>
      <c r="AH1878" s="297" t="s">
        <v>7053</v>
      </c>
      <c r="AI1878" s="297" t="s">
        <v>7053</v>
      </c>
      <c r="AJ1878" s="302">
        <v>4</v>
      </c>
      <c r="AX1878" s="303"/>
      <c r="AZ1878" s="303"/>
      <c r="BB1878" s="304"/>
      <c r="BC1878" s="304"/>
      <c r="BD1878" s="303"/>
      <c r="BE1878" s="303"/>
      <c r="BF1878" s="305"/>
      <c r="BG1878" s="305"/>
      <c r="BH1878" s="306" t="s">
        <v>4605</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4605</v>
      </c>
      <c r="CX1878" s="318" t="s">
        <v>4614</v>
      </c>
      <c r="CY1878" s="320" t="s">
        <v>925</v>
      </c>
      <c r="CZ1878" s="319" t="s">
        <v>53</v>
      </c>
      <c r="DA1878" s="319" t="s">
        <v>53</v>
      </c>
      <c r="DB1878" s="319">
        <v>30</v>
      </c>
      <c r="DC1878" s="319">
        <v>150</v>
      </c>
      <c r="DD1878" s="319">
        <v>6</v>
      </c>
      <c r="DE1878" s="319">
        <v>6</v>
      </c>
      <c r="DF1878" s="319" t="s">
        <v>48</v>
      </c>
    </row>
    <row r="1879" spans="1:110" s="299" customFormat="1" ht="16" customHeight="1">
      <c r="A1879" s="297" t="s">
        <v>7058</v>
      </c>
      <c r="B1879" s="297" t="s">
        <v>7058</v>
      </c>
      <c r="C1879" s="119" t="s">
        <v>115</v>
      </c>
      <c r="D1879" s="119" t="s">
        <v>4605</v>
      </c>
      <c r="E1879" s="119" t="s">
        <v>4623</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7059</v>
      </c>
      <c r="Y1879" s="119" t="s">
        <v>7060</v>
      </c>
      <c r="Z1879" s="119" t="s">
        <v>7061</v>
      </c>
      <c r="AA1879" s="119" t="s">
        <v>7062</v>
      </c>
      <c r="AB1879" s="119" t="s">
        <v>1210</v>
      </c>
      <c r="AD1879" s="300"/>
      <c r="AE1879" s="304"/>
      <c r="AF1879" s="297"/>
      <c r="AG1879" s="355">
        <v>0</v>
      </c>
      <c r="AH1879" s="297" t="s">
        <v>7058</v>
      </c>
      <c r="AI1879" s="297" t="s">
        <v>7058</v>
      </c>
      <c r="AJ1879" s="302">
        <v>4</v>
      </c>
      <c r="AX1879" s="303"/>
      <c r="AZ1879" s="303"/>
      <c r="BB1879" s="304"/>
      <c r="BC1879" s="304"/>
      <c r="BD1879" s="303"/>
      <c r="BE1879" s="303"/>
      <c r="BF1879" s="305"/>
      <c r="BG1879" s="305"/>
      <c r="BH1879" s="306" t="s">
        <v>4605</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4605</v>
      </c>
      <c r="CX1879" s="318" t="s">
        <v>4623</v>
      </c>
      <c r="CY1879" s="320" t="s">
        <v>925</v>
      </c>
      <c r="CZ1879" s="319" t="s">
        <v>53</v>
      </c>
      <c r="DA1879" s="319" t="s">
        <v>53</v>
      </c>
      <c r="DB1879" s="319">
        <v>30</v>
      </c>
      <c r="DC1879" s="319">
        <v>150</v>
      </c>
      <c r="DD1879" s="319">
        <v>6</v>
      </c>
      <c r="DE1879" s="319">
        <v>6</v>
      </c>
      <c r="DF1879" s="319" t="s">
        <v>48</v>
      </c>
    </row>
    <row r="1880" spans="1:110" s="299" customFormat="1" ht="16" customHeight="1">
      <c r="A1880" s="297" t="s">
        <v>7063</v>
      </c>
      <c r="B1880" s="297" t="s">
        <v>7063</v>
      </c>
      <c r="C1880" s="119" t="s">
        <v>115</v>
      </c>
      <c r="D1880" s="119" t="s">
        <v>4605</v>
      </c>
      <c r="E1880" s="119" t="s">
        <v>4632</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7064</v>
      </c>
      <c r="Y1880" s="119" t="s">
        <v>7065</v>
      </c>
      <c r="Z1880" s="119" t="s">
        <v>7066</v>
      </c>
      <c r="AA1880" s="119" t="s">
        <v>7067</v>
      </c>
      <c r="AB1880" s="119" t="s">
        <v>1210</v>
      </c>
      <c r="AD1880" s="300"/>
      <c r="AE1880" s="304"/>
      <c r="AF1880" s="297"/>
      <c r="AG1880" s="355">
        <v>0</v>
      </c>
      <c r="AH1880" s="297" t="s">
        <v>7063</v>
      </c>
      <c r="AI1880" s="297" t="s">
        <v>7063</v>
      </c>
      <c r="AJ1880" s="302">
        <v>4</v>
      </c>
      <c r="AX1880" s="303"/>
      <c r="AZ1880" s="303"/>
      <c r="BB1880" s="304"/>
      <c r="BC1880" s="304"/>
      <c r="BD1880" s="303"/>
      <c r="BE1880" s="303"/>
      <c r="BF1880" s="305"/>
      <c r="BG1880" s="305"/>
      <c r="BH1880" s="306" t="s">
        <v>4605</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4605</v>
      </c>
      <c r="CX1880" s="318" t="s">
        <v>4632</v>
      </c>
      <c r="CY1880" s="320" t="s">
        <v>925</v>
      </c>
      <c r="CZ1880" s="319" t="s">
        <v>53</v>
      </c>
      <c r="DA1880" s="319" t="s">
        <v>53</v>
      </c>
      <c r="DB1880" s="319">
        <v>30</v>
      </c>
      <c r="DC1880" s="319">
        <v>150</v>
      </c>
      <c r="DD1880" s="319">
        <v>6</v>
      </c>
      <c r="DE1880" s="319">
        <v>6</v>
      </c>
      <c r="DF1880" s="319" t="s">
        <v>48</v>
      </c>
    </row>
    <row r="1881" spans="1:110" s="299" customFormat="1" ht="16" customHeight="1">
      <c r="A1881" s="297" t="s">
        <v>7068</v>
      </c>
      <c r="B1881" s="297" t="s">
        <v>7068</v>
      </c>
      <c r="C1881" s="119" t="s">
        <v>115</v>
      </c>
      <c r="D1881" s="119" t="s">
        <v>4560</v>
      </c>
      <c r="E1881" s="119" t="s">
        <v>4641</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7069</v>
      </c>
      <c r="Y1881" s="119" t="s">
        <v>7070</v>
      </c>
      <c r="Z1881" s="119" t="s">
        <v>7071</v>
      </c>
      <c r="AA1881" s="119" t="s">
        <v>7072</v>
      </c>
      <c r="AB1881" s="119" t="s">
        <v>1210</v>
      </c>
      <c r="AD1881" s="300"/>
      <c r="AE1881" s="304"/>
      <c r="AF1881" s="297"/>
      <c r="AG1881" s="355">
        <v>0</v>
      </c>
      <c r="AH1881" s="297" t="s">
        <v>7068</v>
      </c>
      <c r="AI1881" s="297" t="s">
        <v>7068</v>
      </c>
      <c r="AJ1881" s="302">
        <v>3</v>
      </c>
      <c r="AX1881" s="303"/>
      <c r="AZ1881" s="303"/>
      <c r="BB1881" s="304"/>
      <c r="BC1881" s="304"/>
      <c r="BD1881" s="303"/>
      <c r="BE1881" s="303"/>
      <c r="BF1881" s="305"/>
      <c r="BG1881" s="305"/>
      <c r="BH1881" s="306" t="s">
        <v>4560</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4560</v>
      </c>
      <c r="CX1881" s="318" t="s">
        <v>4641</v>
      </c>
      <c r="CY1881" s="320" t="s">
        <v>925</v>
      </c>
      <c r="CZ1881" s="319" t="s">
        <v>53</v>
      </c>
      <c r="DA1881" s="319" t="s">
        <v>53</v>
      </c>
      <c r="DB1881" s="319">
        <v>30</v>
      </c>
      <c r="DC1881" s="319">
        <v>150</v>
      </c>
      <c r="DD1881" s="319">
        <v>17.5</v>
      </c>
      <c r="DE1881" s="319">
        <v>17.5</v>
      </c>
      <c r="DF1881" s="319" t="s">
        <v>48</v>
      </c>
    </row>
    <row r="1882" spans="1:110" s="299" customFormat="1" ht="16" customHeight="1">
      <c r="A1882" s="297" t="s">
        <v>7073</v>
      </c>
      <c r="B1882" s="297" t="s">
        <v>7073</v>
      </c>
      <c r="C1882" s="119" t="s">
        <v>115</v>
      </c>
      <c r="D1882" s="119" t="s">
        <v>4641</v>
      </c>
      <c r="E1882" s="119" t="s">
        <v>4650</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7074</v>
      </c>
      <c r="Y1882" s="119" t="s">
        <v>7075</v>
      </c>
      <c r="Z1882" s="119" t="s">
        <v>7076</v>
      </c>
      <c r="AA1882" s="119" t="s">
        <v>7077</v>
      </c>
      <c r="AB1882" s="119" t="s">
        <v>1210</v>
      </c>
      <c r="AD1882" s="300"/>
      <c r="AE1882" s="304"/>
      <c r="AF1882" s="297"/>
      <c r="AG1882" s="355">
        <v>0</v>
      </c>
      <c r="AH1882" s="297" t="s">
        <v>7073</v>
      </c>
      <c r="AI1882" s="297" t="s">
        <v>7073</v>
      </c>
      <c r="AJ1882" s="302">
        <v>4</v>
      </c>
      <c r="AX1882" s="303"/>
      <c r="AZ1882" s="303"/>
      <c r="BB1882" s="304"/>
      <c r="BC1882" s="304"/>
      <c r="BD1882" s="303"/>
      <c r="BE1882" s="303"/>
      <c r="BF1882" s="305"/>
      <c r="BG1882" s="305"/>
      <c r="BH1882" s="306" t="s">
        <v>4641</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4641</v>
      </c>
      <c r="CX1882" s="318" t="s">
        <v>4650</v>
      </c>
      <c r="CY1882" s="320" t="s">
        <v>925</v>
      </c>
      <c r="CZ1882" s="319" t="s">
        <v>53</v>
      </c>
      <c r="DA1882" s="319" t="s">
        <v>53</v>
      </c>
      <c r="DB1882" s="319">
        <v>30</v>
      </c>
      <c r="DC1882" s="319">
        <v>150</v>
      </c>
      <c r="DD1882" s="319">
        <v>6</v>
      </c>
      <c r="DE1882" s="319">
        <v>6</v>
      </c>
      <c r="DF1882" s="319" t="s">
        <v>48</v>
      </c>
    </row>
    <row r="1883" spans="1:110" s="299" customFormat="1" ht="16" customHeight="1">
      <c r="A1883" s="297" t="s">
        <v>7078</v>
      </c>
      <c r="B1883" s="297" t="s">
        <v>7078</v>
      </c>
      <c r="C1883" s="119" t="s">
        <v>115</v>
      </c>
      <c r="D1883" s="119" t="s">
        <v>4641</v>
      </c>
      <c r="E1883" s="119" t="s">
        <v>4659</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7079</v>
      </c>
      <c r="Y1883" s="119" t="s">
        <v>7080</v>
      </c>
      <c r="Z1883" s="119" t="s">
        <v>7081</v>
      </c>
      <c r="AA1883" s="119" t="s">
        <v>7082</v>
      </c>
      <c r="AB1883" s="119" t="s">
        <v>1210</v>
      </c>
      <c r="AD1883" s="300"/>
      <c r="AE1883" s="304"/>
      <c r="AF1883" s="297"/>
      <c r="AG1883" s="355">
        <v>0</v>
      </c>
      <c r="AH1883" s="297" t="s">
        <v>7078</v>
      </c>
      <c r="AI1883" s="297" t="s">
        <v>7078</v>
      </c>
      <c r="AJ1883" s="302">
        <v>4</v>
      </c>
      <c r="AX1883" s="303"/>
      <c r="AZ1883" s="303"/>
      <c r="BB1883" s="304"/>
      <c r="BC1883" s="304"/>
      <c r="BD1883" s="303"/>
      <c r="BE1883" s="303"/>
      <c r="BF1883" s="305"/>
      <c r="BG1883" s="305"/>
      <c r="BH1883" s="306" t="s">
        <v>4641</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4641</v>
      </c>
      <c r="CX1883" s="318" t="s">
        <v>4659</v>
      </c>
      <c r="CY1883" s="320" t="s">
        <v>925</v>
      </c>
      <c r="CZ1883" s="319" t="s">
        <v>53</v>
      </c>
      <c r="DA1883" s="319" t="s">
        <v>53</v>
      </c>
      <c r="DB1883" s="319">
        <v>30</v>
      </c>
      <c r="DC1883" s="319">
        <v>150</v>
      </c>
      <c r="DD1883" s="319">
        <v>6</v>
      </c>
      <c r="DE1883" s="319">
        <v>6</v>
      </c>
      <c r="DF1883" s="319" t="s">
        <v>48</v>
      </c>
    </row>
    <row r="1884" spans="1:110" s="299" customFormat="1" ht="16" customHeight="1">
      <c r="A1884" s="297" t="s">
        <v>7083</v>
      </c>
      <c r="B1884" s="297" t="s">
        <v>7083</v>
      </c>
      <c r="C1884" s="119" t="s">
        <v>115</v>
      </c>
      <c r="D1884" s="119" t="s">
        <v>4641</v>
      </c>
      <c r="E1884" s="119" t="s">
        <v>4668</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7084</v>
      </c>
      <c r="Y1884" s="119" t="s">
        <v>7085</v>
      </c>
      <c r="Z1884" s="119" t="s">
        <v>7086</v>
      </c>
      <c r="AA1884" s="119" t="s">
        <v>7087</v>
      </c>
      <c r="AB1884" s="119" t="s">
        <v>1210</v>
      </c>
      <c r="AD1884" s="300"/>
      <c r="AE1884" s="304"/>
      <c r="AF1884" s="297"/>
      <c r="AG1884" s="355">
        <v>0</v>
      </c>
      <c r="AH1884" s="297" t="s">
        <v>7083</v>
      </c>
      <c r="AI1884" s="297" t="s">
        <v>7083</v>
      </c>
      <c r="AJ1884" s="302">
        <v>4</v>
      </c>
      <c r="AX1884" s="303"/>
      <c r="AZ1884" s="303"/>
      <c r="BB1884" s="304"/>
      <c r="BC1884" s="304"/>
      <c r="BD1884" s="303"/>
      <c r="BE1884" s="303"/>
      <c r="BF1884" s="305"/>
      <c r="BG1884" s="305"/>
      <c r="BH1884" s="306" t="s">
        <v>4641</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4641</v>
      </c>
      <c r="CX1884" s="318" t="s">
        <v>4668</v>
      </c>
      <c r="CY1884" s="320" t="s">
        <v>925</v>
      </c>
      <c r="CZ1884" s="319" t="s">
        <v>53</v>
      </c>
      <c r="DA1884" s="319" t="s">
        <v>53</v>
      </c>
      <c r="DB1884" s="319">
        <v>30</v>
      </c>
      <c r="DC1884" s="319">
        <v>150</v>
      </c>
      <c r="DD1884" s="319">
        <v>6</v>
      </c>
      <c r="DE1884" s="319">
        <v>6</v>
      </c>
      <c r="DF1884" s="319" t="s">
        <v>48</v>
      </c>
    </row>
    <row r="1885" spans="1:110" s="299" customFormat="1" ht="16" customHeight="1">
      <c r="A1885" s="297" t="s">
        <v>7088</v>
      </c>
      <c r="B1885" s="297" t="s">
        <v>7088</v>
      </c>
      <c r="C1885" s="119" t="s">
        <v>115</v>
      </c>
      <c r="D1885" s="119" t="s">
        <v>4543</v>
      </c>
      <c r="E1885" s="119" t="s">
        <v>4677</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7089</v>
      </c>
      <c r="Y1885" s="119" t="s">
        <v>7090</v>
      </c>
      <c r="Z1885" s="119" t="s">
        <v>7091</v>
      </c>
      <c r="AA1885" s="119" t="s">
        <v>7092</v>
      </c>
      <c r="AB1885" s="119" t="s">
        <v>1210</v>
      </c>
      <c r="AD1885" s="300"/>
      <c r="AE1885" s="304"/>
      <c r="AF1885" s="297"/>
      <c r="AG1885" s="355">
        <v>0</v>
      </c>
      <c r="AH1885" s="297" t="s">
        <v>7088</v>
      </c>
      <c r="AI1885" s="297" t="s">
        <v>7088</v>
      </c>
      <c r="AJ1885" s="302">
        <v>2</v>
      </c>
      <c r="AX1885" s="303"/>
      <c r="AZ1885" s="303"/>
      <c r="BB1885" s="304"/>
      <c r="BC1885" s="304"/>
      <c r="BD1885" s="303"/>
      <c r="BE1885" s="303"/>
      <c r="BF1885" s="305"/>
      <c r="BG1885" s="305"/>
      <c r="BH1885" s="306" t="s">
        <v>4543</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4543</v>
      </c>
      <c r="CX1885" s="318" t="s">
        <v>4677</v>
      </c>
      <c r="CY1885" s="320" t="s">
        <v>925</v>
      </c>
      <c r="CZ1885" s="319" t="s">
        <v>53</v>
      </c>
      <c r="DA1885" s="319" t="s">
        <v>53</v>
      </c>
      <c r="DB1885" s="319">
        <v>30</v>
      </c>
      <c r="DC1885" s="319">
        <v>150</v>
      </c>
      <c r="DD1885" s="319">
        <v>30</v>
      </c>
      <c r="DE1885" s="319">
        <v>30</v>
      </c>
      <c r="DF1885" s="319" t="s">
        <v>48</v>
      </c>
    </row>
    <row r="1886" spans="1:110" s="299" customFormat="1" ht="16" customHeight="1">
      <c r="A1886" s="297" t="s">
        <v>7093</v>
      </c>
      <c r="B1886" s="297" t="s">
        <v>7093</v>
      </c>
      <c r="C1886" s="119" t="s">
        <v>115</v>
      </c>
      <c r="D1886" s="119" t="s">
        <v>4677</v>
      </c>
      <c r="E1886" s="119" t="s">
        <v>4686</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7094</v>
      </c>
      <c r="Y1886" s="119" t="s">
        <v>7095</v>
      </c>
      <c r="Z1886" s="119" t="s">
        <v>7096</v>
      </c>
      <c r="AA1886" s="119" t="s">
        <v>7097</v>
      </c>
      <c r="AB1886" s="119" t="s">
        <v>1210</v>
      </c>
      <c r="AD1886" s="300"/>
      <c r="AE1886" s="304"/>
      <c r="AF1886" s="297"/>
      <c r="AG1886" s="355">
        <v>0</v>
      </c>
      <c r="AH1886" s="297" t="s">
        <v>7093</v>
      </c>
      <c r="AI1886" s="297" t="s">
        <v>7093</v>
      </c>
      <c r="AJ1886" s="302">
        <v>3</v>
      </c>
      <c r="AX1886" s="303"/>
      <c r="AZ1886" s="303"/>
      <c r="BB1886" s="304"/>
      <c r="BC1886" s="304"/>
      <c r="BD1886" s="303"/>
      <c r="BE1886" s="303"/>
      <c r="BF1886" s="305"/>
      <c r="BG1886" s="305"/>
      <c r="BH1886" s="306" t="s">
        <v>4677</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4677</v>
      </c>
      <c r="CX1886" s="318" t="s">
        <v>4686</v>
      </c>
      <c r="CY1886" s="320" t="s">
        <v>925</v>
      </c>
      <c r="CZ1886" s="319" t="s">
        <v>53</v>
      </c>
      <c r="DA1886" s="319" t="s">
        <v>53</v>
      </c>
      <c r="DB1886" s="319">
        <v>30</v>
      </c>
      <c r="DC1886" s="319">
        <v>150</v>
      </c>
      <c r="DD1886" s="319">
        <v>17.5</v>
      </c>
      <c r="DE1886" s="319">
        <v>17.5</v>
      </c>
      <c r="DF1886" s="319" t="s">
        <v>48</v>
      </c>
    </row>
    <row r="1887" spans="1:110" s="299" customFormat="1" ht="16" customHeight="1">
      <c r="A1887" s="297" t="s">
        <v>7098</v>
      </c>
      <c r="B1887" s="297" t="s">
        <v>7098</v>
      </c>
      <c r="C1887" s="119" t="s">
        <v>115</v>
      </c>
      <c r="D1887" s="119" t="s">
        <v>4686</v>
      </c>
      <c r="E1887" s="119" t="s">
        <v>4695</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7099</v>
      </c>
      <c r="Y1887" s="119" t="s">
        <v>7100</v>
      </c>
      <c r="Z1887" s="119" t="s">
        <v>7101</v>
      </c>
      <c r="AA1887" s="119" t="s">
        <v>7102</v>
      </c>
      <c r="AB1887" s="119" t="s">
        <v>1210</v>
      </c>
      <c r="AD1887" s="300"/>
      <c r="AE1887" s="304"/>
      <c r="AF1887" s="297"/>
      <c r="AG1887" s="355">
        <v>0</v>
      </c>
      <c r="AH1887" s="297" t="s">
        <v>7098</v>
      </c>
      <c r="AI1887" s="297" t="s">
        <v>7098</v>
      </c>
      <c r="AJ1887" s="302">
        <v>4</v>
      </c>
      <c r="AX1887" s="303"/>
      <c r="AZ1887" s="303"/>
      <c r="BB1887" s="304"/>
      <c r="BC1887" s="304"/>
      <c r="BD1887" s="303"/>
      <c r="BE1887" s="303"/>
      <c r="BF1887" s="305"/>
      <c r="BG1887" s="305"/>
      <c r="BH1887" s="306" t="s">
        <v>4686</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4686</v>
      </c>
      <c r="CX1887" s="318" t="s">
        <v>4695</v>
      </c>
      <c r="CY1887" s="320" t="s">
        <v>925</v>
      </c>
      <c r="CZ1887" s="319" t="s">
        <v>53</v>
      </c>
      <c r="DA1887" s="319" t="s">
        <v>53</v>
      </c>
      <c r="DB1887" s="319">
        <v>30</v>
      </c>
      <c r="DC1887" s="319">
        <v>150</v>
      </c>
      <c r="DD1887" s="319">
        <v>6</v>
      </c>
      <c r="DE1887" s="319">
        <v>6</v>
      </c>
      <c r="DF1887" s="319" t="s">
        <v>48</v>
      </c>
    </row>
    <row r="1888" spans="1:110" s="299" customFormat="1" ht="16" customHeight="1">
      <c r="A1888" s="297" t="s">
        <v>7103</v>
      </c>
      <c r="B1888" s="297" t="s">
        <v>7103</v>
      </c>
      <c r="C1888" s="119" t="s">
        <v>115</v>
      </c>
      <c r="D1888" s="119" t="s">
        <v>4686</v>
      </c>
      <c r="E1888" s="119" t="s">
        <v>4704</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7104</v>
      </c>
      <c r="Y1888" s="119" t="s">
        <v>7105</v>
      </c>
      <c r="Z1888" s="119" t="s">
        <v>7106</v>
      </c>
      <c r="AA1888" s="119" t="s">
        <v>7107</v>
      </c>
      <c r="AB1888" s="119" t="s">
        <v>1210</v>
      </c>
      <c r="AD1888" s="300"/>
      <c r="AE1888" s="304"/>
      <c r="AF1888" s="297"/>
      <c r="AG1888" s="355">
        <v>0</v>
      </c>
      <c r="AH1888" s="297" t="s">
        <v>7103</v>
      </c>
      <c r="AI1888" s="297" t="s">
        <v>7103</v>
      </c>
      <c r="AJ1888" s="302">
        <v>4</v>
      </c>
      <c r="AX1888" s="303"/>
      <c r="AZ1888" s="303"/>
      <c r="BB1888" s="304"/>
      <c r="BC1888" s="304"/>
      <c r="BD1888" s="303"/>
      <c r="BE1888" s="303"/>
      <c r="BF1888" s="305"/>
      <c r="BG1888" s="305"/>
      <c r="BH1888" s="306" t="s">
        <v>4686</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4686</v>
      </c>
      <c r="CX1888" s="318" t="s">
        <v>4704</v>
      </c>
      <c r="CY1888" s="320" t="s">
        <v>925</v>
      </c>
      <c r="CZ1888" s="319" t="s">
        <v>53</v>
      </c>
      <c r="DA1888" s="319" t="s">
        <v>53</v>
      </c>
      <c r="DB1888" s="319">
        <v>30</v>
      </c>
      <c r="DC1888" s="319">
        <v>150</v>
      </c>
      <c r="DD1888" s="319">
        <v>6</v>
      </c>
      <c r="DE1888" s="319">
        <v>6</v>
      </c>
      <c r="DF1888" s="319" t="s">
        <v>48</v>
      </c>
    </row>
    <row r="1889" spans="1:110" s="299" customFormat="1" ht="16" customHeight="1">
      <c r="A1889" s="297" t="s">
        <v>7108</v>
      </c>
      <c r="B1889" s="297" t="s">
        <v>7108</v>
      </c>
      <c r="C1889" s="119" t="s">
        <v>115</v>
      </c>
      <c r="D1889" s="119" t="s">
        <v>4686</v>
      </c>
      <c r="E1889" s="119" t="s">
        <v>4713</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7109</v>
      </c>
      <c r="Y1889" s="119" t="s">
        <v>7110</v>
      </c>
      <c r="Z1889" s="119" t="s">
        <v>7111</v>
      </c>
      <c r="AA1889" s="119" t="s">
        <v>7112</v>
      </c>
      <c r="AB1889" s="119" t="s">
        <v>1210</v>
      </c>
      <c r="AD1889" s="300"/>
      <c r="AE1889" s="304"/>
      <c r="AF1889" s="297"/>
      <c r="AG1889" s="355">
        <v>0</v>
      </c>
      <c r="AH1889" s="297" t="s">
        <v>7108</v>
      </c>
      <c r="AI1889" s="297" t="s">
        <v>7108</v>
      </c>
      <c r="AJ1889" s="302">
        <v>4</v>
      </c>
      <c r="AX1889" s="303"/>
      <c r="AZ1889" s="303"/>
      <c r="BB1889" s="304"/>
      <c r="BC1889" s="304"/>
      <c r="BD1889" s="303"/>
      <c r="BE1889" s="303"/>
      <c r="BF1889" s="305"/>
      <c r="BG1889" s="305"/>
      <c r="BH1889" s="306" t="s">
        <v>4686</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4686</v>
      </c>
      <c r="CX1889" s="318" t="s">
        <v>4713</v>
      </c>
      <c r="CY1889" s="320" t="s">
        <v>925</v>
      </c>
      <c r="CZ1889" s="319" t="s">
        <v>53</v>
      </c>
      <c r="DA1889" s="319" t="s">
        <v>53</v>
      </c>
      <c r="DB1889" s="319">
        <v>30</v>
      </c>
      <c r="DC1889" s="319">
        <v>150</v>
      </c>
      <c r="DD1889" s="319">
        <v>6</v>
      </c>
      <c r="DE1889" s="319">
        <v>6</v>
      </c>
      <c r="DF1889" s="319" t="s">
        <v>48</v>
      </c>
    </row>
    <row r="1890" spans="1:110" s="299" customFormat="1" ht="16" customHeight="1">
      <c r="A1890" s="297" t="s">
        <v>7113</v>
      </c>
      <c r="B1890" s="297" t="s">
        <v>7113</v>
      </c>
      <c r="C1890" s="119" t="s">
        <v>115</v>
      </c>
      <c r="D1890" s="119" t="s">
        <v>4677</v>
      </c>
      <c r="E1890" s="119" t="s">
        <v>4722</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7114</v>
      </c>
      <c r="Y1890" s="119" t="s">
        <v>7115</v>
      </c>
      <c r="Z1890" s="119" t="s">
        <v>7116</v>
      </c>
      <c r="AA1890" s="119" t="s">
        <v>7117</v>
      </c>
      <c r="AB1890" s="119" t="s">
        <v>1210</v>
      </c>
      <c r="AD1890" s="300"/>
      <c r="AE1890" s="304"/>
      <c r="AF1890" s="297"/>
      <c r="AG1890" s="355">
        <v>0</v>
      </c>
      <c r="AH1890" s="297" t="s">
        <v>7113</v>
      </c>
      <c r="AI1890" s="297" t="s">
        <v>7113</v>
      </c>
      <c r="AJ1890" s="302">
        <v>3</v>
      </c>
      <c r="AX1890" s="303"/>
      <c r="AZ1890" s="303"/>
      <c r="BB1890" s="304"/>
      <c r="BC1890" s="304"/>
      <c r="BD1890" s="303"/>
      <c r="BE1890" s="303"/>
      <c r="BF1890" s="305"/>
      <c r="BG1890" s="305"/>
      <c r="BH1890" s="306" t="s">
        <v>4677</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4677</v>
      </c>
      <c r="CX1890" s="318" t="s">
        <v>4722</v>
      </c>
      <c r="CY1890" s="320" t="s">
        <v>925</v>
      </c>
      <c r="CZ1890" s="319" t="s">
        <v>53</v>
      </c>
      <c r="DA1890" s="319" t="s">
        <v>53</v>
      </c>
      <c r="DB1890" s="319">
        <v>30</v>
      </c>
      <c r="DC1890" s="319">
        <v>150</v>
      </c>
      <c r="DD1890" s="319">
        <v>17.5</v>
      </c>
      <c r="DE1890" s="319">
        <v>17.5</v>
      </c>
      <c r="DF1890" s="319" t="s">
        <v>48</v>
      </c>
    </row>
    <row r="1891" spans="1:110" s="299" customFormat="1" ht="16" customHeight="1">
      <c r="A1891" s="297" t="s">
        <v>7118</v>
      </c>
      <c r="B1891" s="297" t="s">
        <v>7118</v>
      </c>
      <c r="C1891" s="119" t="s">
        <v>115</v>
      </c>
      <c r="D1891" s="119" t="s">
        <v>4722</v>
      </c>
      <c r="E1891" s="119" t="s">
        <v>4731</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7119</v>
      </c>
      <c r="Y1891" s="119" t="s">
        <v>7120</v>
      </c>
      <c r="Z1891" s="119" t="s">
        <v>7121</v>
      </c>
      <c r="AA1891" s="119" t="s">
        <v>7122</v>
      </c>
      <c r="AB1891" s="119" t="s">
        <v>1210</v>
      </c>
      <c r="AD1891" s="300"/>
      <c r="AE1891" s="304"/>
      <c r="AF1891" s="297"/>
      <c r="AG1891" s="355">
        <v>0</v>
      </c>
      <c r="AH1891" s="297" t="s">
        <v>7118</v>
      </c>
      <c r="AI1891" s="297" t="s">
        <v>7118</v>
      </c>
      <c r="AJ1891" s="302">
        <v>4</v>
      </c>
      <c r="AX1891" s="303"/>
      <c r="AZ1891" s="303"/>
      <c r="BB1891" s="304"/>
      <c r="BC1891" s="304"/>
      <c r="BD1891" s="303"/>
      <c r="BE1891" s="303"/>
      <c r="BF1891" s="305"/>
      <c r="BG1891" s="305"/>
      <c r="BH1891" s="306" t="s">
        <v>4722</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4722</v>
      </c>
      <c r="CX1891" s="318" t="s">
        <v>4731</v>
      </c>
      <c r="CY1891" s="320" t="s">
        <v>925</v>
      </c>
      <c r="CZ1891" s="319" t="s">
        <v>53</v>
      </c>
      <c r="DA1891" s="319" t="s">
        <v>53</v>
      </c>
      <c r="DB1891" s="319">
        <v>30</v>
      </c>
      <c r="DC1891" s="319">
        <v>150</v>
      </c>
      <c r="DD1891" s="319">
        <v>6</v>
      </c>
      <c r="DE1891" s="319">
        <v>6</v>
      </c>
      <c r="DF1891" s="319" t="s">
        <v>48</v>
      </c>
    </row>
    <row r="1892" spans="1:110" s="299" customFormat="1" ht="16" customHeight="1">
      <c r="A1892" s="297" t="s">
        <v>7123</v>
      </c>
      <c r="B1892" s="297" t="s">
        <v>7123</v>
      </c>
      <c r="C1892" s="119" t="s">
        <v>115</v>
      </c>
      <c r="D1892" s="119" t="s">
        <v>4722</v>
      </c>
      <c r="E1892" s="119" t="s">
        <v>4740</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7124</v>
      </c>
      <c r="Y1892" s="119" t="s">
        <v>7125</v>
      </c>
      <c r="Z1892" s="119" t="s">
        <v>7126</v>
      </c>
      <c r="AA1892" s="119" t="s">
        <v>7127</v>
      </c>
      <c r="AB1892" s="119" t="s">
        <v>1210</v>
      </c>
      <c r="AD1892" s="300"/>
      <c r="AE1892" s="304"/>
      <c r="AF1892" s="297"/>
      <c r="AG1892" s="355">
        <v>0</v>
      </c>
      <c r="AH1892" s="297" t="s">
        <v>7123</v>
      </c>
      <c r="AI1892" s="297" t="s">
        <v>7123</v>
      </c>
      <c r="AJ1892" s="302">
        <v>4</v>
      </c>
      <c r="AX1892" s="303"/>
      <c r="AZ1892" s="303"/>
      <c r="BB1892" s="304"/>
      <c r="BC1892" s="304"/>
      <c r="BD1892" s="303"/>
      <c r="BE1892" s="303"/>
      <c r="BF1892" s="305"/>
      <c r="BG1892" s="305"/>
      <c r="BH1892" s="306" t="s">
        <v>4722</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4722</v>
      </c>
      <c r="CX1892" s="318" t="s">
        <v>4740</v>
      </c>
      <c r="CY1892" s="320" t="s">
        <v>925</v>
      </c>
      <c r="CZ1892" s="319" t="s">
        <v>53</v>
      </c>
      <c r="DA1892" s="319" t="s">
        <v>53</v>
      </c>
      <c r="DB1892" s="319">
        <v>30</v>
      </c>
      <c r="DC1892" s="319">
        <v>150</v>
      </c>
      <c r="DD1892" s="319">
        <v>6</v>
      </c>
      <c r="DE1892" s="319">
        <v>6</v>
      </c>
      <c r="DF1892" s="319" t="s">
        <v>48</v>
      </c>
    </row>
    <row r="1893" spans="1:110" s="299" customFormat="1" ht="16" customHeight="1">
      <c r="A1893" s="297" t="s">
        <v>7128</v>
      </c>
      <c r="B1893" s="297" t="s">
        <v>7128</v>
      </c>
      <c r="C1893" s="119" t="s">
        <v>115</v>
      </c>
      <c r="D1893" s="119" t="s">
        <v>4722</v>
      </c>
      <c r="E1893" s="119" t="s">
        <v>4749</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7129</v>
      </c>
      <c r="Y1893" s="119" t="s">
        <v>7130</v>
      </c>
      <c r="Z1893" s="119" t="s">
        <v>7131</v>
      </c>
      <c r="AA1893" s="119" t="s">
        <v>7132</v>
      </c>
      <c r="AB1893" s="119" t="s">
        <v>1210</v>
      </c>
      <c r="AD1893" s="300"/>
      <c r="AE1893" s="304"/>
      <c r="AF1893" s="297"/>
      <c r="AG1893" s="355">
        <v>0</v>
      </c>
      <c r="AH1893" s="297" t="s">
        <v>7128</v>
      </c>
      <c r="AI1893" s="297" t="s">
        <v>7128</v>
      </c>
      <c r="AJ1893" s="302">
        <v>4</v>
      </c>
      <c r="AX1893" s="303"/>
      <c r="AZ1893" s="303"/>
      <c r="BB1893" s="304"/>
      <c r="BC1893" s="304"/>
      <c r="BD1893" s="303"/>
      <c r="BE1893" s="303"/>
      <c r="BF1893" s="305"/>
      <c r="BG1893" s="305"/>
      <c r="BH1893" s="306" t="s">
        <v>4722</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4722</v>
      </c>
      <c r="CX1893" s="318" t="s">
        <v>4749</v>
      </c>
      <c r="CY1893" s="320" t="s">
        <v>925</v>
      </c>
      <c r="CZ1893" s="319" t="s">
        <v>53</v>
      </c>
      <c r="DA1893" s="319" t="s">
        <v>53</v>
      </c>
      <c r="DB1893" s="319">
        <v>30</v>
      </c>
      <c r="DC1893" s="319">
        <v>150</v>
      </c>
      <c r="DD1893" s="319">
        <v>6</v>
      </c>
      <c r="DE1893" s="319">
        <v>6</v>
      </c>
      <c r="DF1893" s="319" t="s">
        <v>48</v>
      </c>
    </row>
    <row r="1894" spans="1:110" s="299" customFormat="1" ht="16" customHeight="1">
      <c r="A1894" s="297" t="s">
        <v>7133</v>
      </c>
      <c r="B1894" s="297" t="s">
        <v>7133</v>
      </c>
      <c r="C1894" s="119" t="s">
        <v>115</v>
      </c>
      <c r="D1894" s="119" t="s">
        <v>4677</v>
      </c>
      <c r="E1894" s="119" t="s">
        <v>4758</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7134</v>
      </c>
      <c r="Y1894" s="119" t="s">
        <v>7135</v>
      </c>
      <c r="Z1894" s="119" t="s">
        <v>7136</v>
      </c>
      <c r="AA1894" s="119" t="s">
        <v>7137</v>
      </c>
      <c r="AB1894" s="119" t="s">
        <v>1210</v>
      </c>
      <c r="AD1894" s="300"/>
      <c r="AE1894" s="304"/>
      <c r="AF1894" s="297"/>
      <c r="AG1894" s="355">
        <v>0</v>
      </c>
      <c r="AH1894" s="297" t="s">
        <v>7133</v>
      </c>
      <c r="AI1894" s="297" t="s">
        <v>7133</v>
      </c>
      <c r="AJ1894" s="302">
        <v>3</v>
      </c>
      <c r="AX1894" s="303"/>
      <c r="AZ1894" s="303"/>
      <c r="BB1894" s="304"/>
      <c r="BC1894" s="304"/>
      <c r="BD1894" s="303"/>
      <c r="BE1894" s="303"/>
      <c r="BF1894" s="305"/>
      <c r="BG1894" s="305"/>
      <c r="BH1894" s="306" t="s">
        <v>4677</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4677</v>
      </c>
      <c r="CX1894" s="318" t="s">
        <v>4758</v>
      </c>
      <c r="CY1894" s="320" t="s">
        <v>925</v>
      </c>
      <c r="CZ1894" s="319" t="s">
        <v>53</v>
      </c>
      <c r="DA1894" s="319" t="s">
        <v>53</v>
      </c>
      <c r="DB1894" s="319">
        <v>30</v>
      </c>
      <c r="DC1894" s="319">
        <v>150</v>
      </c>
      <c r="DD1894" s="319">
        <v>17.5</v>
      </c>
      <c r="DE1894" s="319">
        <v>17.5</v>
      </c>
      <c r="DF1894" s="319" t="s">
        <v>48</v>
      </c>
    </row>
    <row r="1895" spans="1:110" s="299" customFormat="1" ht="16" customHeight="1">
      <c r="A1895" s="297" t="s">
        <v>7138</v>
      </c>
      <c r="B1895" s="297" t="s">
        <v>7138</v>
      </c>
      <c r="C1895" s="119" t="s">
        <v>115</v>
      </c>
      <c r="D1895" s="119" t="s">
        <v>4758</v>
      </c>
      <c r="E1895" s="119" t="s">
        <v>4767</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7139</v>
      </c>
      <c r="Y1895" s="119" t="s">
        <v>7140</v>
      </c>
      <c r="Z1895" s="119" t="s">
        <v>7141</v>
      </c>
      <c r="AA1895" s="119" t="s">
        <v>7142</v>
      </c>
      <c r="AB1895" s="119" t="s">
        <v>1210</v>
      </c>
      <c r="AD1895" s="300"/>
      <c r="AE1895" s="304"/>
      <c r="AF1895" s="297"/>
      <c r="AG1895" s="355">
        <v>0</v>
      </c>
      <c r="AH1895" s="297" t="s">
        <v>7138</v>
      </c>
      <c r="AI1895" s="297" t="s">
        <v>7138</v>
      </c>
      <c r="AJ1895" s="302">
        <v>4</v>
      </c>
      <c r="AX1895" s="303"/>
      <c r="AZ1895" s="303"/>
      <c r="BB1895" s="304"/>
      <c r="BC1895" s="304"/>
      <c r="BD1895" s="303"/>
      <c r="BE1895" s="303"/>
      <c r="BF1895" s="305"/>
      <c r="BG1895" s="305"/>
      <c r="BH1895" s="306" t="s">
        <v>4758</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4758</v>
      </c>
      <c r="CX1895" s="318" t="s">
        <v>4767</v>
      </c>
      <c r="CY1895" s="320" t="s">
        <v>925</v>
      </c>
      <c r="CZ1895" s="319" t="s">
        <v>53</v>
      </c>
      <c r="DA1895" s="319" t="s">
        <v>53</v>
      </c>
      <c r="DB1895" s="319">
        <v>30</v>
      </c>
      <c r="DC1895" s="319">
        <v>150</v>
      </c>
      <c r="DD1895" s="319">
        <v>6</v>
      </c>
      <c r="DE1895" s="319">
        <v>6</v>
      </c>
      <c r="DF1895" s="319" t="s">
        <v>48</v>
      </c>
    </row>
    <row r="1896" spans="1:110" s="299" customFormat="1" ht="16" customHeight="1">
      <c r="A1896" s="297" t="s">
        <v>7143</v>
      </c>
      <c r="B1896" s="297" t="s">
        <v>7143</v>
      </c>
      <c r="C1896" s="119" t="s">
        <v>115</v>
      </c>
      <c r="D1896" s="119" t="s">
        <v>4758</v>
      </c>
      <c r="E1896" s="119" t="s">
        <v>4776</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7144</v>
      </c>
      <c r="Y1896" s="119" t="s">
        <v>7145</v>
      </c>
      <c r="Z1896" s="119" t="s">
        <v>7146</v>
      </c>
      <c r="AA1896" s="119" t="s">
        <v>7147</v>
      </c>
      <c r="AB1896" s="119" t="s">
        <v>1210</v>
      </c>
      <c r="AD1896" s="300"/>
      <c r="AE1896" s="304"/>
      <c r="AF1896" s="297"/>
      <c r="AG1896" s="355">
        <v>0</v>
      </c>
      <c r="AH1896" s="297" t="s">
        <v>7143</v>
      </c>
      <c r="AI1896" s="297" t="s">
        <v>7143</v>
      </c>
      <c r="AJ1896" s="302">
        <v>4</v>
      </c>
      <c r="AX1896" s="303"/>
      <c r="AZ1896" s="303"/>
      <c r="BB1896" s="304"/>
      <c r="BC1896" s="304"/>
      <c r="BD1896" s="303"/>
      <c r="BE1896" s="303"/>
      <c r="BF1896" s="305"/>
      <c r="BG1896" s="305"/>
      <c r="BH1896" s="306" t="s">
        <v>4758</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4758</v>
      </c>
      <c r="CX1896" s="318" t="s">
        <v>4776</v>
      </c>
      <c r="CY1896" s="320" t="s">
        <v>925</v>
      </c>
      <c r="CZ1896" s="319" t="s">
        <v>53</v>
      </c>
      <c r="DA1896" s="319" t="s">
        <v>53</v>
      </c>
      <c r="DB1896" s="319">
        <v>30</v>
      </c>
      <c r="DC1896" s="319">
        <v>150</v>
      </c>
      <c r="DD1896" s="319">
        <v>6</v>
      </c>
      <c r="DE1896" s="319">
        <v>6</v>
      </c>
      <c r="DF1896" s="319" t="s">
        <v>48</v>
      </c>
    </row>
    <row r="1897" spans="1:110" s="299" customFormat="1" ht="16" customHeight="1">
      <c r="A1897" s="297" t="s">
        <v>7148</v>
      </c>
      <c r="B1897" s="297" t="s">
        <v>7148</v>
      </c>
      <c r="C1897" s="119" t="s">
        <v>115</v>
      </c>
      <c r="D1897" s="119" t="s">
        <v>4758</v>
      </c>
      <c r="E1897" s="119" t="s">
        <v>4785</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7149</v>
      </c>
      <c r="Y1897" s="119" t="s">
        <v>7150</v>
      </c>
      <c r="Z1897" s="119" t="s">
        <v>7151</v>
      </c>
      <c r="AA1897" s="119" t="s">
        <v>7152</v>
      </c>
      <c r="AB1897" s="119" t="s">
        <v>1210</v>
      </c>
      <c r="AD1897" s="300"/>
      <c r="AE1897" s="304"/>
      <c r="AF1897" s="297"/>
      <c r="AG1897" s="355">
        <v>0</v>
      </c>
      <c r="AH1897" s="297" t="s">
        <v>7148</v>
      </c>
      <c r="AI1897" s="297" t="s">
        <v>7148</v>
      </c>
      <c r="AJ1897" s="302">
        <v>4</v>
      </c>
      <c r="AX1897" s="303"/>
      <c r="AZ1897" s="303"/>
      <c r="BB1897" s="304"/>
      <c r="BC1897" s="304"/>
      <c r="BD1897" s="303"/>
      <c r="BE1897" s="303"/>
      <c r="BF1897" s="305"/>
      <c r="BG1897" s="305"/>
      <c r="BH1897" s="306" t="s">
        <v>4758</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4758</v>
      </c>
      <c r="CX1897" s="318" t="s">
        <v>4785</v>
      </c>
      <c r="CY1897" s="320" t="s">
        <v>925</v>
      </c>
      <c r="CZ1897" s="319" t="s">
        <v>53</v>
      </c>
      <c r="DA1897" s="319" t="s">
        <v>53</v>
      </c>
      <c r="DB1897" s="319">
        <v>30</v>
      </c>
      <c r="DC1897" s="319">
        <v>150</v>
      </c>
      <c r="DD1897" s="319">
        <v>6</v>
      </c>
      <c r="DE1897" s="319">
        <v>6</v>
      </c>
      <c r="DF1897" s="319" t="s">
        <v>48</v>
      </c>
    </row>
    <row r="1898" spans="1:110" s="299" customFormat="1" ht="16" customHeight="1">
      <c r="A1898" s="297" t="s">
        <v>7153</v>
      </c>
      <c r="B1898" s="297" t="s">
        <v>7153</v>
      </c>
      <c r="C1898" s="119" t="s">
        <v>115</v>
      </c>
      <c r="D1898" s="119" t="s">
        <v>4543</v>
      </c>
      <c r="E1898" s="119" t="s">
        <v>4794</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7154</v>
      </c>
      <c r="Y1898" s="119" t="s">
        <v>7155</v>
      </c>
      <c r="Z1898" s="119" t="s">
        <v>7156</v>
      </c>
      <c r="AA1898" s="119" t="s">
        <v>7157</v>
      </c>
      <c r="AB1898" s="119" t="s">
        <v>1210</v>
      </c>
      <c r="AD1898" s="300"/>
      <c r="AE1898" s="304"/>
      <c r="AF1898" s="297"/>
      <c r="AG1898" s="355">
        <v>0</v>
      </c>
      <c r="AH1898" s="297" t="s">
        <v>7153</v>
      </c>
      <c r="AI1898" s="297" t="s">
        <v>7153</v>
      </c>
      <c r="AJ1898" s="302">
        <v>2</v>
      </c>
      <c r="AX1898" s="303"/>
      <c r="AZ1898" s="303"/>
      <c r="BB1898" s="304"/>
      <c r="BC1898" s="304"/>
      <c r="BD1898" s="303"/>
      <c r="BE1898" s="303"/>
      <c r="BF1898" s="305"/>
      <c r="BG1898" s="305"/>
      <c r="BH1898" s="306" t="s">
        <v>4543</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4543</v>
      </c>
      <c r="CX1898" s="318" t="s">
        <v>4794</v>
      </c>
      <c r="CY1898" s="320" t="s">
        <v>925</v>
      </c>
      <c r="CZ1898" s="319" t="s">
        <v>53</v>
      </c>
      <c r="DA1898" s="319" t="s">
        <v>53</v>
      </c>
      <c r="DB1898" s="319">
        <v>30</v>
      </c>
      <c r="DC1898" s="319">
        <v>150</v>
      </c>
      <c r="DD1898" s="319">
        <v>30</v>
      </c>
      <c r="DE1898" s="319">
        <v>30</v>
      </c>
      <c r="DF1898" s="319" t="s">
        <v>48</v>
      </c>
    </row>
    <row r="1899" spans="1:110" s="299" customFormat="1" ht="16" customHeight="1">
      <c r="A1899" s="297" t="s">
        <v>7158</v>
      </c>
      <c r="B1899" s="297" t="s">
        <v>7158</v>
      </c>
      <c r="C1899" s="119" t="s">
        <v>115</v>
      </c>
      <c r="D1899" s="119" t="s">
        <v>4794</v>
      </c>
      <c r="E1899" s="119" t="s">
        <v>4803</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7159</v>
      </c>
      <c r="Y1899" s="119" t="s">
        <v>7160</v>
      </c>
      <c r="Z1899" s="119" t="s">
        <v>7161</v>
      </c>
      <c r="AA1899" s="119" t="s">
        <v>7162</v>
      </c>
      <c r="AB1899" s="119" t="s">
        <v>1210</v>
      </c>
      <c r="AD1899" s="300"/>
      <c r="AE1899" s="304"/>
      <c r="AF1899" s="297"/>
      <c r="AG1899" s="355">
        <v>0</v>
      </c>
      <c r="AH1899" s="297" t="s">
        <v>7158</v>
      </c>
      <c r="AI1899" s="297" t="s">
        <v>7158</v>
      </c>
      <c r="AJ1899" s="302">
        <v>3</v>
      </c>
      <c r="AX1899" s="303"/>
      <c r="AZ1899" s="303"/>
      <c r="BB1899" s="304"/>
      <c r="BC1899" s="304"/>
      <c r="BD1899" s="303"/>
      <c r="BE1899" s="303"/>
      <c r="BF1899" s="305"/>
      <c r="BG1899" s="305"/>
      <c r="BH1899" s="306" t="s">
        <v>4794</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4794</v>
      </c>
      <c r="CX1899" s="318" t="s">
        <v>4803</v>
      </c>
      <c r="CY1899" s="320" t="s">
        <v>925</v>
      </c>
      <c r="CZ1899" s="319" t="s">
        <v>53</v>
      </c>
      <c r="DA1899" s="319" t="s">
        <v>53</v>
      </c>
      <c r="DB1899" s="319">
        <v>30</v>
      </c>
      <c r="DC1899" s="319">
        <v>150</v>
      </c>
      <c r="DD1899" s="319">
        <v>17.5</v>
      </c>
      <c r="DE1899" s="319">
        <v>17.5</v>
      </c>
      <c r="DF1899" s="319" t="s">
        <v>48</v>
      </c>
    </row>
    <row r="1900" spans="1:110" s="299" customFormat="1" ht="16" customHeight="1">
      <c r="A1900" s="297" t="s">
        <v>7163</v>
      </c>
      <c r="B1900" s="297" t="s">
        <v>7163</v>
      </c>
      <c r="C1900" s="119" t="s">
        <v>115</v>
      </c>
      <c r="D1900" s="119" t="s">
        <v>4803</v>
      </c>
      <c r="E1900" s="119" t="s">
        <v>4812</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7164</v>
      </c>
      <c r="Y1900" s="119" t="s">
        <v>7165</v>
      </c>
      <c r="Z1900" s="119" t="s">
        <v>7166</v>
      </c>
      <c r="AA1900" s="119" t="s">
        <v>7167</v>
      </c>
      <c r="AB1900" s="119" t="s">
        <v>1210</v>
      </c>
      <c r="AD1900" s="300"/>
      <c r="AE1900" s="304"/>
      <c r="AF1900" s="297"/>
      <c r="AG1900" s="355">
        <v>0</v>
      </c>
      <c r="AH1900" s="297" t="s">
        <v>7163</v>
      </c>
      <c r="AI1900" s="297" t="s">
        <v>7163</v>
      </c>
      <c r="AJ1900" s="302">
        <v>4</v>
      </c>
      <c r="AX1900" s="303"/>
      <c r="AZ1900" s="303"/>
      <c r="BB1900" s="304"/>
      <c r="BC1900" s="304"/>
      <c r="BD1900" s="303"/>
      <c r="BE1900" s="303"/>
      <c r="BF1900" s="305"/>
      <c r="BG1900" s="305"/>
      <c r="BH1900" s="306" t="s">
        <v>4803</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4803</v>
      </c>
      <c r="CX1900" s="318" t="s">
        <v>4812</v>
      </c>
      <c r="CY1900" s="320" t="s">
        <v>925</v>
      </c>
      <c r="CZ1900" s="319" t="s">
        <v>53</v>
      </c>
      <c r="DA1900" s="319" t="s">
        <v>53</v>
      </c>
      <c r="DB1900" s="319">
        <v>30</v>
      </c>
      <c r="DC1900" s="319">
        <v>150</v>
      </c>
      <c r="DD1900" s="319">
        <v>6</v>
      </c>
      <c r="DE1900" s="319">
        <v>6</v>
      </c>
      <c r="DF1900" s="319" t="s">
        <v>48</v>
      </c>
    </row>
    <row r="1901" spans="1:110" s="299" customFormat="1" ht="16" customHeight="1">
      <c r="A1901" s="297" t="s">
        <v>7168</v>
      </c>
      <c r="B1901" s="297" t="s">
        <v>7168</v>
      </c>
      <c r="C1901" s="119" t="s">
        <v>115</v>
      </c>
      <c r="D1901" s="119" t="s">
        <v>4803</v>
      </c>
      <c r="E1901" s="119" t="s">
        <v>4821</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7169</v>
      </c>
      <c r="Y1901" s="119" t="s">
        <v>7170</v>
      </c>
      <c r="Z1901" s="119" t="s">
        <v>7171</v>
      </c>
      <c r="AA1901" s="119" t="s">
        <v>7172</v>
      </c>
      <c r="AB1901" s="119" t="s">
        <v>1210</v>
      </c>
      <c r="AD1901" s="300"/>
      <c r="AE1901" s="304"/>
      <c r="AF1901" s="297"/>
      <c r="AG1901" s="355">
        <v>0</v>
      </c>
      <c r="AH1901" s="297" t="s">
        <v>7168</v>
      </c>
      <c r="AI1901" s="297" t="s">
        <v>7168</v>
      </c>
      <c r="AJ1901" s="302">
        <v>4</v>
      </c>
      <c r="AX1901" s="303"/>
      <c r="AZ1901" s="303"/>
      <c r="BB1901" s="304"/>
      <c r="BC1901" s="304"/>
      <c r="BD1901" s="303"/>
      <c r="BE1901" s="303"/>
      <c r="BF1901" s="305"/>
      <c r="BG1901" s="305"/>
      <c r="BH1901" s="306" t="s">
        <v>4803</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4803</v>
      </c>
      <c r="CX1901" s="318" t="s">
        <v>4821</v>
      </c>
      <c r="CY1901" s="320" t="s">
        <v>925</v>
      </c>
      <c r="CZ1901" s="319" t="s">
        <v>53</v>
      </c>
      <c r="DA1901" s="319" t="s">
        <v>53</v>
      </c>
      <c r="DB1901" s="319">
        <v>30</v>
      </c>
      <c r="DC1901" s="319">
        <v>150</v>
      </c>
      <c r="DD1901" s="319">
        <v>6</v>
      </c>
      <c r="DE1901" s="319">
        <v>6</v>
      </c>
      <c r="DF1901" s="319" t="s">
        <v>48</v>
      </c>
    </row>
    <row r="1902" spans="1:110" s="299" customFormat="1" ht="16" customHeight="1">
      <c r="A1902" s="297" t="s">
        <v>7173</v>
      </c>
      <c r="B1902" s="297" t="s">
        <v>7173</v>
      </c>
      <c r="C1902" s="119" t="s">
        <v>115</v>
      </c>
      <c r="D1902" s="119" t="s">
        <v>4803</v>
      </c>
      <c r="E1902" s="119" t="s">
        <v>4830</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7174</v>
      </c>
      <c r="Y1902" s="119" t="s">
        <v>7175</v>
      </c>
      <c r="Z1902" s="119" t="s">
        <v>7176</v>
      </c>
      <c r="AA1902" s="119" t="s">
        <v>7177</v>
      </c>
      <c r="AB1902" s="119" t="s">
        <v>1210</v>
      </c>
      <c r="AD1902" s="300"/>
      <c r="AE1902" s="304"/>
      <c r="AF1902" s="297"/>
      <c r="AG1902" s="355">
        <v>0</v>
      </c>
      <c r="AH1902" s="297" t="s">
        <v>7173</v>
      </c>
      <c r="AI1902" s="297" t="s">
        <v>7173</v>
      </c>
      <c r="AJ1902" s="302">
        <v>4</v>
      </c>
      <c r="AX1902" s="303"/>
      <c r="AZ1902" s="303"/>
      <c r="BB1902" s="304"/>
      <c r="BC1902" s="304"/>
      <c r="BD1902" s="303"/>
      <c r="BE1902" s="303"/>
      <c r="BF1902" s="305"/>
      <c r="BG1902" s="305"/>
      <c r="BH1902" s="306" t="s">
        <v>4803</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4803</v>
      </c>
      <c r="CX1902" s="318" t="s">
        <v>4830</v>
      </c>
      <c r="CY1902" s="320" t="s">
        <v>925</v>
      </c>
      <c r="CZ1902" s="319" t="s">
        <v>53</v>
      </c>
      <c r="DA1902" s="319" t="s">
        <v>53</v>
      </c>
      <c r="DB1902" s="319">
        <v>30</v>
      </c>
      <c r="DC1902" s="319">
        <v>150</v>
      </c>
      <c r="DD1902" s="319">
        <v>6</v>
      </c>
      <c r="DE1902" s="319">
        <v>6</v>
      </c>
      <c r="DF1902" s="319" t="s">
        <v>48</v>
      </c>
    </row>
    <row r="1903" spans="1:110" s="299" customFormat="1" ht="16" customHeight="1">
      <c r="A1903" s="297" t="s">
        <v>7178</v>
      </c>
      <c r="B1903" s="297" t="s">
        <v>7178</v>
      </c>
      <c r="C1903" s="119" t="s">
        <v>115</v>
      </c>
      <c r="D1903" s="119" t="s">
        <v>4794</v>
      </c>
      <c r="E1903" s="119" t="s">
        <v>4839</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7179</v>
      </c>
      <c r="Y1903" s="119" t="s">
        <v>7180</v>
      </c>
      <c r="Z1903" s="119" t="s">
        <v>7181</v>
      </c>
      <c r="AA1903" s="119" t="s">
        <v>7182</v>
      </c>
      <c r="AB1903" s="119" t="s">
        <v>1210</v>
      </c>
      <c r="AD1903" s="300"/>
      <c r="AE1903" s="304"/>
      <c r="AF1903" s="297"/>
      <c r="AG1903" s="355">
        <v>0</v>
      </c>
      <c r="AH1903" s="297" t="s">
        <v>7178</v>
      </c>
      <c r="AI1903" s="297" t="s">
        <v>7178</v>
      </c>
      <c r="AJ1903" s="302">
        <v>3</v>
      </c>
      <c r="AX1903" s="303"/>
      <c r="AZ1903" s="303"/>
      <c r="BB1903" s="304"/>
      <c r="BC1903" s="304"/>
      <c r="BD1903" s="303"/>
      <c r="BE1903" s="303"/>
      <c r="BF1903" s="305"/>
      <c r="BG1903" s="305"/>
      <c r="BH1903" s="306" t="s">
        <v>4794</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4794</v>
      </c>
      <c r="CX1903" s="318" t="s">
        <v>4839</v>
      </c>
      <c r="CY1903" s="320" t="s">
        <v>925</v>
      </c>
      <c r="CZ1903" s="319" t="s">
        <v>53</v>
      </c>
      <c r="DA1903" s="319" t="s">
        <v>53</v>
      </c>
      <c r="DB1903" s="319">
        <v>30</v>
      </c>
      <c r="DC1903" s="319">
        <v>150</v>
      </c>
      <c r="DD1903" s="319">
        <v>17.5</v>
      </c>
      <c r="DE1903" s="319">
        <v>17.5</v>
      </c>
      <c r="DF1903" s="319" t="s">
        <v>48</v>
      </c>
    </row>
    <row r="1904" spans="1:110" s="299" customFormat="1" ht="16" customHeight="1">
      <c r="A1904" s="297" t="s">
        <v>7183</v>
      </c>
      <c r="B1904" s="297" t="s">
        <v>7183</v>
      </c>
      <c r="C1904" s="119" t="s">
        <v>115</v>
      </c>
      <c r="D1904" s="119" t="s">
        <v>4839</v>
      </c>
      <c r="E1904" s="119" t="s">
        <v>4848</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7184</v>
      </c>
      <c r="Y1904" s="119" t="s">
        <v>7185</v>
      </c>
      <c r="Z1904" s="119" t="s">
        <v>7186</v>
      </c>
      <c r="AA1904" s="119" t="s">
        <v>7187</v>
      </c>
      <c r="AB1904" s="119" t="s">
        <v>1210</v>
      </c>
      <c r="AD1904" s="300"/>
      <c r="AE1904" s="304"/>
      <c r="AF1904" s="297"/>
      <c r="AG1904" s="355">
        <v>0</v>
      </c>
      <c r="AH1904" s="297" t="s">
        <v>7183</v>
      </c>
      <c r="AI1904" s="297" t="s">
        <v>7183</v>
      </c>
      <c r="AJ1904" s="302">
        <v>4</v>
      </c>
      <c r="AX1904" s="303"/>
      <c r="AZ1904" s="303"/>
      <c r="BB1904" s="304"/>
      <c r="BC1904" s="304"/>
      <c r="BD1904" s="303"/>
      <c r="BE1904" s="303"/>
      <c r="BF1904" s="305"/>
      <c r="BG1904" s="305"/>
      <c r="BH1904" s="306" t="s">
        <v>4839</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4839</v>
      </c>
      <c r="CX1904" s="318" t="s">
        <v>4848</v>
      </c>
      <c r="CY1904" s="320" t="s">
        <v>925</v>
      </c>
      <c r="CZ1904" s="319" t="s">
        <v>53</v>
      </c>
      <c r="DA1904" s="319" t="s">
        <v>53</v>
      </c>
      <c r="DB1904" s="319">
        <v>30</v>
      </c>
      <c r="DC1904" s="319">
        <v>150</v>
      </c>
      <c r="DD1904" s="319">
        <v>6</v>
      </c>
      <c r="DE1904" s="319">
        <v>6</v>
      </c>
      <c r="DF1904" s="319" t="s">
        <v>48</v>
      </c>
    </row>
    <row r="1905" spans="1:110" s="299" customFormat="1" ht="16" customHeight="1">
      <c r="A1905" s="297" t="s">
        <v>7188</v>
      </c>
      <c r="B1905" s="297" t="s">
        <v>7188</v>
      </c>
      <c r="C1905" s="119" t="s">
        <v>115</v>
      </c>
      <c r="D1905" s="119" t="s">
        <v>4839</v>
      </c>
      <c r="E1905" s="119" t="s">
        <v>4857</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7189</v>
      </c>
      <c r="Y1905" s="119" t="s">
        <v>7190</v>
      </c>
      <c r="Z1905" s="119" t="s">
        <v>7191</v>
      </c>
      <c r="AA1905" s="119" t="s">
        <v>7192</v>
      </c>
      <c r="AB1905" s="119" t="s">
        <v>1210</v>
      </c>
      <c r="AD1905" s="300"/>
      <c r="AE1905" s="304"/>
      <c r="AF1905" s="297"/>
      <c r="AG1905" s="355">
        <v>0</v>
      </c>
      <c r="AH1905" s="297" t="s">
        <v>7188</v>
      </c>
      <c r="AI1905" s="297" t="s">
        <v>7188</v>
      </c>
      <c r="AJ1905" s="302">
        <v>4</v>
      </c>
      <c r="AX1905" s="303"/>
      <c r="AZ1905" s="303"/>
      <c r="BB1905" s="304"/>
      <c r="BC1905" s="304"/>
      <c r="BD1905" s="303"/>
      <c r="BE1905" s="303"/>
      <c r="BF1905" s="305"/>
      <c r="BG1905" s="305"/>
      <c r="BH1905" s="306" t="s">
        <v>4839</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4839</v>
      </c>
      <c r="CX1905" s="318" t="s">
        <v>4857</v>
      </c>
      <c r="CY1905" s="320" t="s">
        <v>925</v>
      </c>
      <c r="CZ1905" s="319" t="s">
        <v>53</v>
      </c>
      <c r="DA1905" s="319" t="s">
        <v>53</v>
      </c>
      <c r="DB1905" s="319">
        <v>30</v>
      </c>
      <c r="DC1905" s="319">
        <v>150</v>
      </c>
      <c r="DD1905" s="319">
        <v>6</v>
      </c>
      <c r="DE1905" s="319">
        <v>6</v>
      </c>
      <c r="DF1905" s="319" t="s">
        <v>48</v>
      </c>
    </row>
    <row r="1906" spans="1:110" s="299" customFormat="1" ht="16" customHeight="1">
      <c r="A1906" s="297" t="s">
        <v>7193</v>
      </c>
      <c r="B1906" s="297" t="s">
        <v>7193</v>
      </c>
      <c r="C1906" s="119" t="s">
        <v>115</v>
      </c>
      <c r="D1906" s="119" t="s">
        <v>4839</v>
      </c>
      <c r="E1906" s="119" t="s">
        <v>4866</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7194</v>
      </c>
      <c r="Y1906" s="119" t="s">
        <v>7195</v>
      </c>
      <c r="Z1906" s="119" t="s">
        <v>7196</v>
      </c>
      <c r="AA1906" s="119" t="s">
        <v>7197</v>
      </c>
      <c r="AB1906" s="119" t="s">
        <v>1210</v>
      </c>
      <c r="AD1906" s="300"/>
      <c r="AE1906" s="304"/>
      <c r="AF1906" s="297"/>
      <c r="AG1906" s="355">
        <v>0</v>
      </c>
      <c r="AH1906" s="297" t="s">
        <v>7193</v>
      </c>
      <c r="AI1906" s="297" t="s">
        <v>7193</v>
      </c>
      <c r="AJ1906" s="302">
        <v>4</v>
      </c>
      <c r="AX1906" s="303"/>
      <c r="AZ1906" s="303"/>
      <c r="BB1906" s="304"/>
      <c r="BC1906" s="304"/>
      <c r="BD1906" s="303"/>
      <c r="BE1906" s="303"/>
      <c r="BF1906" s="305"/>
      <c r="BG1906" s="305"/>
      <c r="BH1906" s="306" t="s">
        <v>4839</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4839</v>
      </c>
      <c r="CX1906" s="318" t="s">
        <v>4866</v>
      </c>
      <c r="CY1906" s="320" t="s">
        <v>925</v>
      </c>
      <c r="CZ1906" s="319" t="s">
        <v>53</v>
      </c>
      <c r="DA1906" s="319" t="s">
        <v>53</v>
      </c>
      <c r="DB1906" s="319">
        <v>30</v>
      </c>
      <c r="DC1906" s="319">
        <v>150</v>
      </c>
      <c r="DD1906" s="319">
        <v>6</v>
      </c>
      <c r="DE1906" s="319">
        <v>6</v>
      </c>
      <c r="DF1906" s="319" t="s">
        <v>48</v>
      </c>
    </row>
    <row r="1907" spans="1:110" s="299" customFormat="1" ht="16" customHeight="1">
      <c r="A1907" s="297" t="s">
        <v>7198</v>
      </c>
      <c r="B1907" s="297" t="s">
        <v>7198</v>
      </c>
      <c r="C1907" s="119" t="s">
        <v>115</v>
      </c>
      <c r="D1907" s="119" t="s">
        <v>4794</v>
      </c>
      <c r="E1907" s="119" t="s">
        <v>4875</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7199</v>
      </c>
      <c r="Y1907" s="119" t="s">
        <v>7200</v>
      </c>
      <c r="Z1907" s="119" t="s">
        <v>7201</v>
      </c>
      <c r="AA1907" s="119" t="s">
        <v>7202</v>
      </c>
      <c r="AB1907" s="119" t="s">
        <v>1210</v>
      </c>
      <c r="AD1907" s="300"/>
      <c r="AE1907" s="304"/>
      <c r="AF1907" s="297"/>
      <c r="AG1907" s="355">
        <v>0</v>
      </c>
      <c r="AH1907" s="297" t="s">
        <v>7198</v>
      </c>
      <c r="AI1907" s="297" t="s">
        <v>7198</v>
      </c>
      <c r="AJ1907" s="302">
        <v>3</v>
      </c>
      <c r="AX1907" s="303"/>
      <c r="AZ1907" s="303"/>
      <c r="BB1907" s="304"/>
      <c r="BC1907" s="304"/>
      <c r="BD1907" s="303"/>
      <c r="BE1907" s="303"/>
      <c r="BF1907" s="305"/>
      <c r="BG1907" s="305"/>
      <c r="BH1907" s="306" t="s">
        <v>4794</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4794</v>
      </c>
      <c r="CX1907" s="318" t="s">
        <v>4875</v>
      </c>
      <c r="CY1907" s="320" t="s">
        <v>925</v>
      </c>
      <c r="CZ1907" s="319" t="s">
        <v>53</v>
      </c>
      <c r="DA1907" s="319" t="s">
        <v>53</v>
      </c>
      <c r="DB1907" s="319">
        <v>30</v>
      </c>
      <c r="DC1907" s="319">
        <v>150</v>
      </c>
      <c r="DD1907" s="319">
        <v>17.5</v>
      </c>
      <c r="DE1907" s="319">
        <v>17.5</v>
      </c>
      <c r="DF1907" s="319" t="s">
        <v>48</v>
      </c>
    </row>
    <row r="1908" spans="1:110" s="299" customFormat="1" ht="16" customHeight="1">
      <c r="A1908" s="297" t="s">
        <v>7203</v>
      </c>
      <c r="B1908" s="297" t="s">
        <v>7203</v>
      </c>
      <c r="C1908" s="119" t="s">
        <v>115</v>
      </c>
      <c r="D1908" s="119" t="s">
        <v>4875</v>
      </c>
      <c r="E1908" s="119" t="s">
        <v>4884</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7204</v>
      </c>
      <c r="Y1908" s="119" t="s">
        <v>7205</v>
      </c>
      <c r="Z1908" s="119" t="s">
        <v>7206</v>
      </c>
      <c r="AA1908" s="119" t="s">
        <v>7207</v>
      </c>
      <c r="AB1908" s="119" t="s">
        <v>1210</v>
      </c>
      <c r="AD1908" s="300"/>
      <c r="AE1908" s="304"/>
      <c r="AF1908" s="297"/>
      <c r="AG1908" s="355">
        <v>0</v>
      </c>
      <c r="AH1908" s="297" t="s">
        <v>7203</v>
      </c>
      <c r="AI1908" s="297" t="s">
        <v>7203</v>
      </c>
      <c r="AJ1908" s="302">
        <v>4</v>
      </c>
      <c r="AX1908" s="303"/>
      <c r="AZ1908" s="303"/>
      <c r="BB1908" s="304"/>
      <c r="BC1908" s="304"/>
      <c r="BD1908" s="303"/>
      <c r="BE1908" s="303"/>
      <c r="BF1908" s="305"/>
      <c r="BG1908" s="305"/>
      <c r="BH1908" s="306" t="s">
        <v>4875</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4875</v>
      </c>
      <c r="CX1908" s="318" t="s">
        <v>4884</v>
      </c>
      <c r="CY1908" s="320" t="s">
        <v>925</v>
      </c>
      <c r="CZ1908" s="319" t="s">
        <v>53</v>
      </c>
      <c r="DA1908" s="319" t="s">
        <v>53</v>
      </c>
      <c r="DB1908" s="319">
        <v>30</v>
      </c>
      <c r="DC1908" s="319">
        <v>150</v>
      </c>
      <c r="DD1908" s="319">
        <v>6</v>
      </c>
      <c r="DE1908" s="319">
        <v>6</v>
      </c>
      <c r="DF1908" s="319" t="s">
        <v>48</v>
      </c>
    </row>
    <row r="1909" spans="1:110" s="299" customFormat="1" ht="16" customHeight="1">
      <c r="A1909" s="297" t="s">
        <v>7208</v>
      </c>
      <c r="B1909" s="297" t="s">
        <v>7208</v>
      </c>
      <c r="C1909" s="119" t="s">
        <v>115</v>
      </c>
      <c r="D1909" s="119" t="s">
        <v>4875</v>
      </c>
      <c r="E1909" s="119" t="s">
        <v>4893</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7209</v>
      </c>
      <c r="Y1909" s="119" t="s">
        <v>7210</v>
      </c>
      <c r="Z1909" s="119" t="s">
        <v>7211</v>
      </c>
      <c r="AA1909" s="119" t="s">
        <v>7212</v>
      </c>
      <c r="AB1909" s="119" t="s">
        <v>1210</v>
      </c>
      <c r="AD1909" s="300"/>
      <c r="AE1909" s="304"/>
      <c r="AF1909" s="297"/>
      <c r="AG1909" s="355">
        <v>0</v>
      </c>
      <c r="AH1909" s="297" t="s">
        <v>7208</v>
      </c>
      <c r="AI1909" s="297" t="s">
        <v>7208</v>
      </c>
      <c r="AJ1909" s="302">
        <v>4</v>
      </c>
      <c r="AX1909" s="303"/>
      <c r="AZ1909" s="303"/>
      <c r="BB1909" s="304"/>
      <c r="BC1909" s="304"/>
      <c r="BD1909" s="303"/>
      <c r="BE1909" s="303"/>
      <c r="BF1909" s="305"/>
      <c r="BG1909" s="305"/>
      <c r="BH1909" s="306" t="s">
        <v>4875</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4875</v>
      </c>
      <c r="CX1909" s="318" t="s">
        <v>4893</v>
      </c>
      <c r="CY1909" s="320" t="s">
        <v>925</v>
      </c>
      <c r="CZ1909" s="319" t="s">
        <v>53</v>
      </c>
      <c r="DA1909" s="319" t="s">
        <v>53</v>
      </c>
      <c r="DB1909" s="319">
        <v>30</v>
      </c>
      <c r="DC1909" s="319">
        <v>150</v>
      </c>
      <c r="DD1909" s="319">
        <v>6</v>
      </c>
      <c r="DE1909" s="319">
        <v>6</v>
      </c>
      <c r="DF1909" s="319" t="s">
        <v>48</v>
      </c>
    </row>
    <row r="1910" spans="1:110" s="299" customFormat="1" ht="16" customHeight="1">
      <c r="A1910" s="297" t="s">
        <v>7213</v>
      </c>
      <c r="B1910" s="297" t="s">
        <v>7213</v>
      </c>
      <c r="C1910" s="119" t="s">
        <v>115</v>
      </c>
      <c r="D1910" s="119" t="s">
        <v>4875</v>
      </c>
      <c r="E1910" s="119" t="s">
        <v>4902</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7214</v>
      </c>
      <c r="Y1910" s="119" t="s">
        <v>7215</v>
      </c>
      <c r="Z1910" s="119" t="s">
        <v>7216</v>
      </c>
      <c r="AA1910" s="119" t="s">
        <v>7217</v>
      </c>
      <c r="AB1910" s="119" t="s">
        <v>1210</v>
      </c>
      <c r="AD1910" s="300"/>
      <c r="AE1910" s="304"/>
      <c r="AF1910" s="297"/>
      <c r="AG1910" s="355">
        <v>0</v>
      </c>
      <c r="AH1910" s="297" t="s">
        <v>7213</v>
      </c>
      <c r="AI1910" s="297" t="s">
        <v>7213</v>
      </c>
      <c r="AJ1910" s="302">
        <v>4</v>
      </c>
      <c r="AX1910" s="303"/>
      <c r="AZ1910" s="303"/>
      <c r="BB1910" s="304"/>
      <c r="BC1910" s="304"/>
      <c r="BD1910" s="303"/>
      <c r="BE1910" s="303"/>
      <c r="BF1910" s="305"/>
      <c r="BG1910" s="305"/>
      <c r="BH1910" s="306" t="s">
        <v>4875</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4875</v>
      </c>
      <c r="CX1910" s="318" t="s">
        <v>4902</v>
      </c>
      <c r="CY1910" s="320" t="s">
        <v>925</v>
      </c>
      <c r="CZ1910" s="319" t="s">
        <v>53</v>
      </c>
      <c r="DA1910" s="319" t="s">
        <v>53</v>
      </c>
      <c r="DB1910" s="319">
        <v>30</v>
      </c>
      <c r="DC1910" s="319">
        <v>150</v>
      </c>
      <c r="DD1910" s="319">
        <v>6</v>
      </c>
      <c r="DE1910" s="319">
        <v>6</v>
      </c>
      <c r="DF1910" s="319" t="s">
        <v>48</v>
      </c>
    </row>
    <row r="1911" spans="1:110" s="299" customFormat="1" ht="16" customHeight="1">
      <c r="A1911" s="297" t="s">
        <v>7218</v>
      </c>
      <c r="B1911" s="297" t="s">
        <v>7218</v>
      </c>
      <c r="C1911" s="119" t="s">
        <v>115</v>
      </c>
      <c r="D1911" s="119" t="s">
        <v>4543</v>
      </c>
      <c r="E1911" s="119" t="s">
        <v>4911</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7219</v>
      </c>
      <c r="Y1911" s="119" t="s">
        <v>7220</v>
      </c>
      <c r="Z1911" s="119" t="s">
        <v>7221</v>
      </c>
      <c r="AA1911" s="119" t="s">
        <v>7222</v>
      </c>
      <c r="AB1911" s="119" t="s">
        <v>1210</v>
      </c>
      <c r="AD1911" s="300"/>
      <c r="AE1911" s="304"/>
      <c r="AF1911" s="297"/>
      <c r="AG1911" s="355">
        <v>0</v>
      </c>
      <c r="AH1911" s="297" t="s">
        <v>7218</v>
      </c>
      <c r="AI1911" s="297" t="s">
        <v>7218</v>
      </c>
      <c r="AJ1911" s="302">
        <v>2</v>
      </c>
      <c r="AX1911" s="303"/>
      <c r="AZ1911" s="303"/>
      <c r="BB1911" s="304"/>
      <c r="BC1911" s="304"/>
      <c r="BD1911" s="303"/>
      <c r="BE1911" s="303"/>
      <c r="BF1911" s="305"/>
      <c r="BG1911" s="305"/>
      <c r="BH1911" s="306" t="s">
        <v>4543</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4543</v>
      </c>
      <c r="CX1911" s="318" t="s">
        <v>4911</v>
      </c>
      <c r="CY1911" s="320" t="s">
        <v>925</v>
      </c>
      <c r="CZ1911" s="319" t="s">
        <v>53</v>
      </c>
      <c r="DA1911" s="319" t="s">
        <v>53</v>
      </c>
      <c r="DB1911" s="319">
        <v>30</v>
      </c>
      <c r="DC1911" s="319">
        <v>150</v>
      </c>
      <c r="DD1911" s="319">
        <v>30</v>
      </c>
      <c r="DE1911" s="319">
        <v>30</v>
      </c>
      <c r="DF1911" s="319" t="s">
        <v>48</v>
      </c>
    </row>
    <row r="1912" spans="1:110" s="299" customFormat="1" ht="16" customHeight="1">
      <c r="A1912" s="297" t="s">
        <v>7223</v>
      </c>
      <c r="B1912" s="297" t="s">
        <v>7223</v>
      </c>
      <c r="C1912" s="119" t="s">
        <v>115</v>
      </c>
      <c r="D1912" s="119" t="s">
        <v>4911</v>
      </c>
      <c r="E1912" s="119" t="s">
        <v>4920</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7224</v>
      </c>
      <c r="Y1912" s="119" t="s">
        <v>7225</v>
      </c>
      <c r="Z1912" s="119" t="s">
        <v>7226</v>
      </c>
      <c r="AA1912" s="119" t="s">
        <v>7227</v>
      </c>
      <c r="AB1912" s="119" t="s">
        <v>1210</v>
      </c>
      <c r="AD1912" s="300"/>
      <c r="AE1912" s="304"/>
      <c r="AF1912" s="297"/>
      <c r="AG1912" s="355">
        <v>0</v>
      </c>
      <c r="AH1912" s="297" t="s">
        <v>7223</v>
      </c>
      <c r="AI1912" s="297" t="s">
        <v>7223</v>
      </c>
      <c r="AJ1912" s="302">
        <v>3</v>
      </c>
      <c r="AX1912" s="303"/>
      <c r="AZ1912" s="303"/>
      <c r="BB1912" s="304"/>
      <c r="BC1912" s="304"/>
      <c r="BD1912" s="303"/>
      <c r="BE1912" s="303"/>
      <c r="BF1912" s="305"/>
      <c r="BG1912" s="305"/>
      <c r="BH1912" s="306" t="s">
        <v>4911</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4911</v>
      </c>
      <c r="CX1912" s="318" t="s">
        <v>4920</v>
      </c>
      <c r="CY1912" s="320" t="s">
        <v>925</v>
      </c>
      <c r="CZ1912" s="319" t="s">
        <v>53</v>
      </c>
      <c r="DA1912" s="319" t="s">
        <v>53</v>
      </c>
      <c r="DB1912" s="319">
        <v>30</v>
      </c>
      <c r="DC1912" s="319">
        <v>150</v>
      </c>
      <c r="DD1912" s="319">
        <v>17.5</v>
      </c>
      <c r="DE1912" s="319">
        <v>17.5</v>
      </c>
      <c r="DF1912" s="319" t="s">
        <v>48</v>
      </c>
    </row>
    <row r="1913" spans="1:110" s="299" customFormat="1" ht="16" customHeight="1">
      <c r="A1913" s="297" t="s">
        <v>7228</v>
      </c>
      <c r="B1913" s="297" t="s">
        <v>7228</v>
      </c>
      <c r="C1913" s="119" t="s">
        <v>115</v>
      </c>
      <c r="D1913" s="119" t="s">
        <v>4920</v>
      </c>
      <c r="E1913" s="119" t="s">
        <v>4929</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7229</v>
      </c>
      <c r="Y1913" s="119" t="s">
        <v>7230</v>
      </c>
      <c r="Z1913" s="119" t="s">
        <v>7231</v>
      </c>
      <c r="AA1913" s="119" t="s">
        <v>7232</v>
      </c>
      <c r="AB1913" s="119" t="s">
        <v>1210</v>
      </c>
      <c r="AD1913" s="300"/>
      <c r="AE1913" s="304"/>
      <c r="AF1913" s="297"/>
      <c r="AG1913" s="355">
        <v>0</v>
      </c>
      <c r="AH1913" s="297" t="s">
        <v>7228</v>
      </c>
      <c r="AI1913" s="297" t="s">
        <v>7228</v>
      </c>
      <c r="AJ1913" s="302">
        <v>4</v>
      </c>
      <c r="AX1913" s="303"/>
      <c r="AZ1913" s="303"/>
      <c r="BB1913" s="304"/>
      <c r="BC1913" s="304"/>
      <c r="BD1913" s="303"/>
      <c r="BE1913" s="303"/>
      <c r="BF1913" s="305"/>
      <c r="BG1913" s="305"/>
      <c r="BH1913" s="306" t="s">
        <v>4920</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4920</v>
      </c>
      <c r="CX1913" s="318" t="s">
        <v>4929</v>
      </c>
      <c r="CY1913" s="320" t="s">
        <v>925</v>
      </c>
      <c r="CZ1913" s="319" t="s">
        <v>53</v>
      </c>
      <c r="DA1913" s="319" t="s">
        <v>53</v>
      </c>
      <c r="DB1913" s="319">
        <v>30</v>
      </c>
      <c r="DC1913" s="319">
        <v>150</v>
      </c>
      <c r="DD1913" s="319">
        <v>6</v>
      </c>
      <c r="DE1913" s="319">
        <v>6</v>
      </c>
      <c r="DF1913" s="319" t="s">
        <v>48</v>
      </c>
    </row>
    <row r="1914" spans="1:110" s="299" customFormat="1" ht="16" customHeight="1">
      <c r="A1914" s="297" t="s">
        <v>7233</v>
      </c>
      <c r="B1914" s="297" t="s">
        <v>7233</v>
      </c>
      <c r="C1914" s="119" t="s">
        <v>115</v>
      </c>
      <c r="D1914" s="119" t="s">
        <v>4920</v>
      </c>
      <c r="E1914" s="119" t="s">
        <v>4938</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7234</v>
      </c>
      <c r="Y1914" s="119" t="s">
        <v>7235</v>
      </c>
      <c r="Z1914" s="119" t="s">
        <v>7236</v>
      </c>
      <c r="AA1914" s="119" t="s">
        <v>7237</v>
      </c>
      <c r="AB1914" s="119" t="s">
        <v>1210</v>
      </c>
      <c r="AD1914" s="300"/>
      <c r="AE1914" s="304"/>
      <c r="AF1914" s="297"/>
      <c r="AG1914" s="355">
        <v>0</v>
      </c>
      <c r="AH1914" s="297" t="s">
        <v>7233</v>
      </c>
      <c r="AI1914" s="297" t="s">
        <v>7233</v>
      </c>
      <c r="AJ1914" s="302">
        <v>4</v>
      </c>
      <c r="AX1914" s="303"/>
      <c r="AZ1914" s="303"/>
      <c r="BB1914" s="304"/>
      <c r="BC1914" s="304"/>
      <c r="BD1914" s="303"/>
      <c r="BE1914" s="303"/>
      <c r="BF1914" s="305"/>
      <c r="BG1914" s="305"/>
      <c r="BH1914" s="306" t="s">
        <v>4920</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4920</v>
      </c>
      <c r="CX1914" s="318" t="s">
        <v>4938</v>
      </c>
      <c r="CY1914" s="320" t="s">
        <v>925</v>
      </c>
      <c r="CZ1914" s="319" t="s">
        <v>53</v>
      </c>
      <c r="DA1914" s="319" t="s">
        <v>53</v>
      </c>
      <c r="DB1914" s="319">
        <v>30</v>
      </c>
      <c r="DC1914" s="319">
        <v>150</v>
      </c>
      <c r="DD1914" s="319">
        <v>6</v>
      </c>
      <c r="DE1914" s="319">
        <v>6</v>
      </c>
      <c r="DF1914" s="319" t="s">
        <v>48</v>
      </c>
    </row>
    <row r="1915" spans="1:110" s="299" customFormat="1" ht="16" customHeight="1">
      <c r="A1915" s="297" t="s">
        <v>7238</v>
      </c>
      <c r="B1915" s="297" t="s">
        <v>7238</v>
      </c>
      <c r="C1915" s="119" t="s">
        <v>115</v>
      </c>
      <c r="D1915" s="119" t="s">
        <v>4920</v>
      </c>
      <c r="E1915" s="119" t="s">
        <v>4947</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7239</v>
      </c>
      <c r="Y1915" s="119" t="s">
        <v>7240</v>
      </c>
      <c r="Z1915" s="119" t="s">
        <v>7241</v>
      </c>
      <c r="AA1915" s="119" t="s">
        <v>7242</v>
      </c>
      <c r="AB1915" s="119" t="s">
        <v>1210</v>
      </c>
      <c r="AD1915" s="300"/>
      <c r="AE1915" s="304"/>
      <c r="AF1915" s="297"/>
      <c r="AG1915" s="355">
        <v>0</v>
      </c>
      <c r="AH1915" s="297" t="s">
        <v>7238</v>
      </c>
      <c r="AI1915" s="297" t="s">
        <v>7238</v>
      </c>
      <c r="AJ1915" s="302">
        <v>4</v>
      </c>
      <c r="AX1915" s="303"/>
      <c r="AZ1915" s="303"/>
      <c r="BB1915" s="304"/>
      <c r="BC1915" s="304"/>
      <c r="BD1915" s="303"/>
      <c r="BE1915" s="303"/>
      <c r="BF1915" s="305"/>
      <c r="BG1915" s="305"/>
      <c r="BH1915" s="306" t="s">
        <v>4920</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4920</v>
      </c>
      <c r="CX1915" s="318" t="s">
        <v>4947</v>
      </c>
      <c r="CY1915" s="320" t="s">
        <v>925</v>
      </c>
      <c r="CZ1915" s="319" t="s">
        <v>53</v>
      </c>
      <c r="DA1915" s="319" t="s">
        <v>53</v>
      </c>
      <c r="DB1915" s="319">
        <v>30</v>
      </c>
      <c r="DC1915" s="319">
        <v>150</v>
      </c>
      <c r="DD1915" s="319">
        <v>6</v>
      </c>
      <c r="DE1915" s="319">
        <v>6</v>
      </c>
      <c r="DF1915" s="319" t="s">
        <v>48</v>
      </c>
    </row>
    <row r="1916" spans="1:110" s="299" customFormat="1" ht="16" customHeight="1">
      <c r="A1916" s="297" t="s">
        <v>7243</v>
      </c>
      <c r="B1916" s="297" t="s">
        <v>7243</v>
      </c>
      <c r="C1916" s="119" t="s">
        <v>115</v>
      </c>
      <c r="D1916" s="119" t="s">
        <v>4911</v>
      </c>
      <c r="E1916" s="119" t="s">
        <v>4956</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7244</v>
      </c>
      <c r="Y1916" s="119" t="s">
        <v>7245</v>
      </c>
      <c r="Z1916" s="119" t="s">
        <v>7246</v>
      </c>
      <c r="AA1916" s="119" t="s">
        <v>7247</v>
      </c>
      <c r="AB1916" s="119" t="s">
        <v>1210</v>
      </c>
      <c r="AD1916" s="300"/>
      <c r="AE1916" s="304"/>
      <c r="AF1916" s="297"/>
      <c r="AG1916" s="355">
        <v>0</v>
      </c>
      <c r="AH1916" s="297" t="s">
        <v>7243</v>
      </c>
      <c r="AI1916" s="297" t="s">
        <v>7243</v>
      </c>
      <c r="AJ1916" s="302">
        <v>3</v>
      </c>
      <c r="AX1916" s="303"/>
      <c r="AZ1916" s="303"/>
      <c r="BB1916" s="304"/>
      <c r="BC1916" s="304"/>
      <c r="BD1916" s="303"/>
      <c r="BE1916" s="303"/>
      <c r="BF1916" s="305"/>
      <c r="BG1916" s="305"/>
      <c r="BH1916" s="306" t="s">
        <v>4911</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4911</v>
      </c>
      <c r="CX1916" s="318" t="s">
        <v>4956</v>
      </c>
      <c r="CY1916" s="320" t="s">
        <v>925</v>
      </c>
      <c r="CZ1916" s="319" t="s">
        <v>53</v>
      </c>
      <c r="DA1916" s="319" t="s">
        <v>53</v>
      </c>
      <c r="DB1916" s="319">
        <v>30</v>
      </c>
      <c r="DC1916" s="319">
        <v>150</v>
      </c>
      <c r="DD1916" s="319">
        <v>17.5</v>
      </c>
      <c r="DE1916" s="319">
        <v>17.5</v>
      </c>
      <c r="DF1916" s="319" t="s">
        <v>48</v>
      </c>
    </row>
    <row r="1917" spans="1:110" s="299" customFormat="1" ht="16" customHeight="1">
      <c r="A1917" s="297" t="s">
        <v>7248</v>
      </c>
      <c r="B1917" s="297" t="s">
        <v>7248</v>
      </c>
      <c r="C1917" s="119" t="s">
        <v>115</v>
      </c>
      <c r="D1917" s="119" t="s">
        <v>4956</v>
      </c>
      <c r="E1917" s="119" t="s">
        <v>4965</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7249</v>
      </c>
      <c r="Y1917" s="119" t="s">
        <v>7250</v>
      </c>
      <c r="Z1917" s="119" t="s">
        <v>7251</v>
      </c>
      <c r="AA1917" s="119" t="s">
        <v>7252</v>
      </c>
      <c r="AB1917" s="119" t="s">
        <v>1210</v>
      </c>
      <c r="AD1917" s="300"/>
      <c r="AE1917" s="304"/>
      <c r="AF1917" s="297"/>
      <c r="AG1917" s="355">
        <v>0</v>
      </c>
      <c r="AH1917" s="297" t="s">
        <v>7248</v>
      </c>
      <c r="AI1917" s="297" t="s">
        <v>7248</v>
      </c>
      <c r="AJ1917" s="302">
        <v>4</v>
      </c>
      <c r="AX1917" s="303"/>
      <c r="AZ1917" s="303"/>
      <c r="BB1917" s="304"/>
      <c r="BC1917" s="304"/>
      <c r="BD1917" s="303"/>
      <c r="BE1917" s="303"/>
      <c r="BF1917" s="305"/>
      <c r="BG1917" s="305"/>
      <c r="BH1917" s="306" t="s">
        <v>4956</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4956</v>
      </c>
      <c r="CX1917" s="318" t="s">
        <v>4965</v>
      </c>
      <c r="CY1917" s="320" t="s">
        <v>925</v>
      </c>
      <c r="CZ1917" s="319" t="s">
        <v>53</v>
      </c>
      <c r="DA1917" s="319" t="s">
        <v>53</v>
      </c>
      <c r="DB1917" s="319">
        <v>30</v>
      </c>
      <c r="DC1917" s="319">
        <v>150</v>
      </c>
      <c r="DD1917" s="319">
        <v>6</v>
      </c>
      <c r="DE1917" s="319">
        <v>6</v>
      </c>
      <c r="DF1917" s="319" t="s">
        <v>48</v>
      </c>
    </row>
    <row r="1918" spans="1:110" s="299" customFormat="1" ht="16" customHeight="1">
      <c r="A1918" s="297" t="s">
        <v>7253</v>
      </c>
      <c r="B1918" s="297" t="s">
        <v>7253</v>
      </c>
      <c r="C1918" s="119" t="s">
        <v>115</v>
      </c>
      <c r="D1918" s="119" t="s">
        <v>4956</v>
      </c>
      <c r="E1918" s="119" t="s">
        <v>4974</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7254</v>
      </c>
      <c r="Y1918" s="119" t="s">
        <v>7255</v>
      </c>
      <c r="Z1918" s="119" t="s">
        <v>7256</v>
      </c>
      <c r="AA1918" s="119" t="s">
        <v>7257</v>
      </c>
      <c r="AB1918" s="119" t="s">
        <v>1210</v>
      </c>
      <c r="AD1918" s="300"/>
      <c r="AE1918" s="304"/>
      <c r="AF1918" s="297"/>
      <c r="AG1918" s="355">
        <v>0</v>
      </c>
      <c r="AH1918" s="297" t="s">
        <v>7253</v>
      </c>
      <c r="AI1918" s="297" t="s">
        <v>7253</v>
      </c>
      <c r="AJ1918" s="302">
        <v>4</v>
      </c>
      <c r="AX1918" s="303"/>
      <c r="AZ1918" s="303"/>
      <c r="BB1918" s="304"/>
      <c r="BC1918" s="304"/>
      <c r="BD1918" s="303"/>
      <c r="BE1918" s="303"/>
      <c r="BF1918" s="305"/>
      <c r="BG1918" s="305"/>
      <c r="BH1918" s="306" t="s">
        <v>4956</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4956</v>
      </c>
      <c r="CX1918" s="318" t="s">
        <v>4974</v>
      </c>
      <c r="CY1918" s="320" t="s">
        <v>925</v>
      </c>
      <c r="CZ1918" s="319" t="s">
        <v>53</v>
      </c>
      <c r="DA1918" s="319" t="s">
        <v>53</v>
      </c>
      <c r="DB1918" s="319">
        <v>30</v>
      </c>
      <c r="DC1918" s="319">
        <v>150</v>
      </c>
      <c r="DD1918" s="319">
        <v>6</v>
      </c>
      <c r="DE1918" s="319">
        <v>6</v>
      </c>
      <c r="DF1918" s="319" t="s">
        <v>48</v>
      </c>
    </row>
    <row r="1919" spans="1:110" s="299" customFormat="1" ht="16" customHeight="1">
      <c r="A1919" s="297" t="s">
        <v>7258</v>
      </c>
      <c r="B1919" s="297" t="s">
        <v>7258</v>
      </c>
      <c r="C1919" s="119" t="s">
        <v>115</v>
      </c>
      <c r="D1919" s="119" t="s">
        <v>4956</v>
      </c>
      <c r="E1919" s="119" t="s">
        <v>4983</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7259</v>
      </c>
      <c r="Y1919" s="119" t="s">
        <v>7260</v>
      </c>
      <c r="Z1919" s="119" t="s">
        <v>7261</v>
      </c>
      <c r="AA1919" s="119" t="s">
        <v>7262</v>
      </c>
      <c r="AB1919" s="119" t="s">
        <v>1210</v>
      </c>
      <c r="AD1919" s="300"/>
      <c r="AE1919" s="304"/>
      <c r="AF1919" s="297"/>
      <c r="AG1919" s="355">
        <v>0</v>
      </c>
      <c r="AH1919" s="297" t="s">
        <v>7258</v>
      </c>
      <c r="AI1919" s="297" t="s">
        <v>7258</v>
      </c>
      <c r="AJ1919" s="302">
        <v>4</v>
      </c>
      <c r="AX1919" s="303"/>
      <c r="AZ1919" s="303"/>
      <c r="BB1919" s="304"/>
      <c r="BC1919" s="304"/>
      <c r="BD1919" s="303"/>
      <c r="BE1919" s="303"/>
      <c r="BF1919" s="305"/>
      <c r="BG1919" s="305"/>
      <c r="BH1919" s="306" t="s">
        <v>4956</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4956</v>
      </c>
      <c r="CX1919" s="318" t="s">
        <v>4983</v>
      </c>
      <c r="CY1919" s="320" t="s">
        <v>925</v>
      </c>
      <c r="CZ1919" s="319" t="s">
        <v>53</v>
      </c>
      <c r="DA1919" s="319" t="s">
        <v>53</v>
      </c>
      <c r="DB1919" s="319">
        <v>30</v>
      </c>
      <c r="DC1919" s="319">
        <v>150</v>
      </c>
      <c r="DD1919" s="319">
        <v>6</v>
      </c>
      <c r="DE1919" s="319">
        <v>6</v>
      </c>
      <c r="DF1919" s="319" t="s">
        <v>48</v>
      </c>
    </row>
    <row r="1920" spans="1:110" s="299" customFormat="1" ht="16" customHeight="1">
      <c r="A1920" s="297" t="s">
        <v>7263</v>
      </c>
      <c r="B1920" s="297" t="s">
        <v>7263</v>
      </c>
      <c r="C1920" s="119" t="s">
        <v>115</v>
      </c>
      <c r="D1920" s="119" t="s">
        <v>4911</v>
      </c>
      <c r="E1920" s="119" t="s">
        <v>4992</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7264</v>
      </c>
      <c r="Y1920" s="119" t="s">
        <v>7265</v>
      </c>
      <c r="Z1920" s="119" t="s">
        <v>7266</v>
      </c>
      <c r="AA1920" s="119" t="s">
        <v>7267</v>
      </c>
      <c r="AB1920" s="119" t="s">
        <v>1210</v>
      </c>
      <c r="AD1920" s="300"/>
      <c r="AE1920" s="304"/>
      <c r="AF1920" s="297"/>
      <c r="AG1920" s="355">
        <v>0</v>
      </c>
      <c r="AH1920" s="297" t="s">
        <v>7263</v>
      </c>
      <c r="AI1920" s="297" t="s">
        <v>7263</v>
      </c>
      <c r="AJ1920" s="302">
        <v>3</v>
      </c>
      <c r="AX1920" s="303"/>
      <c r="AZ1920" s="303"/>
      <c r="BB1920" s="304"/>
      <c r="BC1920" s="304"/>
      <c r="BD1920" s="303"/>
      <c r="BE1920" s="303"/>
      <c r="BF1920" s="305"/>
      <c r="BG1920" s="305"/>
      <c r="BH1920" s="306" t="s">
        <v>4911</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4911</v>
      </c>
      <c r="CX1920" s="318" t="s">
        <v>4992</v>
      </c>
      <c r="CY1920" s="320" t="s">
        <v>925</v>
      </c>
      <c r="CZ1920" s="319" t="s">
        <v>53</v>
      </c>
      <c r="DA1920" s="319" t="s">
        <v>53</v>
      </c>
      <c r="DB1920" s="319">
        <v>30</v>
      </c>
      <c r="DC1920" s="319">
        <v>150</v>
      </c>
      <c r="DD1920" s="319">
        <v>17.5</v>
      </c>
      <c r="DE1920" s="319">
        <v>17.5</v>
      </c>
      <c r="DF1920" s="319" t="s">
        <v>48</v>
      </c>
    </row>
    <row r="1921" spans="1:110" s="299" customFormat="1" ht="16" customHeight="1">
      <c r="A1921" s="297" t="s">
        <v>7268</v>
      </c>
      <c r="B1921" s="297" t="s">
        <v>7268</v>
      </c>
      <c r="C1921" s="119" t="s">
        <v>115</v>
      </c>
      <c r="D1921" s="119" t="s">
        <v>4992</v>
      </c>
      <c r="E1921" s="119" t="s">
        <v>5001</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7269</v>
      </c>
      <c r="Y1921" s="119" t="s">
        <v>7270</v>
      </c>
      <c r="Z1921" s="119" t="s">
        <v>7271</v>
      </c>
      <c r="AA1921" s="119" t="s">
        <v>7272</v>
      </c>
      <c r="AB1921" s="119" t="s">
        <v>1210</v>
      </c>
      <c r="AD1921" s="300"/>
      <c r="AE1921" s="304"/>
      <c r="AF1921" s="297"/>
      <c r="AG1921" s="355">
        <v>0</v>
      </c>
      <c r="AH1921" s="297" t="s">
        <v>7268</v>
      </c>
      <c r="AI1921" s="297" t="s">
        <v>7268</v>
      </c>
      <c r="AJ1921" s="302">
        <v>4</v>
      </c>
      <c r="AX1921" s="303"/>
      <c r="AZ1921" s="303"/>
      <c r="BB1921" s="304"/>
      <c r="BC1921" s="304"/>
      <c r="BD1921" s="303"/>
      <c r="BE1921" s="303"/>
      <c r="BF1921" s="305"/>
      <c r="BG1921" s="305"/>
      <c r="BH1921" s="306" t="s">
        <v>4992</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4992</v>
      </c>
      <c r="CX1921" s="318" t="s">
        <v>5001</v>
      </c>
      <c r="CY1921" s="320" t="s">
        <v>925</v>
      </c>
      <c r="CZ1921" s="319" t="s">
        <v>53</v>
      </c>
      <c r="DA1921" s="319" t="s">
        <v>53</v>
      </c>
      <c r="DB1921" s="319">
        <v>30</v>
      </c>
      <c r="DC1921" s="319">
        <v>150</v>
      </c>
      <c r="DD1921" s="319">
        <v>6</v>
      </c>
      <c r="DE1921" s="319">
        <v>6</v>
      </c>
      <c r="DF1921" s="319" t="s">
        <v>48</v>
      </c>
    </row>
    <row r="1922" spans="1:110" s="299" customFormat="1" ht="16" customHeight="1">
      <c r="A1922" s="297" t="s">
        <v>7273</v>
      </c>
      <c r="B1922" s="297" t="s">
        <v>7273</v>
      </c>
      <c r="C1922" s="119" t="s">
        <v>115</v>
      </c>
      <c r="D1922" s="119" t="s">
        <v>4992</v>
      </c>
      <c r="E1922" s="119" t="s">
        <v>5010</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7274</v>
      </c>
      <c r="Y1922" s="119" t="s">
        <v>7275</v>
      </c>
      <c r="Z1922" s="119" t="s">
        <v>7276</v>
      </c>
      <c r="AA1922" s="119" t="s">
        <v>7277</v>
      </c>
      <c r="AB1922" s="119" t="s">
        <v>1210</v>
      </c>
      <c r="AD1922" s="300"/>
      <c r="AE1922" s="304"/>
      <c r="AF1922" s="297"/>
      <c r="AG1922" s="355">
        <v>0</v>
      </c>
      <c r="AH1922" s="297" t="s">
        <v>7273</v>
      </c>
      <c r="AI1922" s="297" t="s">
        <v>7273</v>
      </c>
      <c r="AJ1922" s="302">
        <v>4</v>
      </c>
      <c r="AX1922" s="303"/>
      <c r="AZ1922" s="303"/>
      <c r="BB1922" s="304"/>
      <c r="BC1922" s="304"/>
      <c r="BD1922" s="303"/>
      <c r="BE1922" s="303"/>
      <c r="BF1922" s="305"/>
      <c r="BG1922" s="305"/>
      <c r="BH1922" s="306" t="s">
        <v>4992</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4992</v>
      </c>
      <c r="CX1922" s="318" t="s">
        <v>5010</v>
      </c>
      <c r="CY1922" s="320" t="s">
        <v>925</v>
      </c>
      <c r="CZ1922" s="319" t="s">
        <v>53</v>
      </c>
      <c r="DA1922" s="319" t="s">
        <v>53</v>
      </c>
      <c r="DB1922" s="319">
        <v>30</v>
      </c>
      <c r="DC1922" s="319">
        <v>150</v>
      </c>
      <c r="DD1922" s="319">
        <v>6</v>
      </c>
      <c r="DE1922" s="319">
        <v>6</v>
      </c>
      <c r="DF1922" s="319" t="s">
        <v>48</v>
      </c>
    </row>
    <row r="1923" spans="1:110" s="299" customFormat="1" ht="16" customHeight="1">
      <c r="A1923" s="297" t="s">
        <v>7278</v>
      </c>
      <c r="B1923" s="297" t="s">
        <v>7278</v>
      </c>
      <c r="C1923" s="119" t="s">
        <v>115</v>
      </c>
      <c r="D1923" s="119" t="s">
        <v>4992</v>
      </c>
      <c r="E1923" s="119" t="s">
        <v>5019</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7279</v>
      </c>
      <c r="Y1923" s="119" t="s">
        <v>7280</v>
      </c>
      <c r="Z1923" s="119" t="s">
        <v>7281</v>
      </c>
      <c r="AA1923" s="119" t="s">
        <v>7282</v>
      </c>
      <c r="AB1923" s="119" t="s">
        <v>1210</v>
      </c>
      <c r="AD1923" s="300"/>
      <c r="AE1923" s="304"/>
      <c r="AF1923" s="297"/>
      <c r="AG1923" s="355">
        <v>0</v>
      </c>
      <c r="AH1923" s="297" t="s">
        <v>7278</v>
      </c>
      <c r="AI1923" s="297" t="s">
        <v>7278</v>
      </c>
      <c r="AJ1923" s="302">
        <v>4</v>
      </c>
      <c r="AX1923" s="303"/>
      <c r="AZ1923" s="303"/>
      <c r="BB1923" s="304"/>
      <c r="BC1923" s="304"/>
      <c r="BD1923" s="303"/>
      <c r="BE1923" s="303"/>
      <c r="BF1923" s="305"/>
      <c r="BG1923" s="305"/>
      <c r="BH1923" s="306" t="s">
        <v>4992</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4992</v>
      </c>
      <c r="CX1923" s="318" t="s">
        <v>5019</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zoomScale="92" zoomScaleNormal="90" workbookViewId="0">
      <pane xSplit="12480" ySplit="2380" topLeftCell="O1" activePane="bottomRight"/>
      <selection activeCell="D1" sqref="D1:D1048576"/>
      <selection pane="topRight" activeCell="Y2" sqref="Y2"/>
      <selection pane="bottomLeft" activeCell="C3" sqref="C3:AE3"/>
      <selection pane="bottomRight" activeCell="AF3" sqref="AF3"/>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v>0</v>
      </c>
      <c r="C2" s="269" t="s">
        <v>318</v>
      </c>
      <c r="D2" s="268" t="s">
        <v>318</v>
      </c>
      <c r="E2" s="268"/>
      <c r="F2" s="268"/>
      <c r="G2" s="268"/>
      <c r="H2" s="268"/>
      <c r="I2" s="268"/>
      <c r="J2" s="267"/>
      <c r="K2" s="267"/>
      <c r="L2" s="267"/>
      <c r="M2" s="267"/>
      <c r="N2" s="268"/>
      <c r="O2" s="268"/>
      <c r="P2" s="267"/>
      <c r="Q2" s="267"/>
      <c r="R2" s="267"/>
      <c r="S2" s="267"/>
      <c r="T2" s="267"/>
      <c r="U2" s="267"/>
      <c r="V2" s="267"/>
      <c r="AE2" s="268"/>
      <c r="AF2" s="268"/>
      <c r="AH2" s="81" t="str">
        <f>IF(M2="",IFERROR(VLOOKUP($U2,scriv!$C$2:$AK$802,26,FALSE),""),M2)</f>
        <v/>
      </c>
      <c r="AI2" s="81" t="str">
        <f>IF(N2="",IFERROR(VLOOKUP($U2,scriv!$C$2:$AK$802,27,FALSE),""),N2)</f>
        <v/>
      </c>
      <c r="AJ2" s="81" t="str">
        <f>IF(O2="",IFERROR(VLOOKUP($U2,scriv!$C$2:$AK$802,28,FALSE),""),O2)</f>
        <v/>
      </c>
      <c r="AK2" s="81" t="str">
        <f>IF(P2="",IFERROR(VLOOKUP($U2,scriv!$C$2:$AK$802,29,FALSE),""),P2)</f>
        <v/>
      </c>
      <c r="AL2" s="242" t="str">
        <f>SUBSTITUTE(SUBSTITUTE(SUBSTITUTE(SUBSTITUTE(SUBSTITUTE(SUBSTITUTE(SUBSTITUTE(SUBSTITUTE(SUBSTITUTE(SUBSTITUTE(SUBSTITUTE(SUBSTITUTE(
C2,
":",""),
".",""),
"/",""),
"|",""),
",",""),
" ",""),
"'",""),
"(",""),
")",""),
"&amp;",""),
"!",""),
"?","")</f>
        <v>Map</v>
      </c>
      <c r="AM2" s="240" t="str">
        <f>SUBSTITUTE(SUBSTITUTE(SUBSTITUTE(SUBSTITUTE(SUBSTITUTE(SUBSTITUTE(SUBSTITUTE(SUBSTITUTE(SUBSTITUTE(SUBSTITUTE(SUBSTITUTE(SUBSTITUTE(
U2,
":",""),
".",""),
"/",""),
"|",""),
",",""),
" ",""),
"'",""),
"(",""),
")",""),
"&amp;",""),
"!",""),
"?","")</f>
        <v/>
      </c>
      <c r="AN2" s="242" t="str">
        <f>IF(G2&lt;&gt;"",SUBSTITUTE(SUBSTITUTE(SUBSTITUTE(SUBSTITUTE(SUBSTITUTE(SUBSTITUTE(SUBSTITUTE(SUBSTITUTE(SUBSTITUTE(SUBSTITUTE(SUBSTITUTE(SUBSTITUTE(
G2,
":",""),
".",""),
"/",""),
"|",""),
",",""),
" ",""),
"'",""),
"(",""),
")",""),
"&amp;",""),
"!",""),
"?",""),
IF(H2&lt;&gt;"",AM2,""))</f>
        <v/>
      </c>
      <c r="AO2" s="240" t="str">
        <f>SUBSTITUTE(SUBSTITUTE(SUBSTITUTE(SUBSTITUTE(SUBSTITUTE(SUBSTITUTE(SUBSTITUTE(SUBSTITUTE(SUBSTITUTE(SUBSTITUTE(SUBSTITUTE(SUBSTITUTE(
H2,
":",""),
".",""),
"/",""),
"|",""),
",",""),
" ",""),
"'",""),
"(",""),
")",""),
"&amp;",""),
"!",""),
"?","")</f>
        <v/>
      </c>
      <c r="AP2" s="242" t="str">
        <f>SUBSTITUTE(SUBSTITUTE(SUBSTITUTE(SUBSTITUTE(SUBSTITUTE(SUBSTITUTE(SUBSTITUTE(SUBSTITUTE(SUBSTITUTE(SUBSTITUTE(SUBSTITUTE(
F2,
":",""),
".",""),
"/",""),
"|",""),
",",""),
"'",""),
"(",""),
")",""),
"&amp;",""),
"!",""),
"?","")</f>
        <v/>
      </c>
    </row>
    <row r="3" spans="1:42" ht="23" customHeight="1">
      <c r="A3" t="s">
        <v>926</v>
      </c>
      <c r="B3"/>
      <c r="C3"/>
      <c r="D3"/>
      <c r="E3"/>
      <c r="F3"/>
      <c r="G3"/>
      <c r="H3"/>
      <c r="I3"/>
      <c r="J3"/>
      <c r="K3"/>
      <c r="L3"/>
      <c r="M3"/>
      <c r="N3"/>
      <c r="O3"/>
      <c r="P3"/>
      <c r="Q3"/>
      <c r="R3"/>
      <c r="S3"/>
      <c r="T3"/>
      <c r="U3"/>
      <c r="V3"/>
      <c r="W3"/>
      <c r="X3"/>
      <c r="Y3"/>
      <c r="Z3"/>
      <c r="AA3"/>
      <c r="AB3"/>
      <c r="AC3"/>
      <c r="AD3"/>
      <c r="AE3"/>
      <c r="AF3"/>
      <c r="AG3"/>
      <c r="AH3" s="81" t="str">
        <f>IF(M3="",IFERROR(VLOOKUP($U3,scriv!$C$2:$AK$802,32,FALSE),""),M3)</f>
        <v/>
      </c>
      <c r="AI3" s="81" t="str">
        <f>IF(N3="",IFERROR(VLOOKUP($U3,scriv!$C$2:$AK$802,33,FALSE),""),N3)</f>
        <v/>
      </c>
      <c r="AJ3" s="81" t="str">
        <f>IF(O3="",IFERROR(VLOOKUP($U3,scriv!$C$2:$AK$802,34,FALSE),""),O3)</f>
        <v/>
      </c>
      <c r="AK3" s="81" t="str">
        <f>IF(P3="",IFERROR(VLOOKUP($U3,scriv!$C$2:$AK$802,35,FALSE),""),P3)</f>
        <v/>
      </c>
      <c r="AL3" s="242" t="str">
        <f>SUBSTITUTE(SUBSTITUTE(SUBSTITUTE(SUBSTITUTE(SUBSTITUTE(SUBSTITUTE(SUBSTITUTE(SUBSTITUTE(SUBSTITUTE(SUBSTITUTE(SUBSTITUTE(SUBSTITUTE(
C3,
":",""),
".",""),
"/",""),
"|",""),
",",""),
" ",""),
"'",""),
"(",""),
")",""),
"&amp;",""),
"!",""),
"?","")</f>
        <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c r="M4"/>
      <c r="N4"/>
      <c r="O4"/>
      <c r="P4"/>
      <c r="Q4"/>
      <c r="R4"/>
      <c r="S4"/>
      <c r="T4"/>
      <c r="U4" t="s">
        <v>318</v>
      </c>
      <c r="V4" t="s">
        <v>929</v>
      </c>
      <c r="W4"/>
      <c r="X4"/>
      <c r="Y4"/>
      <c r="Z4"/>
      <c r="AA4"/>
      <c r="AB4"/>
      <c r="AC4"/>
      <c r="AD4"/>
      <c r="AE4"/>
      <c r="AF4"/>
      <c r="AG4"/>
      <c r="AH4" s="81" t="str">
        <f>IF(M4="",IFERROR(VLOOKUP($U4,scriv!$C$2:$AK$802,32,FALSE),""),M4)</f>
        <v/>
      </c>
      <c r="AI4" s="81" t="str">
        <f>IF(N4="",IFERROR(VLOOKUP($U4,scriv!$C$2:$AK$802,33,FALSE),""),N4)</f>
        <v/>
      </c>
      <c r="AJ4" s="81" t="str">
        <f>IF(O4="",IFERROR(VLOOKUP($U4,scriv!$C$2:$AK$802,34,FALSE),""),O4)</f>
        <v/>
      </c>
      <c r="AK4" s="81" t="str">
        <f>IF(P4="",IFERROR(VLOOKUP($U4,scriv!$C$2:$AK$802,35,FALSE),""),P4)</f>
        <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931</v>
      </c>
      <c r="G5"/>
      <c r="H5"/>
      <c r="I5"/>
      <c r="J5"/>
      <c r="K5"/>
      <c r="L5"/>
      <c r="M5"/>
      <c r="N5"/>
      <c r="O5"/>
      <c r="P5"/>
      <c r="Q5"/>
      <c r="R5"/>
      <c r="S5"/>
      <c r="T5"/>
      <c r="U5" t="s">
        <v>928</v>
      </c>
      <c r="V5"/>
      <c r="W5"/>
      <c r="X5"/>
      <c r="Y5"/>
      <c r="Z5"/>
      <c r="AA5"/>
      <c r="AB5"/>
      <c r="AC5"/>
      <c r="AD5"/>
      <c r="AE5"/>
      <c r="AF5"/>
      <c r="AG5"/>
      <c r="AH5" s="81" t="str">
        <f>IF(M5="",IFERROR(VLOOKUP($U5,scriv!$C$2:$AK$802,32,FALSE),""),M5)</f>
        <v/>
      </c>
      <c r="AI5" s="81" t="str">
        <f>IF(N5="",IFERROR(VLOOKUP($U5,scriv!$C$2:$AK$802,33,FALSE),""),N5)</f>
        <v/>
      </c>
      <c r="AJ5" s="81" t="str">
        <f>IF(O5="",IFERROR(VLOOKUP($U5,scriv!$C$2:$AK$802,34,FALSE),""),O5)</f>
        <v/>
      </c>
      <c r="AK5" s="81" t="str">
        <f>IF(P5="",IFERROR(VLOOKUP($U5,scriv!$C$2:$AK$802,35,FALSE),""),P5)</f>
        <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annotation unused</v>
      </c>
    </row>
    <row r="6" spans="1:42" ht="23" customHeight="1">
      <c r="A6" t="s">
        <v>926</v>
      </c>
      <c r="B6">
        <v>1.2</v>
      </c>
      <c r="C6" t="s">
        <v>932</v>
      </c>
      <c r="D6" t="s">
        <v>932</v>
      </c>
      <c r="E6"/>
      <c r="F6" t="s">
        <v>931</v>
      </c>
      <c r="G6"/>
      <c r="H6"/>
      <c r="I6"/>
      <c r="J6"/>
      <c r="K6"/>
      <c r="L6"/>
      <c r="M6"/>
      <c r="N6"/>
      <c r="O6"/>
      <c r="P6"/>
      <c r="Q6"/>
      <c r="R6"/>
      <c r="S6"/>
      <c r="T6"/>
      <c r="U6" t="s">
        <v>928</v>
      </c>
      <c r="V6"/>
      <c r="W6"/>
      <c r="X6"/>
      <c r="Y6"/>
      <c r="Z6"/>
      <c r="AA6"/>
      <c r="AB6"/>
      <c r="AC6"/>
      <c r="AD6"/>
      <c r="AE6"/>
      <c r="AF6"/>
      <c r="AG6"/>
      <c r="AH6" s="81" t="str">
        <f>IF(M6="",IFERROR(VLOOKUP($U6,scriv!$C$2:$AK$802,32,FALSE),""),M6)</f>
        <v/>
      </c>
      <c r="AI6" s="81" t="str">
        <f>IF(N6="",IFERROR(VLOOKUP($U6,scriv!$C$2:$AK$802,33,FALSE),""),N6)</f>
        <v/>
      </c>
      <c r="AJ6" s="81" t="str">
        <f>IF(O6="",IFERROR(VLOOKUP($U6,scriv!$C$2:$AK$802,34,FALSE),""),O6)</f>
        <v/>
      </c>
      <c r="AK6" s="81" t="str">
        <f>IF(P6="",IFERROR(VLOOKUP($U6,scriv!$C$2:$AK$802,35,FALSE),""),P6)</f>
        <v/>
      </c>
      <c r="AL6" s="242" t="str">
        <f t="shared" si="0"/>
        <v>Annotation02</v>
      </c>
      <c r="AM6" s="240" t="str">
        <f t="shared" si="1"/>
        <v>Annotations</v>
      </c>
      <c r="AN6" s="242" t="str">
        <f t="shared" si="2"/>
        <v/>
      </c>
      <c r="AO6" s="240" t="str">
        <f t="shared" si="3"/>
        <v/>
      </c>
      <c r="AP6" s="242" t="str">
        <f t="shared" si="4"/>
        <v>annotation unused</v>
      </c>
    </row>
    <row r="7" spans="1:42" ht="23" customHeight="1">
      <c r="A7" t="s">
        <v>926</v>
      </c>
      <c r="B7">
        <v>1.3</v>
      </c>
      <c r="C7" t="s">
        <v>933</v>
      </c>
      <c r="D7" t="s">
        <v>933</v>
      </c>
      <c r="E7"/>
      <c r="F7" t="s">
        <v>931</v>
      </c>
      <c r="G7"/>
      <c r="H7"/>
      <c r="I7"/>
      <c r="J7"/>
      <c r="K7"/>
      <c r="L7"/>
      <c r="M7"/>
      <c r="N7"/>
      <c r="O7"/>
      <c r="P7"/>
      <c r="Q7"/>
      <c r="R7"/>
      <c r="S7"/>
      <c r="T7"/>
      <c r="U7" t="s">
        <v>928</v>
      </c>
      <c r="V7"/>
      <c r="W7"/>
      <c r="X7"/>
      <c r="Y7"/>
      <c r="Z7"/>
      <c r="AA7"/>
      <c r="AB7"/>
      <c r="AC7"/>
      <c r="AD7"/>
      <c r="AE7"/>
      <c r="AF7"/>
      <c r="AG7"/>
      <c r="AH7" s="81" t="str">
        <f>IF(M7="",IFERROR(VLOOKUP($U7,scriv!$C$2:$AK$802,32,FALSE),""),M7)</f>
        <v/>
      </c>
      <c r="AI7" s="81" t="str">
        <f>IF(N7="",IFERROR(VLOOKUP($U7,scriv!$C$2:$AK$802,33,FALSE),""),N7)</f>
        <v/>
      </c>
      <c r="AJ7" s="81" t="str">
        <f>IF(O7="",IFERROR(VLOOKUP($U7,scriv!$C$2:$AK$802,34,FALSE),""),O7)</f>
        <v/>
      </c>
      <c r="AK7" s="81" t="str">
        <f>IF(P7="",IFERROR(VLOOKUP($U7,scriv!$C$2:$AK$802,35,FALSE),""),P7)</f>
        <v/>
      </c>
      <c r="AL7" s="242" t="str">
        <f t="shared" si="0"/>
        <v>Annotation03</v>
      </c>
      <c r="AM7" s="240" t="str">
        <f t="shared" si="1"/>
        <v>Annotations</v>
      </c>
      <c r="AN7" s="242" t="str">
        <f t="shared" si="2"/>
        <v/>
      </c>
      <c r="AO7" s="240" t="str">
        <f t="shared" si="3"/>
        <v/>
      </c>
      <c r="AP7" s="242" t="str">
        <f t="shared" si="4"/>
        <v>annotation unused</v>
      </c>
    </row>
    <row r="8" spans="1:42" ht="23" customHeight="1">
      <c r="A8" t="s">
        <v>926</v>
      </c>
      <c r="B8">
        <v>1.4</v>
      </c>
      <c r="C8" t="s">
        <v>934</v>
      </c>
      <c r="D8" t="s">
        <v>934</v>
      </c>
      <c r="E8"/>
      <c r="F8" t="s">
        <v>931</v>
      </c>
      <c r="G8"/>
      <c r="H8"/>
      <c r="I8"/>
      <c r="J8"/>
      <c r="K8"/>
      <c r="L8"/>
      <c r="M8"/>
      <c r="N8"/>
      <c r="O8"/>
      <c r="P8"/>
      <c r="Q8"/>
      <c r="R8"/>
      <c r="S8"/>
      <c r="T8"/>
      <c r="U8" t="s">
        <v>928</v>
      </c>
      <c r="V8"/>
      <c r="W8"/>
      <c r="X8"/>
      <c r="Y8"/>
      <c r="Z8"/>
      <c r="AA8"/>
      <c r="AB8"/>
      <c r="AC8"/>
      <c r="AD8"/>
      <c r="AE8"/>
      <c r="AF8"/>
      <c r="AG8"/>
      <c r="AH8" s="81" t="str">
        <f>IF(M8="",IFERROR(VLOOKUP($U8,scriv!$C$2:$AK$802,32,FALSE),""),M8)</f>
        <v/>
      </c>
      <c r="AI8" s="81" t="str">
        <f>IF(N8="",IFERROR(VLOOKUP($U8,scriv!$C$2:$AK$802,33,FALSE),""),N8)</f>
        <v/>
      </c>
      <c r="AJ8" s="81" t="str">
        <f>IF(O8="",IFERROR(VLOOKUP($U8,scriv!$C$2:$AK$802,34,FALSE),""),O8)</f>
        <v/>
      </c>
      <c r="AK8" s="81" t="str">
        <f>IF(P8="",IFERROR(VLOOKUP($U8,scriv!$C$2:$AK$802,35,FALSE),""),P8)</f>
        <v/>
      </c>
      <c r="AL8" s="242" t="str">
        <f t="shared" si="0"/>
        <v>Annotation04</v>
      </c>
      <c r="AM8" s="240" t="str">
        <f t="shared" si="1"/>
        <v>Annotations</v>
      </c>
      <c r="AN8" s="242" t="str">
        <f t="shared" si="2"/>
        <v/>
      </c>
      <c r="AO8" s="240" t="str">
        <f t="shared" si="3"/>
        <v/>
      </c>
      <c r="AP8" s="242" t="str">
        <f t="shared" si="4"/>
        <v>annotation unused</v>
      </c>
    </row>
    <row r="9" spans="1:42" ht="23" customHeight="1">
      <c r="A9" t="s">
        <v>926</v>
      </c>
      <c r="B9">
        <v>1.5</v>
      </c>
      <c r="C9" t="s">
        <v>935</v>
      </c>
      <c r="D9" t="s">
        <v>935</v>
      </c>
      <c r="E9"/>
      <c r="F9" t="s">
        <v>931</v>
      </c>
      <c r="G9"/>
      <c r="H9"/>
      <c r="I9"/>
      <c r="J9"/>
      <c r="K9"/>
      <c r="L9"/>
      <c r="M9"/>
      <c r="N9"/>
      <c r="O9"/>
      <c r="P9"/>
      <c r="Q9"/>
      <c r="R9"/>
      <c r="S9"/>
      <c r="T9"/>
      <c r="U9" t="s">
        <v>928</v>
      </c>
      <c r="V9"/>
      <c r="W9"/>
      <c r="X9"/>
      <c r="Y9"/>
      <c r="Z9"/>
      <c r="AA9"/>
      <c r="AB9"/>
      <c r="AC9"/>
      <c r="AD9"/>
      <c r="AE9"/>
      <c r="AF9"/>
      <c r="AG9"/>
      <c r="AH9" s="81" t="str">
        <f>IF(M9="",IFERROR(VLOOKUP($U9,scriv!$C$2:$AK$802,32,FALSE),""),M9)</f>
        <v/>
      </c>
      <c r="AI9" s="81" t="str">
        <f>IF(N9="",IFERROR(VLOOKUP($U9,scriv!$C$2:$AK$802,33,FALSE),""),N9)</f>
        <v/>
      </c>
      <c r="AJ9" s="81" t="str">
        <f>IF(O9="",IFERROR(VLOOKUP($U9,scriv!$C$2:$AK$802,34,FALSE),""),O9)</f>
        <v/>
      </c>
      <c r="AK9" s="81" t="str">
        <f>IF(P9="",IFERROR(VLOOKUP($U9,scriv!$C$2:$AK$802,35,FALSE),""),P9)</f>
        <v/>
      </c>
      <c r="AL9" s="242" t="str">
        <f t="shared" si="0"/>
        <v>Annotation05</v>
      </c>
      <c r="AM9" s="240" t="str">
        <f t="shared" si="1"/>
        <v>Annotations</v>
      </c>
      <c r="AN9" s="242" t="str">
        <f t="shared" si="2"/>
        <v/>
      </c>
      <c r="AO9" s="240" t="str">
        <f t="shared" si="3"/>
        <v/>
      </c>
      <c r="AP9" s="242" t="str">
        <f t="shared" si="4"/>
        <v>annotation unused</v>
      </c>
    </row>
    <row r="10" spans="1:42" ht="23" customHeight="1">
      <c r="A10" t="s">
        <v>926</v>
      </c>
      <c r="B10">
        <v>2</v>
      </c>
      <c r="C10" t="s">
        <v>936</v>
      </c>
      <c r="D10" t="s">
        <v>936</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
      </c>
      <c r="AI10" s="81" t="str">
        <f>IF(N10="",IFERROR(VLOOKUP($U10,scriv!$C$2:$AK$802,33,FALSE),""),N10)</f>
        <v/>
      </c>
      <c r="AJ10" s="81" t="str">
        <f>IF(O10="",IFERROR(VLOOKUP($U10,scriv!$C$2:$AK$802,34,FALSE),""),O10)</f>
        <v/>
      </c>
      <c r="AK10" s="81" t="str">
        <f>IF(P10="",IFERROR(VLOOKUP($U10,scriv!$C$2:$AK$802,35,FALSE),""),P10)</f>
        <v/>
      </c>
      <c r="AL10" s="242" t="str">
        <f t="shared" si="0"/>
        <v>Story</v>
      </c>
      <c r="AM10" s="240" t="str">
        <f t="shared" si="1"/>
        <v>Map</v>
      </c>
      <c r="AN10" s="242" t="str">
        <f t="shared" si="2"/>
        <v/>
      </c>
      <c r="AO10" s="240" t="str">
        <f t="shared" si="3"/>
        <v/>
      </c>
      <c r="AP10" s="242" t="str">
        <f t="shared" si="4"/>
        <v/>
      </c>
    </row>
    <row r="11" spans="1:42" ht="23" customHeight="1">
      <c r="A11" t="s">
        <v>926</v>
      </c>
      <c r="B11">
        <v>2.1</v>
      </c>
      <c r="C11" t="s">
        <v>937</v>
      </c>
      <c r="D11" t="s">
        <v>938</v>
      </c>
      <c r="E11"/>
      <c r="F11"/>
      <c r="G11"/>
      <c r="H11"/>
      <c r="I11"/>
      <c r="J11"/>
      <c r="K11"/>
      <c r="L11"/>
      <c r="M11"/>
      <c r="N11"/>
      <c r="O11"/>
      <c r="P11"/>
      <c r="Q11"/>
      <c r="R11"/>
      <c r="S11"/>
      <c r="T11"/>
      <c r="U11" t="s">
        <v>936</v>
      </c>
      <c r="V11"/>
      <c r="W11"/>
      <c r="X11"/>
      <c r="Y11"/>
      <c r="Z11"/>
      <c r="AA11"/>
      <c r="AB11"/>
      <c r="AC11"/>
      <c r="AD11"/>
      <c r="AE11"/>
      <c r="AF11" t="s">
        <v>939</v>
      </c>
      <c r="AG11"/>
      <c r="AH11" s="81" t="str">
        <f>IF(M11="",IFERROR(VLOOKUP($U11,scriv!$C$2:$AK$802,32,FALSE),""),M11)</f>
        <v/>
      </c>
      <c r="AI11" s="81" t="str">
        <f>IF(N11="",IFERROR(VLOOKUP($U11,scriv!$C$2:$AK$802,33,FALSE),""),N11)</f>
        <v/>
      </c>
      <c r="AJ11" s="81" t="str">
        <f>IF(O11="",IFERROR(VLOOKUP($U11,scriv!$C$2:$AK$802,34,FALSE),""),O11)</f>
        <v/>
      </c>
      <c r="AK11" s="81" t="str">
        <f>IF(P11="",IFERROR(VLOOKUP($U11,scriv!$C$2:$AK$802,35,FALSE),""),P11)</f>
        <v/>
      </c>
      <c r="AL11" s="242" t="str">
        <f t="shared" si="0"/>
        <v>OnOffOpenClose</v>
      </c>
      <c r="AM11" s="240" t="str">
        <f t="shared" si="1"/>
        <v>Story</v>
      </c>
      <c r="AN11" s="242" t="str">
        <f t="shared" si="2"/>
        <v/>
      </c>
      <c r="AO11" s="240" t="str">
        <f t="shared" si="3"/>
        <v/>
      </c>
      <c r="AP11" s="242" t="str">
        <f t="shared" si="4"/>
        <v/>
      </c>
    </row>
    <row r="12" spans="1:42" ht="23" customHeight="1">
      <c r="A12" t="s">
        <v>926</v>
      </c>
      <c r="B12" t="s">
        <v>940</v>
      </c>
      <c r="C12" t="s">
        <v>941</v>
      </c>
      <c r="D12" t="s">
        <v>942</v>
      </c>
      <c r="E12"/>
      <c r="F12"/>
      <c r="G12"/>
      <c r="H12"/>
      <c r="I12"/>
      <c r="J12"/>
      <c r="K12"/>
      <c r="L12"/>
      <c r="M12"/>
      <c r="N12"/>
      <c r="O12"/>
      <c r="P12"/>
      <c r="Q12"/>
      <c r="R12"/>
      <c r="S12"/>
      <c r="T12"/>
      <c r="U12" t="s">
        <v>937</v>
      </c>
      <c r="V12"/>
      <c r="W12" t="s">
        <v>943</v>
      </c>
      <c r="X12"/>
      <c r="Y12"/>
      <c r="Z12"/>
      <c r="AA12"/>
      <c r="AB12"/>
      <c r="AC12"/>
      <c r="AD12"/>
      <c r="AE12"/>
      <c r="AF12"/>
      <c r="AG12"/>
      <c r="AH12" s="81" t="str">
        <f>IF(M12="",IFERROR(VLOOKUP($U12,scriv!$C$2:$AK$802,32,FALSE),""),M12)</f>
        <v/>
      </c>
      <c r="AI12" s="81" t="str">
        <f>IF(N12="",IFERROR(VLOOKUP($U12,scriv!$C$2:$AK$802,33,FALSE),""),N12)</f>
        <v/>
      </c>
      <c r="AJ12" s="81" t="str">
        <f>IF(O12="",IFERROR(VLOOKUP($U12,scriv!$C$2:$AK$802,34,FALSE),""),O12)</f>
        <v/>
      </c>
      <c r="AK12" s="81" t="str">
        <f>IF(P12="",IFERROR(VLOOKUP($U12,scriv!$C$2:$AK$802,35,FALSE),""),P12)</f>
        <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944</v>
      </c>
      <c r="C13" t="s">
        <v>945</v>
      </c>
      <c r="D13" t="s">
        <v>946</v>
      </c>
      <c r="E13"/>
      <c r="F13"/>
      <c r="G13"/>
      <c r="H13"/>
      <c r="I13"/>
      <c r="J13"/>
      <c r="K13"/>
      <c r="L13"/>
      <c r="M13"/>
      <c r="N13"/>
      <c r="O13"/>
      <c r="P13"/>
      <c r="Q13"/>
      <c r="R13"/>
      <c r="S13"/>
      <c r="T13"/>
      <c r="U13" t="s">
        <v>937</v>
      </c>
      <c r="V13"/>
      <c r="W13" t="s">
        <v>947</v>
      </c>
      <c r="X13"/>
      <c r="Y13"/>
      <c r="Z13"/>
      <c r="AA13"/>
      <c r="AB13"/>
      <c r="AC13"/>
      <c r="AD13"/>
      <c r="AE13"/>
      <c r="AF13"/>
      <c r="AG13"/>
      <c r="AH13" s="81" t="str">
        <f>IF(M13="",IFERROR(VLOOKUP($U13,scriv!$C$2:$AK$802,32,FALSE),""),M13)</f>
        <v/>
      </c>
      <c r="AI13" s="81" t="str">
        <f>IF(N13="",IFERROR(VLOOKUP($U13,scriv!$C$2:$AK$802,33,FALSE),""),N13)</f>
        <v/>
      </c>
      <c r="AJ13" s="81" t="str">
        <f>IF(O13="",IFERROR(VLOOKUP($U13,scriv!$C$2:$AK$802,34,FALSE),""),O13)</f>
        <v/>
      </c>
      <c r="AK13" s="81" t="str">
        <f>IF(P13="",IFERROR(VLOOKUP($U13,scriv!$C$2:$AK$802,35,FALSE),""),P13)</f>
        <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948</v>
      </c>
      <c r="C14" t="s">
        <v>949</v>
      </c>
      <c r="D14" t="s">
        <v>950</v>
      </c>
      <c r="E14"/>
      <c r="F14"/>
      <c r="G14"/>
      <c r="H14"/>
      <c r="I14"/>
      <c r="J14"/>
      <c r="K14"/>
      <c r="L14"/>
      <c r="M14"/>
      <c r="N14"/>
      <c r="O14"/>
      <c r="P14"/>
      <c r="Q14"/>
      <c r="R14"/>
      <c r="S14"/>
      <c r="T14"/>
      <c r="U14" t="s">
        <v>937</v>
      </c>
      <c r="V14"/>
      <c r="W14" t="s">
        <v>951</v>
      </c>
      <c r="X14"/>
      <c r="Y14"/>
      <c r="Z14"/>
      <c r="AA14"/>
      <c r="AB14"/>
      <c r="AC14"/>
      <c r="AD14"/>
      <c r="AE14"/>
      <c r="AF14"/>
      <c r="AG14"/>
      <c r="AH14" s="81" t="str">
        <f>IF(M14="",IFERROR(VLOOKUP($U14,scriv!$C$2:$AK$802,32,FALSE),""),M14)</f>
        <v/>
      </c>
      <c r="AI14" s="81" t="str">
        <f>IF(N14="",IFERROR(VLOOKUP($U14,scriv!$C$2:$AK$802,33,FALSE),""),N14)</f>
        <v/>
      </c>
      <c r="AJ14" s="81" t="str">
        <f>IF(O14="",IFERROR(VLOOKUP($U14,scriv!$C$2:$AK$802,34,FALSE),""),O14)</f>
        <v/>
      </c>
      <c r="AK14" s="81" t="str">
        <f>IF(P14="",IFERROR(VLOOKUP($U14,scriv!$C$2:$AK$802,35,FALSE),""),P14)</f>
        <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952</v>
      </c>
      <c r="C15" t="s">
        <v>953</v>
      </c>
      <c r="D15" t="s">
        <v>954</v>
      </c>
      <c r="E15"/>
      <c r="F15"/>
      <c r="G15"/>
      <c r="H15"/>
      <c r="I15"/>
      <c r="J15"/>
      <c r="K15"/>
      <c r="L15"/>
      <c r="M15"/>
      <c r="N15"/>
      <c r="O15"/>
      <c r="P15"/>
      <c r="Q15"/>
      <c r="R15"/>
      <c r="S15"/>
      <c r="T15"/>
      <c r="U15" t="s">
        <v>937</v>
      </c>
      <c r="V15"/>
      <c r="W15" t="s">
        <v>955</v>
      </c>
      <c r="X15"/>
      <c r="Y15"/>
      <c r="Z15"/>
      <c r="AA15"/>
      <c r="AB15"/>
      <c r="AC15"/>
      <c r="AD15"/>
      <c r="AE15"/>
      <c r="AF15"/>
      <c r="AG15"/>
      <c r="AH15" s="81" t="str">
        <f>IF(M15="",IFERROR(VLOOKUP($U15,scriv!$C$2:$AK$802,32,FALSE),""),M15)</f>
        <v/>
      </c>
      <c r="AI15" s="81" t="str">
        <f>IF(N15="",IFERROR(VLOOKUP($U15,scriv!$C$2:$AK$802,33,FALSE),""),N15)</f>
        <v/>
      </c>
      <c r="AJ15" s="81" t="str">
        <f>IF(O15="",IFERROR(VLOOKUP($U15,scriv!$C$2:$AK$802,34,FALSE),""),O15)</f>
        <v/>
      </c>
      <c r="AK15" s="81" t="str">
        <f>IF(P15="",IFERROR(VLOOKUP($U15,scriv!$C$2:$AK$802,35,FALSE),""),P15)</f>
        <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956</v>
      </c>
      <c r="C16" t="s">
        <v>957</v>
      </c>
      <c r="D16" t="s">
        <v>958</v>
      </c>
      <c r="E16"/>
      <c r="F16"/>
      <c r="G16"/>
      <c r="H16"/>
      <c r="I16"/>
      <c r="J16"/>
      <c r="K16"/>
      <c r="L16"/>
      <c r="M16"/>
      <c r="N16"/>
      <c r="O16"/>
      <c r="P16"/>
      <c r="Q16"/>
      <c r="R16"/>
      <c r="S16"/>
      <c r="T16"/>
      <c r="U16" t="s">
        <v>937</v>
      </c>
      <c r="V16"/>
      <c r="W16" t="s">
        <v>959</v>
      </c>
      <c r="X16"/>
      <c r="Y16"/>
      <c r="Z16"/>
      <c r="AA16"/>
      <c r="AB16"/>
      <c r="AC16"/>
      <c r="AD16"/>
      <c r="AE16"/>
      <c r="AF16"/>
      <c r="AG16"/>
      <c r="AH16" s="81" t="str">
        <f>IF(M16="",IFERROR(VLOOKUP($U16,scriv!$C$2:$AK$802,32,FALSE),""),M16)</f>
        <v/>
      </c>
      <c r="AI16" s="81" t="str">
        <f>IF(N16="",IFERROR(VLOOKUP($U16,scriv!$C$2:$AK$802,33,FALSE),""),N16)</f>
        <v/>
      </c>
      <c r="AJ16" s="81" t="str">
        <f>IF(O16="",IFERROR(VLOOKUP($U16,scriv!$C$2:$AK$802,34,FALSE),""),O16)</f>
        <v/>
      </c>
      <c r="AK16" s="81" t="str">
        <f>IF(P16="",IFERROR(VLOOKUP($U16,scriv!$C$2:$AK$802,35,FALSE),""),P16)</f>
        <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960</v>
      </c>
      <c r="D17" t="s">
        <v>961</v>
      </c>
      <c r="E17"/>
      <c r="F17"/>
      <c r="G17"/>
      <c r="H17"/>
      <c r="I17"/>
      <c r="J17"/>
      <c r="K17"/>
      <c r="L17"/>
      <c r="M17"/>
      <c r="N17"/>
      <c r="O17"/>
      <c r="P17"/>
      <c r="Q17"/>
      <c r="R17"/>
      <c r="S17"/>
      <c r="T17"/>
      <c r="U17" t="s">
        <v>936</v>
      </c>
      <c r="V17"/>
      <c r="W17"/>
      <c r="X17"/>
      <c r="Y17"/>
      <c r="Z17"/>
      <c r="AA17"/>
      <c r="AB17"/>
      <c r="AC17"/>
      <c r="AD17"/>
      <c r="AE17"/>
      <c r="AF17"/>
      <c r="AG17"/>
      <c r="AH17" s="81" t="str">
        <f>IF(M17="",IFERROR(VLOOKUP($U17,scriv!$C$2:$AK$802,32,FALSE),""),M17)</f>
        <v/>
      </c>
      <c r="AI17" s="81" t="str">
        <f>IF(N17="",IFERROR(VLOOKUP($U17,scriv!$C$2:$AK$802,33,FALSE),""),N17)</f>
        <v/>
      </c>
      <c r="AJ17" s="81" t="str">
        <f>IF(O17="",IFERROR(VLOOKUP($U17,scriv!$C$2:$AK$802,34,FALSE),""),O17)</f>
        <v/>
      </c>
      <c r="AK17" s="81" t="str">
        <f>IF(P17="",IFERROR(VLOOKUP($U17,scriv!$C$2:$AK$802,35,FALSE),""),P17)</f>
        <v/>
      </c>
      <c r="AL17" s="242" t="str">
        <f t="shared" si="0"/>
        <v>CustomFunctions</v>
      </c>
      <c r="AM17" s="240" t="str">
        <f t="shared" si="1"/>
        <v>Story</v>
      </c>
      <c r="AN17" s="242" t="str">
        <f t="shared" si="2"/>
        <v/>
      </c>
      <c r="AO17" s="240" t="str">
        <f t="shared" si="3"/>
        <v/>
      </c>
      <c r="AP17" s="242" t="str">
        <f t="shared" si="4"/>
        <v/>
      </c>
    </row>
    <row r="18" spans="1:42" ht="23" customHeight="1">
      <c r="A18" t="s">
        <v>926</v>
      </c>
      <c r="B18" t="s">
        <v>962</v>
      </c>
      <c r="C18" t="s">
        <v>963</v>
      </c>
      <c r="D18" t="s">
        <v>964</v>
      </c>
      <c r="E18"/>
      <c r="F18"/>
      <c r="G18"/>
      <c r="H18"/>
      <c r="I18"/>
      <c r="J18"/>
      <c r="K18"/>
      <c r="L18"/>
      <c r="M18"/>
      <c r="N18"/>
      <c r="O18"/>
      <c r="P18"/>
      <c r="Q18"/>
      <c r="R18"/>
      <c r="S18"/>
      <c r="T18"/>
      <c r="U18" t="s">
        <v>960</v>
      </c>
      <c r="V18"/>
      <c r="W18"/>
      <c r="X18"/>
      <c r="Y18"/>
      <c r="Z18"/>
      <c r="AA18"/>
      <c r="AB18"/>
      <c r="AC18"/>
      <c r="AD18"/>
      <c r="AE18"/>
      <c r="AF18" t="s">
        <v>965</v>
      </c>
      <c r="AG18"/>
      <c r="AH18" s="81" t="str">
        <f>IF(M18="",IFERROR(VLOOKUP($U18,scriv!$C$2:$AK$802,32,FALSE),""),M18)</f>
        <v/>
      </c>
      <c r="AI18" s="81" t="str">
        <f>IF(N18="",IFERROR(VLOOKUP($U18,scriv!$C$2:$AK$802,33,FALSE),""),N18)</f>
        <v/>
      </c>
      <c r="AJ18" s="81" t="str">
        <f>IF(O18="",IFERROR(VLOOKUP($U18,scriv!$C$2:$AK$802,34,FALSE),""),O18)</f>
        <v/>
      </c>
      <c r="AK18" s="81" t="str">
        <f>IF(P18="",IFERROR(VLOOKUP($U18,scriv!$C$2:$AK$802,35,FALSE),""),P18)</f>
        <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966</v>
      </c>
      <c r="C19" t="s">
        <v>967</v>
      </c>
      <c r="D19" t="s">
        <v>968</v>
      </c>
      <c r="E19"/>
      <c r="F19"/>
      <c r="G19"/>
      <c r="H19"/>
      <c r="I19"/>
      <c r="J19"/>
      <c r="K19"/>
      <c r="L19"/>
      <c r="M19"/>
      <c r="N19"/>
      <c r="O19"/>
      <c r="P19"/>
      <c r="Q19"/>
      <c r="R19"/>
      <c r="S19"/>
      <c r="T19"/>
      <c r="U19" t="s">
        <v>960</v>
      </c>
      <c r="V19"/>
      <c r="W19"/>
      <c r="X19"/>
      <c r="Y19"/>
      <c r="Z19"/>
      <c r="AA19"/>
      <c r="AB19"/>
      <c r="AC19"/>
      <c r="AD19"/>
      <c r="AE19"/>
      <c r="AF19" t="s">
        <v>969</v>
      </c>
      <c r="AG19"/>
      <c r="AH19" s="81" t="str">
        <f>IF(M19="",IFERROR(VLOOKUP($U19,scriv!$C$2:$AK$802,32,FALSE),""),M19)</f>
        <v/>
      </c>
      <c r="AI19" s="81" t="str">
        <f>IF(N19="",IFERROR(VLOOKUP($U19,scriv!$C$2:$AK$802,33,FALSE),""),N19)</f>
        <v/>
      </c>
      <c r="AJ19" s="81" t="str">
        <f>IF(O19="",IFERROR(VLOOKUP($U19,scriv!$C$2:$AK$802,34,FALSE),""),O19)</f>
        <v/>
      </c>
      <c r="AK19" s="81" t="str">
        <f>IF(P19="",IFERROR(VLOOKUP($U19,scriv!$C$2:$AK$802,35,FALSE),""),P19)</f>
        <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970</v>
      </c>
      <c r="C20" t="s">
        <v>971</v>
      </c>
      <c r="D20" t="s">
        <v>972</v>
      </c>
      <c r="E20"/>
      <c r="F20"/>
      <c r="G20"/>
      <c r="H20"/>
      <c r="I20"/>
      <c r="J20"/>
      <c r="K20"/>
      <c r="L20"/>
      <c r="M20"/>
      <c r="N20"/>
      <c r="O20"/>
      <c r="P20"/>
      <c r="Q20"/>
      <c r="R20"/>
      <c r="S20"/>
      <c r="T20"/>
      <c r="U20" t="s">
        <v>960</v>
      </c>
      <c r="V20"/>
      <c r="W20"/>
      <c r="X20"/>
      <c r="Y20"/>
      <c r="Z20"/>
      <c r="AA20"/>
      <c r="AB20"/>
      <c r="AC20"/>
      <c r="AD20"/>
      <c r="AE20"/>
      <c r="AF20" t="s">
        <v>973</v>
      </c>
      <c r="AG20"/>
      <c r="AH20" s="81" t="str">
        <f>IF(M20="",IFERROR(VLOOKUP($U20,scriv!$C$2:$AK$802,32,FALSE),""),M20)</f>
        <v/>
      </c>
      <c r="AI20" s="81" t="str">
        <f>IF(N20="",IFERROR(VLOOKUP($U20,scriv!$C$2:$AK$802,33,FALSE),""),N20)</f>
        <v/>
      </c>
      <c r="AJ20" s="81" t="str">
        <f>IF(O20="",IFERROR(VLOOKUP($U20,scriv!$C$2:$AK$802,34,FALSE),""),O20)</f>
        <v/>
      </c>
      <c r="AK20" s="81" t="str">
        <f>IF(P20="",IFERROR(VLOOKUP($U20,scriv!$C$2:$AK$802,35,FALSE),""),P20)</f>
        <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974</v>
      </c>
      <c r="C21" t="s">
        <v>975</v>
      </c>
      <c r="D21" t="s">
        <v>976</v>
      </c>
      <c r="E21"/>
      <c r="F21"/>
      <c r="G21"/>
      <c r="H21"/>
      <c r="I21"/>
      <c r="J21"/>
      <c r="K21"/>
      <c r="L21"/>
      <c r="M21"/>
      <c r="N21"/>
      <c r="O21"/>
      <c r="P21"/>
      <c r="Q21"/>
      <c r="R21"/>
      <c r="S21"/>
      <c r="T21"/>
      <c r="U21" t="s">
        <v>960</v>
      </c>
      <c r="V21"/>
      <c r="W21"/>
      <c r="X21"/>
      <c r="Y21"/>
      <c r="Z21"/>
      <c r="AA21"/>
      <c r="AB21"/>
      <c r="AC21"/>
      <c r="AD21"/>
      <c r="AE21"/>
      <c r="AF21" t="s">
        <v>977</v>
      </c>
      <c r="AG21"/>
      <c r="AH21" s="81" t="str">
        <f>IF(M21="",IFERROR(VLOOKUP($U21,scriv!$C$2:$AK$802,32,FALSE),""),M21)</f>
        <v/>
      </c>
      <c r="AI21" s="81" t="str">
        <f>IF(N21="",IFERROR(VLOOKUP($U21,scriv!$C$2:$AK$802,33,FALSE),""),N21)</f>
        <v/>
      </c>
      <c r="AJ21" s="81" t="str">
        <f>IF(O21="",IFERROR(VLOOKUP($U21,scriv!$C$2:$AK$802,34,FALSE),""),O21)</f>
        <v/>
      </c>
      <c r="AK21" s="81" t="str">
        <f>IF(P21="",IFERROR(VLOOKUP($U21,scriv!$C$2:$AK$802,35,FALSE),""),P21)</f>
        <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978</v>
      </c>
      <c r="C22" t="s">
        <v>979</v>
      </c>
      <c r="D22" t="s">
        <v>980</v>
      </c>
      <c r="E22"/>
      <c r="F22"/>
      <c r="G22"/>
      <c r="H22"/>
      <c r="I22"/>
      <c r="J22"/>
      <c r="K22"/>
      <c r="L22"/>
      <c r="M22"/>
      <c r="N22"/>
      <c r="O22"/>
      <c r="P22"/>
      <c r="Q22"/>
      <c r="R22"/>
      <c r="S22"/>
      <c r="T22"/>
      <c r="U22" t="s">
        <v>960</v>
      </c>
      <c r="V22"/>
      <c r="W22"/>
      <c r="X22"/>
      <c r="Y22"/>
      <c r="Z22"/>
      <c r="AA22"/>
      <c r="AB22"/>
      <c r="AC22"/>
      <c r="AD22"/>
      <c r="AE22"/>
      <c r="AF22" t="s">
        <v>981</v>
      </c>
      <c r="AG22"/>
      <c r="AH22" s="81" t="str">
        <f>IF(M22="",IFERROR(VLOOKUP($U22,scriv!$C$2:$AK$802,32,FALSE),""),M22)</f>
        <v/>
      </c>
      <c r="AI22" s="81" t="str">
        <f>IF(N22="",IFERROR(VLOOKUP($U22,scriv!$C$2:$AK$802,33,FALSE),""),N22)</f>
        <v/>
      </c>
      <c r="AJ22" s="81" t="str">
        <f>IF(O22="",IFERROR(VLOOKUP($U22,scriv!$C$2:$AK$802,34,FALSE),""),O22)</f>
        <v/>
      </c>
      <c r="AK22" s="81" t="str">
        <f>IF(P22="",IFERROR(VLOOKUP($U22,scriv!$C$2:$AK$802,35,FALSE),""),P22)</f>
        <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982</v>
      </c>
      <c r="C23" t="s">
        <v>983</v>
      </c>
      <c r="D23" t="s">
        <v>984</v>
      </c>
      <c r="E23"/>
      <c r="F23"/>
      <c r="G23"/>
      <c r="H23"/>
      <c r="I23"/>
      <c r="J23"/>
      <c r="K23"/>
      <c r="L23"/>
      <c r="M23"/>
      <c r="N23"/>
      <c r="O23"/>
      <c r="P23"/>
      <c r="Q23"/>
      <c r="R23"/>
      <c r="S23"/>
      <c r="T23"/>
      <c r="U23" t="s">
        <v>960</v>
      </c>
      <c r="V23"/>
      <c r="W23"/>
      <c r="X23"/>
      <c r="Y23"/>
      <c r="Z23"/>
      <c r="AA23"/>
      <c r="AB23"/>
      <c r="AC23"/>
      <c r="AD23"/>
      <c r="AE23"/>
      <c r="AF23" t="s">
        <v>985</v>
      </c>
      <c r="AG23"/>
      <c r="AH23" s="81" t="str">
        <f>IF(M23="",IFERROR(VLOOKUP($U23,scriv!$C$2:$AK$802,32,FALSE),""),M23)</f>
        <v/>
      </c>
      <c r="AI23" s="81" t="str">
        <f>IF(N23="",IFERROR(VLOOKUP($U23,scriv!$C$2:$AK$802,33,FALSE),""),N23)</f>
        <v/>
      </c>
      <c r="AJ23" s="81" t="str">
        <f>IF(O23="",IFERROR(VLOOKUP($U23,scriv!$C$2:$AK$802,34,FALSE),""),O23)</f>
        <v/>
      </c>
      <c r="AK23" s="81" t="str">
        <f>IF(P23="",IFERROR(VLOOKUP($U23,scriv!$C$2:$AK$802,35,FALSE),""),P23)</f>
        <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986</v>
      </c>
      <c r="C24" t="s">
        <v>987</v>
      </c>
      <c r="D24" t="s">
        <v>988</v>
      </c>
      <c r="E24"/>
      <c r="F24"/>
      <c r="G24"/>
      <c r="H24"/>
      <c r="I24"/>
      <c r="J24"/>
      <c r="K24"/>
      <c r="L24"/>
      <c r="M24"/>
      <c r="N24"/>
      <c r="O24"/>
      <c r="P24"/>
      <c r="Q24"/>
      <c r="R24"/>
      <c r="S24"/>
      <c r="T24"/>
      <c r="U24" t="s">
        <v>960</v>
      </c>
      <c r="V24"/>
      <c r="W24"/>
      <c r="X24"/>
      <c r="Y24"/>
      <c r="Z24"/>
      <c r="AA24"/>
      <c r="AB24"/>
      <c r="AC24"/>
      <c r="AD24"/>
      <c r="AE24"/>
      <c r="AF24" t="s">
        <v>989</v>
      </c>
      <c r="AG24"/>
      <c r="AH24" s="81" t="str">
        <f>IF(M24="",IFERROR(VLOOKUP($U24,scriv!$C$2:$AK$802,32,FALSE),""),M24)</f>
        <v/>
      </c>
      <c r="AI24" s="81" t="str">
        <f>IF(N24="",IFERROR(VLOOKUP($U24,scriv!$C$2:$AK$802,33,FALSE),""),N24)</f>
        <v/>
      </c>
      <c r="AJ24" s="81" t="str">
        <f>IF(O24="",IFERROR(VLOOKUP($U24,scriv!$C$2:$AK$802,34,FALSE),""),O24)</f>
        <v/>
      </c>
      <c r="AK24" s="81" t="str">
        <f>IF(P24="",IFERROR(VLOOKUP($U24,scriv!$C$2:$AK$802,35,FALSE),""),P24)</f>
        <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990</v>
      </c>
      <c r="C25" t="s">
        <v>991</v>
      </c>
      <c r="D25" t="s">
        <v>992</v>
      </c>
      <c r="E25"/>
      <c r="F25"/>
      <c r="G25"/>
      <c r="H25"/>
      <c r="I25"/>
      <c r="J25"/>
      <c r="K25"/>
      <c r="L25"/>
      <c r="M25"/>
      <c r="N25"/>
      <c r="O25"/>
      <c r="P25"/>
      <c r="Q25"/>
      <c r="R25"/>
      <c r="S25"/>
      <c r="T25"/>
      <c r="U25" t="s">
        <v>960</v>
      </c>
      <c r="V25"/>
      <c r="W25"/>
      <c r="X25"/>
      <c r="Y25"/>
      <c r="Z25"/>
      <c r="AA25"/>
      <c r="AB25"/>
      <c r="AC25"/>
      <c r="AD25"/>
      <c r="AE25"/>
      <c r="AF25" t="s">
        <v>993</v>
      </c>
      <c r="AG25"/>
      <c r="AH25" s="81" t="str">
        <f>IF(M25="",IFERROR(VLOOKUP($U25,scriv!$C$2:$AK$802,32,FALSE),""),M25)</f>
        <v/>
      </c>
      <c r="AI25" s="81" t="str">
        <f>IF(N25="",IFERROR(VLOOKUP($U25,scriv!$C$2:$AK$802,33,FALSE),""),N25)</f>
        <v/>
      </c>
      <c r="AJ25" s="81" t="str">
        <f>IF(O25="",IFERROR(VLOOKUP($U25,scriv!$C$2:$AK$802,34,FALSE),""),O25)</f>
        <v/>
      </c>
      <c r="AK25" s="81" t="str">
        <f>IF(P25="",IFERROR(VLOOKUP($U25,scriv!$C$2:$AK$802,35,FALSE),""),P25)</f>
        <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994</v>
      </c>
      <c r="C26" t="s">
        <v>995</v>
      </c>
      <c r="D26" t="s">
        <v>996</v>
      </c>
      <c r="E26"/>
      <c r="F26"/>
      <c r="G26"/>
      <c r="H26"/>
      <c r="I26"/>
      <c r="J26"/>
      <c r="K26"/>
      <c r="L26"/>
      <c r="M26"/>
      <c r="N26"/>
      <c r="O26"/>
      <c r="P26"/>
      <c r="Q26"/>
      <c r="R26"/>
      <c r="S26"/>
      <c r="T26"/>
      <c r="U26" t="s">
        <v>960</v>
      </c>
      <c r="V26"/>
      <c r="W26"/>
      <c r="X26"/>
      <c r="Y26"/>
      <c r="Z26"/>
      <c r="AA26"/>
      <c r="AB26"/>
      <c r="AC26"/>
      <c r="AD26"/>
      <c r="AE26"/>
      <c r="AF26" t="s">
        <v>997</v>
      </c>
      <c r="AG26"/>
      <c r="AH26" s="81" t="str">
        <f>IF(M26="",IFERROR(VLOOKUP($U26,scriv!$C$2:$AK$802,32,FALSE),""),M26)</f>
        <v/>
      </c>
      <c r="AI26" s="81" t="str">
        <f>IF(N26="",IFERROR(VLOOKUP($U26,scriv!$C$2:$AK$802,33,FALSE),""),N26)</f>
        <v/>
      </c>
      <c r="AJ26" s="81" t="str">
        <f>IF(O26="",IFERROR(VLOOKUP($U26,scriv!$C$2:$AK$802,34,FALSE),""),O26)</f>
        <v/>
      </c>
      <c r="AK26" s="81" t="str">
        <f>IF(P26="",IFERROR(VLOOKUP($U26,scriv!$C$2:$AK$802,35,FALSE),""),P26)</f>
        <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998</v>
      </c>
      <c r="C27" t="s">
        <v>999</v>
      </c>
      <c r="D27" t="s">
        <v>1000</v>
      </c>
      <c r="E27"/>
      <c r="F27"/>
      <c r="G27"/>
      <c r="H27"/>
      <c r="I27"/>
      <c r="J27"/>
      <c r="K27"/>
      <c r="L27"/>
      <c r="M27"/>
      <c r="N27"/>
      <c r="O27"/>
      <c r="P27"/>
      <c r="Q27"/>
      <c r="R27"/>
      <c r="S27"/>
      <c r="T27"/>
      <c r="U27" t="s">
        <v>960</v>
      </c>
      <c r="V27"/>
      <c r="W27"/>
      <c r="X27"/>
      <c r="Y27"/>
      <c r="Z27"/>
      <c r="AA27"/>
      <c r="AB27"/>
      <c r="AC27"/>
      <c r="AD27"/>
      <c r="AE27"/>
      <c r="AF27" t="s">
        <v>1001</v>
      </c>
      <c r="AG27"/>
      <c r="AH27" s="81" t="str">
        <f>IF(M27="",IFERROR(VLOOKUP($U27,scriv!$C$2:$AK$802,32,FALSE),""),M27)</f>
        <v/>
      </c>
      <c r="AI27" s="81" t="str">
        <f>IF(N27="",IFERROR(VLOOKUP($U27,scriv!$C$2:$AK$802,33,FALSE),""),N27)</f>
        <v/>
      </c>
      <c r="AJ27" s="81" t="str">
        <f>IF(O27="",IFERROR(VLOOKUP($U27,scriv!$C$2:$AK$802,34,FALSE),""),O27)</f>
        <v/>
      </c>
      <c r="AK27" s="81" t="str">
        <f>IF(P27="",IFERROR(VLOOKUP($U27,scriv!$C$2:$AK$802,35,FALSE),""),P27)</f>
        <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1002</v>
      </c>
      <c r="C28" t="s">
        <v>1003</v>
      </c>
      <c r="D28" t="s">
        <v>1004</v>
      </c>
      <c r="E28"/>
      <c r="F28"/>
      <c r="G28"/>
      <c r="H28"/>
      <c r="I28"/>
      <c r="J28"/>
      <c r="K28"/>
      <c r="L28"/>
      <c r="M28"/>
      <c r="N28"/>
      <c r="O28"/>
      <c r="P28"/>
      <c r="Q28"/>
      <c r="R28"/>
      <c r="S28"/>
      <c r="T28"/>
      <c r="U28" t="s">
        <v>960</v>
      </c>
      <c r="V28"/>
      <c r="W28"/>
      <c r="X28"/>
      <c r="Y28"/>
      <c r="Z28"/>
      <c r="AA28"/>
      <c r="AB28"/>
      <c r="AC28"/>
      <c r="AD28"/>
      <c r="AE28"/>
      <c r="AF28" t="s">
        <v>1005</v>
      </c>
      <c r="AG28"/>
      <c r="AH28" s="81" t="str">
        <f>IF(M28="",IFERROR(VLOOKUP($U28,scriv!$C$2:$AK$802,32,FALSE),""),M28)</f>
        <v/>
      </c>
      <c r="AI28" s="81" t="str">
        <f>IF(N28="",IFERROR(VLOOKUP($U28,scriv!$C$2:$AK$802,33,FALSE),""),N28)</f>
        <v/>
      </c>
      <c r="AJ28" s="81" t="str">
        <f>IF(O28="",IFERROR(VLOOKUP($U28,scriv!$C$2:$AK$802,34,FALSE),""),O28)</f>
        <v/>
      </c>
      <c r="AK28" s="81" t="str">
        <f>IF(P28="",IFERROR(VLOOKUP($U28,scriv!$C$2:$AK$802,35,FALSE),""),P28)</f>
        <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1006</v>
      </c>
      <c r="C29" t="s">
        <v>1007</v>
      </c>
      <c r="D29" t="s">
        <v>1007</v>
      </c>
      <c r="E29"/>
      <c r="F29"/>
      <c r="G29"/>
      <c r="H29"/>
      <c r="I29"/>
      <c r="J29"/>
      <c r="K29"/>
      <c r="L29"/>
      <c r="M29"/>
      <c r="N29"/>
      <c r="O29"/>
      <c r="P29"/>
      <c r="Q29"/>
      <c r="R29"/>
      <c r="S29"/>
      <c r="T29"/>
      <c r="U29" t="s">
        <v>960</v>
      </c>
      <c r="V29"/>
      <c r="W29"/>
      <c r="X29"/>
      <c r="Y29"/>
      <c r="Z29"/>
      <c r="AA29"/>
      <c r="AB29"/>
      <c r="AC29"/>
      <c r="AD29"/>
      <c r="AE29"/>
      <c r="AF29" t="s">
        <v>1008</v>
      </c>
      <c r="AG29"/>
      <c r="AH29" s="81" t="str">
        <f>IF(M29="",IFERROR(VLOOKUP($U29,scriv!$C$2:$AK$802,32,FALSE),""),M29)</f>
        <v/>
      </c>
      <c r="AI29" s="81" t="str">
        <f>IF(N29="",IFERROR(VLOOKUP($U29,scriv!$C$2:$AK$802,33,FALSE),""),N29)</f>
        <v/>
      </c>
      <c r="AJ29" s="81" t="str">
        <f>IF(O29="",IFERROR(VLOOKUP($U29,scriv!$C$2:$AK$802,34,FALSE),""),O29)</f>
        <v/>
      </c>
      <c r="AK29" s="81" t="str">
        <f>IF(P29="",IFERROR(VLOOKUP($U29,scriv!$C$2:$AK$802,35,FALSE),""),P29)</f>
        <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1009</v>
      </c>
      <c r="C30" t="s">
        <v>1010</v>
      </c>
      <c r="D30" t="s">
        <v>1011</v>
      </c>
      <c r="E30"/>
      <c r="F30"/>
      <c r="G30"/>
      <c r="H30"/>
      <c r="I30"/>
      <c r="J30"/>
      <c r="K30"/>
      <c r="L30"/>
      <c r="M30"/>
      <c r="N30"/>
      <c r="O30"/>
      <c r="P30"/>
      <c r="Q30"/>
      <c r="R30"/>
      <c r="S30"/>
      <c r="T30"/>
      <c r="U30" t="s">
        <v>960</v>
      </c>
      <c r="V30"/>
      <c r="W30"/>
      <c r="X30"/>
      <c r="Y30"/>
      <c r="Z30"/>
      <c r="AA30"/>
      <c r="AB30"/>
      <c r="AC30"/>
      <c r="AD30"/>
      <c r="AE30"/>
      <c r="AF30" t="s">
        <v>1012</v>
      </c>
      <c r="AG30"/>
      <c r="AH30" s="81" t="str">
        <f>IF(M30="",IFERROR(VLOOKUP($U30,scriv!$C$2:$AK$802,32,FALSE),""),M30)</f>
        <v/>
      </c>
      <c r="AI30" s="81" t="str">
        <f>IF(N30="",IFERROR(VLOOKUP($U30,scriv!$C$2:$AK$802,33,FALSE),""),N30)</f>
        <v/>
      </c>
      <c r="AJ30" s="81" t="str">
        <f>IF(O30="",IFERROR(VLOOKUP($U30,scriv!$C$2:$AK$802,34,FALSE),""),O30)</f>
        <v/>
      </c>
      <c r="AK30" s="81" t="str">
        <f>IF(P30="",IFERROR(VLOOKUP($U30,scriv!$C$2:$AK$802,35,FALSE),""),P30)</f>
        <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1013</v>
      </c>
      <c r="C31" t="s">
        <v>1014</v>
      </c>
      <c r="D31" t="s">
        <v>1015</v>
      </c>
      <c r="E31"/>
      <c r="F31"/>
      <c r="G31"/>
      <c r="H31"/>
      <c r="I31"/>
      <c r="J31"/>
      <c r="K31"/>
      <c r="L31"/>
      <c r="M31"/>
      <c r="N31"/>
      <c r="O31"/>
      <c r="P31"/>
      <c r="Q31"/>
      <c r="R31"/>
      <c r="S31"/>
      <c r="T31"/>
      <c r="U31" t="s">
        <v>960</v>
      </c>
      <c r="V31"/>
      <c r="W31"/>
      <c r="X31"/>
      <c r="Y31"/>
      <c r="Z31"/>
      <c r="AA31"/>
      <c r="AB31"/>
      <c r="AC31"/>
      <c r="AD31"/>
      <c r="AE31"/>
      <c r="AF31" t="s">
        <v>1016</v>
      </c>
      <c r="AG31"/>
      <c r="AH31" s="81" t="str">
        <f>IF(M31="",IFERROR(VLOOKUP($U31,scriv!$C$2:$AK$802,32,FALSE),""),M31)</f>
        <v/>
      </c>
      <c r="AI31" s="81" t="str">
        <f>IF(N31="",IFERROR(VLOOKUP($U31,scriv!$C$2:$AK$802,33,FALSE),""),N31)</f>
        <v/>
      </c>
      <c r="AJ31" s="81" t="str">
        <f>IF(O31="",IFERROR(VLOOKUP($U31,scriv!$C$2:$AK$802,34,FALSE),""),O31)</f>
        <v/>
      </c>
      <c r="AK31" s="81" t="str">
        <f>IF(P31="",IFERROR(VLOOKUP($U31,scriv!$C$2:$AK$802,35,FALSE),""),P31)</f>
        <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1017</v>
      </c>
      <c r="C32" t="s">
        <v>1018</v>
      </c>
      <c r="D32" t="s">
        <v>1019</v>
      </c>
      <c r="E32"/>
      <c r="F32"/>
      <c r="G32"/>
      <c r="H32"/>
      <c r="I32"/>
      <c r="J32"/>
      <c r="K32"/>
      <c r="L32"/>
      <c r="M32"/>
      <c r="N32"/>
      <c r="O32"/>
      <c r="P32"/>
      <c r="Q32"/>
      <c r="R32"/>
      <c r="S32"/>
      <c r="T32"/>
      <c r="U32" t="s">
        <v>960</v>
      </c>
      <c r="V32"/>
      <c r="W32"/>
      <c r="X32"/>
      <c r="Y32"/>
      <c r="Z32"/>
      <c r="AA32"/>
      <c r="AB32"/>
      <c r="AC32"/>
      <c r="AD32"/>
      <c r="AE32"/>
      <c r="AF32"/>
      <c r="AG32"/>
      <c r="AH32" s="81" t="str">
        <f>IF(M32="",IFERROR(VLOOKUP($U32,scriv!$C$2:$AK$802,32,FALSE),""),M32)</f>
        <v/>
      </c>
      <c r="AI32" s="81" t="str">
        <f>IF(N32="",IFERROR(VLOOKUP($U32,scriv!$C$2:$AK$802,33,FALSE),""),N32)</f>
        <v/>
      </c>
      <c r="AJ32" s="81" t="str">
        <f>IF(O32="",IFERROR(VLOOKUP($U32,scriv!$C$2:$AK$802,34,FALSE),""),O32)</f>
        <v/>
      </c>
      <c r="AK32" s="81" t="str">
        <f>IF(P32="",IFERROR(VLOOKUP($U32,scriv!$C$2:$AK$802,35,FALSE),""),P32)</f>
        <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1020</v>
      </c>
      <c r="C33" t="s">
        <v>1021</v>
      </c>
      <c r="D33" t="s">
        <v>1022</v>
      </c>
      <c r="E33"/>
      <c r="F33"/>
      <c r="G33"/>
      <c r="H33"/>
      <c r="I33"/>
      <c r="J33"/>
      <c r="K33"/>
      <c r="L33"/>
      <c r="M33"/>
      <c r="N33"/>
      <c r="O33"/>
      <c r="P33"/>
      <c r="Q33"/>
      <c r="R33"/>
      <c r="S33"/>
      <c r="T33"/>
      <c r="U33" t="s">
        <v>960</v>
      </c>
      <c r="V33"/>
      <c r="W33"/>
      <c r="X33"/>
      <c r="Y33"/>
      <c r="Z33"/>
      <c r="AA33"/>
      <c r="AB33"/>
      <c r="AC33"/>
      <c r="AD33"/>
      <c r="AE33"/>
      <c r="AF33" t="s">
        <v>1023</v>
      </c>
      <c r="AG33"/>
      <c r="AH33" s="81" t="str">
        <f>IF(M33="",IFERROR(VLOOKUP($U33,scriv!$C$2:$AK$802,32,FALSE),""),M33)</f>
        <v/>
      </c>
      <c r="AI33" s="81" t="str">
        <f>IF(N33="",IFERROR(VLOOKUP($U33,scriv!$C$2:$AK$802,33,FALSE),""),N33)</f>
        <v/>
      </c>
      <c r="AJ33" s="81" t="str">
        <f>IF(O33="",IFERROR(VLOOKUP($U33,scriv!$C$2:$AK$802,34,FALSE),""),O33)</f>
        <v/>
      </c>
      <c r="AK33" s="81" t="str">
        <f>IF(P33="",IFERROR(VLOOKUP($U33,scriv!$C$2:$AK$802,35,FALSE),""),P33)</f>
        <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1024</v>
      </c>
      <c r="C34" t="s">
        <v>1025</v>
      </c>
      <c r="D34" t="s">
        <v>1025</v>
      </c>
      <c r="E34"/>
      <c r="F34"/>
      <c r="G34"/>
      <c r="H34"/>
      <c r="I34"/>
      <c r="J34"/>
      <c r="K34"/>
      <c r="L34"/>
      <c r="M34"/>
      <c r="N34"/>
      <c r="O34"/>
      <c r="P34"/>
      <c r="Q34"/>
      <c r="R34"/>
      <c r="S34"/>
      <c r="T34"/>
      <c r="U34" t="s">
        <v>960</v>
      </c>
      <c r="V34"/>
      <c r="W34"/>
      <c r="X34"/>
      <c r="Y34"/>
      <c r="Z34"/>
      <c r="AA34"/>
      <c r="AB34"/>
      <c r="AC34"/>
      <c r="AD34"/>
      <c r="AE34"/>
      <c r="AF34" t="s">
        <v>1026</v>
      </c>
      <c r="AG34"/>
      <c r="AH34" s="81" t="str">
        <f>IF(M34="",IFERROR(VLOOKUP($U34,scriv!$C$2:$AK$802,32,FALSE),""),M34)</f>
        <v/>
      </c>
      <c r="AI34" s="81" t="str">
        <f>IF(N34="",IFERROR(VLOOKUP($U34,scriv!$C$2:$AK$802,33,FALSE),""),N34)</f>
        <v/>
      </c>
      <c r="AJ34" s="81" t="str">
        <f>IF(O34="",IFERROR(VLOOKUP($U34,scriv!$C$2:$AK$802,34,FALSE),""),O34)</f>
        <v/>
      </c>
      <c r="AK34" s="81" t="str">
        <f>IF(P34="",IFERROR(VLOOKUP($U34,scriv!$C$2:$AK$802,35,FALSE),""),P34)</f>
        <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1027</v>
      </c>
      <c r="C35" t="s">
        <v>1028</v>
      </c>
      <c r="D35" t="s">
        <v>1029</v>
      </c>
      <c r="E35"/>
      <c r="F35"/>
      <c r="G35"/>
      <c r="H35"/>
      <c r="I35"/>
      <c r="J35"/>
      <c r="K35"/>
      <c r="L35"/>
      <c r="M35"/>
      <c r="N35"/>
      <c r="O35"/>
      <c r="P35"/>
      <c r="Q35"/>
      <c r="R35"/>
      <c r="S35"/>
      <c r="T35"/>
      <c r="U35" t="s">
        <v>960</v>
      </c>
      <c r="V35"/>
      <c r="W35"/>
      <c r="X35"/>
      <c r="Y35"/>
      <c r="Z35"/>
      <c r="AA35"/>
      <c r="AB35"/>
      <c r="AC35"/>
      <c r="AD35"/>
      <c r="AE35"/>
      <c r="AF35" t="s">
        <v>1030</v>
      </c>
      <c r="AG35"/>
      <c r="AH35" s="81" t="str">
        <f>IF(M35="",IFERROR(VLOOKUP($U35,scriv!$C$2:$AK$802,32,FALSE),""),M35)</f>
        <v/>
      </c>
      <c r="AI35" s="81" t="str">
        <f>IF(N35="",IFERROR(VLOOKUP($U35,scriv!$C$2:$AK$802,33,FALSE),""),N35)</f>
        <v/>
      </c>
      <c r="AJ35" s="81" t="str">
        <f>IF(O35="",IFERROR(VLOOKUP($U35,scriv!$C$2:$AK$802,34,FALSE),""),O35)</f>
        <v/>
      </c>
      <c r="AK35" s="81" t="str">
        <f>IF(P35="",IFERROR(VLOOKUP($U35,scriv!$C$2:$AK$802,35,FALSE),""),P35)</f>
        <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1031</v>
      </c>
      <c r="D36" t="s">
        <v>1031</v>
      </c>
      <c r="E36"/>
      <c r="F36"/>
      <c r="G36"/>
      <c r="H36"/>
      <c r="I36"/>
      <c r="J36"/>
      <c r="K36"/>
      <c r="L36"/>
      <c r="M36"/>
      <c r="N36"/>
      <c r="O36"/>
      <c r="P36"/>
      <c r="Q36"/>
      <c r="R36"/>
      <c r="S36"/>
      <c r="T36"/>
      <c r="U36" t="s">
        <v>936</v>
      </c>
      <c r="V36"/>
      <c r="W36"/>
      <c r="X36"/>
      <c r="Y36"/>
      <c r="Z36"/>
      <c r="AA36"/>
      <c r="AB36"/>
      <c r="AC36"/>
      <c r="AD36"/>
      <c r="AE36"/>
      <c r="AF36"/>
      <c r="AG36"/>
      <c r="AH36" s="81" t="str">
        <f>IF(M36="",IFERROR(VLOOKUP($U36,scriv!$C$2:$AK$802,32,FALSE),""),M36)</f>
        <v/>
      </c>
      <c r="AI36" s="81" t="str">
        <f>IF(N36="",IFERROR(VLOOKUP($U36,scriv!$C$2:$AK$802,33,FALSE),""),N36)</f>
        <v/>
      </c>
      <c r="AJ36" s="81" t="str">
        <f>IF(O36="",IFERROR(VLOOKUP($U36,scriv!$C$2:$AK$802,34,FALSE),""),O36)</f>
        <v/>
      </c>
      <c r="AK36" s="81" t="str">
        <f>IF(P36="",IFERROR(VLOOKUP($U36,scriv!$C$2:$AK$802,35,FALSE),""),P36)</f>
        <v/>
      </c>
      <c r="AL36" s="242" t="str">
        <f t="shared" si="0"/>
        <v>Tracing</v>
      </c>
      <c r="AM36" s="240" t="str">
        <f t="shared" si="1"/>
        <v>Story</v>
      </c>
      <c r="AN36" s="242" t="str">
        <f t="shared" si="2"/>
        <v/>
      </c>
      <c r="AO36" s="240" t="str">
        <f t="shared" si="3"/>
        <v/>
      </c>
      <c r="AP36" s="242" t="str">
        <f t="shared" si="4"/>
        <v/>
      </c>
    </row>
    <row r="37" spans="1:42" ht="23" customHeight="1">
      <c r="A37" t="s">
        <v>926</v>
      </c>
      <c r="B37" t="s">
        <v>1032</v>
      </c>
      <c r="C37" t="s">
        <v>1033</v>
      </c>
      <c r="D37" t="s">
        <v>1034</v>
      </c>
      <c r="E37"/>
      <c r="F37"/>
      <c r="G37"/>
      <c r="H37"/>
      <c r="I37"/>
      <c r="J37"/>
      <c r="K37"/>
      <c r="L37"/>
      <c r="M37"/>
      <c r="N37"/>
      <c r="O37"/>
      <c r="P37"/>
      <c r="Q37"/>
      <c r="R37"/>
      <c r="S37"/>
      <c r="T37"/>
      <c r="U37" t="s">
        <v>1031</v>
      </c>
      <c r="V37"/>
      <c r="W37"/>
      <c r="X37"/>
      <c r="Y37"/>
      <c r="Z37"/>
      <c r="AA37"/>
      <c r="AB37"/>
      <c r="AC37"/>
      <c r="AD37"/>
      <c r="AE37"/>
      <c r="AF37"/>
      <c r="AG37"/>
      <c r="AH37" s="81" t="str">
        <f>IF(M37="",IFERROR(VLOOKUP($U37,scriv!$C$2:$AK$802,32,FALSE),""),M37)</f>
        <v/>
      </c>
      <c r="AI37" s="81" t="str">
        <f>IF(N37="",IFERROR(VLOOKUP($U37,scriv!$C$2:$AK$802,33,FALSE),""),N37)</f>
        <v/>
      </c>
      <c r="AJ37" s="81" t="str">
        <f>IF(O37="",IFERROR(VLOOKUP($U37,scriv!$C$2:$AK$802,34,FALSE),""),O37)</f>
        <v/>
      </c>
      <c r="AK37" s="81" t="str">
        <f>IF(P37="",IFERROR(VLOOKUP($U37,scriv!$C$2:$AK$802,35,FALSE),""),P37)</f>
        <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1035</v>
      </c>
      <c r="D38" t="s">
        <v>1036</v>
      </c>
      <c r="E38"/>
      <c r="F38"/>
      <c r="G38"/>
      <c r="H38"/>
      <c r="I38"/>
      <c r="J38"/>
      <c r="K38"/>
      <c r="L38"/>
      <c r="M38"/>
      <c r="N38"/>
      <c r="O38"/>
      <c r="P38"/>
      <c r="Q38"/>
      <c r="R38"/>
      <c r="S38"/>
      <c r="T38"/>
      <c r="U38" t="s">
        <v>936</v>
      </c>
      <c r="V38"/>
      <c r="W38"/>
      <c r="X38"/>
      <c r="Y38"/>
      <c r="Z38"/>
      <c r="AA38"/>
      <c r="AB38"/>
      <c r="AC38"/>
      <c r="AD38"/>
      <c r="AE38"/>
      <c r="AF38"/>
      <c r="AG38"/>
      <c r="AH38" s="81" t="str">
        <f>IF(M38="",IFERROR(VLOOKUP($U38,scriv!$C$2:$AK$802,32,FALSE),""),M38)</f>
        <v/>
      </c>
      <c r="AI38" s="81" t="str">
        <f>IF(N38="",IFERROR(VLOOKUP($U38,scriv!$C$2:$AK$802,33,FALSE),""),N38)</f>
        <v/>
      </c>
      <c r="AJ38" s="81" t="str">
        <f>IF(O38="",IFERROR(VLOOKUP($U38,scriv!$C$2:$AK$802,34,FALSE),""),O38)</f>
        <v/>
      </c>
      <c r="AK38" s="81" t="str">
        <f>IF(P38="",IFERROR(VLOOKUP($U38,scriv!$C$2:$AK$802,35,FALSE),""),P38)</f>
        <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1037</v>
      </c>
      <c r="C39" t="s">
        <v>1038</v>
      </c>
      <c r="D39" t="s">
        <v>1039</v>
      </c>
      <c r="E39"/>
      <c r="F39"/>
      <c r="G39"/>
      <c r="H39"/>
      <c r="I39"/>
      <c r="J39"/>
      <c r="K39"/>
      <c r="L39"/>
      <c r="M39"/>
      <c r="N39"/>
      <c r="O39"/>
      <c r="P39"/>
      <c r="Q39"/>
      <c r="R39"/>
      <c r="S39"/>
      <c r="T39"/>
      <c r="U39" t="s">
        <v>1035</v>
      </c>
      <c r="V39"/>
      <c r="W39"/>
      <c r="X39"/>
      <c r="Y39"/>
      <c r="Z39"/>
      <c r="AA39"/>
      <c r="AB39"/>
      <c r="AC39"/>
      <c r="AD39"/>
      <c r="AE39"/>
      <c r="AF39" t="s">
        <v>1040</v>
      </c>
      <c r="AG39"/>
      <c r="AH39" s="81" t="str">
        <f>IF(M39="",IFERROR(VLOOKUP($U39,scriv!$C$2:$AK$802,32,FALSE),""),M39)</f>
        <v/>
      </c>
      <c r="AI39" s="81" t="str">
        <f>IF(N39="",IFERROR(VLOOKUP($U39,scriv!$C$2:$AK$802,33,FALSE),""),N39)</f>
        <v/>
      </c>
      <c r="AJ39" s="81" t="str">
        <f>IF(O39="",IFERROR(VLOOKUP($U39,scriv!$C$2:$AK$802,34,FALSE),""),O39)</f>
        <v/>
      </c>
      <c r="AK39" s="81" t="str">
        <f>IF(P39="",IFERROR(VLOOKUP($U39,scriv!$C$2:$AK$802,35,FALSE),""),P39)</f>
        <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1041</v>
      </c>
      <c r="C40" t="s">
        <v>1042</v>
      </c>
      <c r="D40" t="s">
        <v>1042</v>
      </c>
      <c r="E40"/>
      <c r="F40"/>
      <c r="G40"/>
      <c r="H40"/>
      <c r="I40"/>
      <c r="J40"/>
      <c r="K40"/>
      <c r="L40"/>
      <c r="M40"/>
      <c r="N40"/>
      <c r="O40"/>
      <c r="P40"/>
      <c r="Q40"/>
      <c r="R40"/>
      <c r="S40"/>
      <c r="T40"/>
      <c r="U40" t="s">
        <v>1035</v>
      </c>
      <c r="V40"/>
      <c r="W40"/>
      <c r="X40"/>
      <c r="Y40"/>
      <c r="Z40"/>
      <c r="AA40"/>
      <c r="AB40"/>
      <c r="AC40"/>
      <c r="AD40"/>
      <c r="AE40"/>
      <c r="AF40" t="s">
        <v>1043</v>
      </c>
      <c r="AG40"/>
      <c r="AH40" s="81" t="str">
        <f>IF(M40="",IFERROR(VLOOKUP($U40,scriv!$C$2:$AK$802,32,FALSE),""),M40)</f>
        <v/>
      </c>
      <c r="AI40" s="81" t="str">
        <f>IF(N40="",IFERROR(VLOOKUP($U40,scriv!$C$2:$AK$802,33,FALSE),""),N40)</f>
        <v/>
      </c>
      <c r="AJ40" s="81" t="str">
        <f>IF(O40="",IFERROR(VLOOKUP($U40,scriv!$C$2:$AK$802,34,FALSE),""),O40)</f>
        <v/>
      </c>
      <c r="AK40" s="81" t="str">
        <f>IF(P40="",IFERROR(VLOOKUP($U40,scriv!$C$2:$AK$802,35,FALSE),""),P40)</f>
        <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1044</v>
      </c>
      <c r="C41" t="s">
        <v>1045</v>
      </c>
      <c r="D41" t="s">
        <v>1045</v>
      </c>
      <c r="E41"/>
      <c r="F41"/>
      <c r="G41"/>
      <c r="H41"/>
      <c r="I41"/>
      <c r="J41"/>
      <c r="K41"/>
      <c r="L41"/>
      <c r="M41"/>
      <c r="N41"/>
      <c r="O41"/>
      <c r="P41"/>
      <c r="Q41"/>
      <c r="R41"/>
      <c r="S41"/>
      <c r="T41"/>
      <c r="U41" t="s">
        <v>1035</v>
      </c>
      <c r="V41"/>
      <c r="W41"/>
      <c r="X41"/>
      <c r="Y41"/>
      <c r="Z41"/>
      <c r="AA41"/>
      <c r="AB41"/>
      <c r="AC41"/>
      <c r="AD41"/>
      <c r="AE41"/>
      <c r="AF41" t="s">
        <v>1046</v>
      </c>
      <c r="AG41"/>
      <c r="AH41" s="81" t="str">
        <f>IF(M41="",IFERROR(VLOOKUP($U41,scriv!$C$2:$AK$802,32,FALSE),""),M41)</f>
        <v/>
      </c>
      <c r="AI41" s="81" t="str">
        <f>IF(N41="",IFERROR(VLOOKUP($U41,scriv!$C$2:$AK$802,33,FALSE),""),N41)</f>
        <v/>
      </c>
      <c r="AJ41" s="81" t="str">
        <f>IF(O41="",IFERROR(VLOOKUP($U41,scriv!$C$2:$AK$802,34,FALSE),""),O41)</f>
        <v/>
      </c>
      <c r="AK41" s="81" t="str">
        <f>IF(P41="",IFERROR(VLOOKUP($U41,scriv!$C$2:$AK$802,35,FALSE),""),P41)</f>
        <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1047</v>
      </c>
      <c r="D42" t="s">
        <v>1048</v>
      </c>
      <c r="E42"/>
      <c r="F42"/>
      <c r="G42"/>
      <c r="H42"/>
      <c r="I42"/>
      <c r="J42"/>
      <c r="K42"/>
      <c r="L42"/>
      <c r="M42"/>
      <c r="N42"/>
      <c r="O42"/>
      <c r="P42"/>
      <c r="Q42"/>
      <c r="R42"/>
      <c r="S42"/>
      <c r="T42"/>
      <c r="U42" t="s">
        <v>936</v>
      </c>
      <c r="V42"/>
      <c r="W42"/>
      <c r="X42"/>
      <c r="Y42"/>
      <c r="Z42"/>
      <c r="AA42"/>
      <c r="AB42"/>
      <c r="AC42"/>
      <c r="AD42"/>
      <c r="AE42"/>
      <c r="AF42"/>
      <c r="AG42"/>
      <c r="AH42" s="81" t="str">
        <f>IF(M42="",IFERROR(VLOOKUP($U42,scriv!$C$2:$AK$802,32,FALSE),""),M42)</f>
        <v/>
      </c>
      <c r="AI42" s="81" t="str">
        <f>IF(N42="",IFERROR(VLOOKUP($U42,scriv!$C$2:$AK$802,33,FALSE),""),N42)</f>
        <v/>
      </c>
      <c r="AJ42" s="81" t="str">
        <f>IF(O42="",IFERROR(VLOOKUP($U42,scriv!$C$2:$AK$802,34,FALSE),""),O42)</f>
        <v/>
      </c>
      <c r="AK42" s="81" t="str">
        <f>IF(P42="",IFERROR(VLOOKUP($U42,scriv!$C$2:$AK$802,35,FALSE),""),P42)</f>
        <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1049</v>
      </c>
      <c r="C43" t="s">
        <v>1050</v>
      </c>
      <c r="D43" t="s">
        <v>1051</v>
      </c>
      <c r="E43"/>
      <c r="F43"/>
      <c r="G43"/>
      <c r="H43"/>
      <c r="I43"/>
      <c r="J43"/>
      <c r="K43"/>
      <c r="L43"/>
      <c r="M43"/>
      <c r="N43"/>
      <c r="O43"/>
      <c r="P43"/>
      <c r="Q43"/>
      <c r="R43"/>
      <c r="S43"/>
      <c r="T43"/>
      <c r="U43" t="s">
        <v>1047</v>
      </c>
      <c r="V43"/>
      <c r="W43"/>
      <c r="X43"/>
      <c r="Y43"/>
      <c r="Z43"/>
      <c r="AA43"/>
      <c r="AB43"/>
      <c r="AC43"/>
      <c r="AD43"/>
      <c r="AE43"/>
      <c r="AF43" t="s">
        <v>1052</v>
      </c>
      <c r="AG43"/>
      <c r="AH43" s="81" t="str">
        <f>IF(M43="",IFERROR(VLOOKUP($U43,scriv!$C$2:$AK$802,32,FALSE),""),M43)</f>
        <v/>
      </c>
      <c r="AI43" s="81" t="str">
        <f>IF(N43="",IFERROR(VLOOKUP($U43,scriv!$C$2:$AK$802,33,FALSE),""),N43)</f>
        <v/>
      </c>
      <c r="AJ43" s="81" t="str">
        <f>IF(O43="",IFERROR(VLOOKUP($U43,scriv!$C$2:$AK$802,34,FALSE),""),O43)</f>
        <v/>
      </c>
      <c r="AK43" s="81" t="str">
        <f>IF(P43="",IFERROR(VLOOKUP($U43,scriv!$C$2:$AK$802,35,FALSE),""),P43)</f>
        <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1053</v>
      </c>
      <c r="C44" t="s">
        <v>1054</v>
      </c>
      <c r="D44" t="s">
        <v>1055</v>
      </c>
      <c r="E44"/>
      <c r="F44"/>
      <c r="G44"/>
      <c r="H44"/>
      <c r="I44"/>
      <c r="J44"/>
      <c r="K44"/>
      <c r="L44"/>
      <c r="M44"/>
      <c r="N44"/>
      <c r="O44"/>
      <c r="P44"/>
      <c r="Q44"/>
      <c r="R44"/>
      <c r="S44"/>
      <c r="T44"/>
      <c r="U44" t="s">
        <v>1047</v>
      </c>
      <c r="V44"/>
      <c r="W44"/>
      <c r="X44"/>
      <c r="Y44"/>
      <c r="Z44"/>
      <c r="AA44"/>
      <c r="AB44"/>
      <c r="AC44"/>
      <c r="AD44"/>
      <c r="AE44"/>
      <c r="AF44" t="s">
        <v>1056</v>
      </c>
      <c r="AG44"/>
      <c r="AH44" s="81" t="str">
        <f>IF(M44="",IFERROR(VLOOKUP($U44,scriv!$C$2:$AK$802,32,FALSE),""),M44)</f>
        <v/>
      </c>
      <c r="AI44" s="81" t="str">
        <f>IF(N44="",IFERROR(VLOOKUP($U44,scriv!$C$2:$AK$802,33,FALSE),""),N44)</f>
        <v/>
      </c>
      <c r="AJ44" s="81" t="str">
        <f>IF(O44="",IFERROR(VLOOKUP($U44,scriv!$C$2:$AK$802,34,FALSE),""),O44)</f>
        <v/>
      </c>
      <c r="AK44" s="81" t="str">
        <f>IF(P44="",IFERROR(VLOOKUP($U44,scriv!$C$2:$AK$802,35,FALSE),""),P44)</f>
        <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1057</v>
      </c>
      <c r="D45" t="s">
        <v>1057</v>
      </c>
      <c r="E45"/>
      <c r="F45"/>
      <c r="G45"/>
      <c r="H45"/>
      <c r="I45"/>
      <c r="J45"/>
      <c r="K45"/>
      <c r="L45"/>
      <c r="M45"/>
      <c r="N45"/>
      <c r="O45"/>
      <c r="P45"/>
      <c r="Q45"/>
      <c r="R45"/>
      <c r="S45"/>
      <c r="T45"/>
      <c r="U45" t="s">
        <v>936</v>
      </c>
      <c r="V45"/>
      <c r="W45"/>
      <c r="X45"/>
      <c r="Y45"/>
      <c r="Z45"/>
      <c r="AA45"/>
      <c r="AB45"/>
      <c r="AC45"/>
      <c r="AD45"/>
      <c r="AE45"/>
      <c r="AF45"/>
      <c r="AG45"/>
      <c r="AH45" s="81" t="str">
        <f>IF(M45="",IFERROR(VLOOKUP($U45,scriv!$C$2:$AK$802,32,FALSE),""),M45)</f>
        <v/>
      </c>
      <c r="AI45" s="81" t="str">
        <f>IF(N45="",IFERROR(VLOOKUP($U45,scriv!$C$2:$AK$802,33,FALSE),""),N45)</f>
        <v/>
      </c>
      <c r="AJ45" s="81" t="str">
        <f>IF(O45="",IFERROR(VLOOKUP($U45,scriv!$C$2:$AK$802,34,FALSE),""),O45)</f>
        <v/>
      </c>
      <c r="AK45" s="81" t="str">
        <f>IF(P45="",IFERROR(VLOOKUP($U45,scriv!$C$2:$AK$802,35,FALSE),""),P45)</f>
        <v/>
      </c>
      <c r="AL45" s="242" t="str">
        <f t="shared" si="0"/>
        <v>Video</v>
      </c>
      <c r="AM45" s="240" t="str">
        <f t="shared" si="1"/>
        <v>Story</v>
      </c>
      <c r="AN45" s="242" t="str">
        <f t="shared" si="2"/>
        <v/>
      </c>
      <c r="AO45" s="240" t="str">
        <f t="shared" si="3"/>
        <v/>
      </c>
      <c r="AP45" s="242" t="str">
        <f t="shared" si="4"/>
        <v/>
      </c>
    </row>
    <row r="46" spans="1:42" ht="23" customHeight="1">
      <c r="A46" t="s">
        <v>926</v>
      </c>
      <c r="B46" t="s">
        <v>1058</v>
      </c>
      <c r="C46" t="s">
        <v>1059</v>
      </c>
      <c r="D46" t="s">
        <v>1059</v>
      </c>
      <c r="E46"/>
      <c r="F46"/>
      <c r="G46"/>
      <c r="H46"/>
      <c r="I46"/>
      <c r="J46"/>
      <c r="K46"/>
      <c r="L46"/>
      <c r="M46"/>
      <c r="N46"/>
      <c r="O46"/>
      <c r="P46"/>
      <c r="Q46"/>
      <c r="R46"/>
      <c r="S46"/>
      <c r="T46"/>
      <c r="U46" t="s">
        <v>1057</v>
      </c>
      <c r="V46"/>
      <c r="W46"/>
      <c r="X46"/>
      <c r="Y46"/>
      <c r="Z46"/>
      <c r="AA46"/>
      <c r="AB46"/>
      <c r="AC46"/>
      <c r="AD46"/>
      <c r="AE46"/>
      <c r="AF46" t="s">
        <v>1060</v>
      </c>
      <c r="AG46"/>
      <c r="AH46" s="81" t="str">
        <f>IF(M46="",IFERROR(VLOOKUP($U46,scriv!$C$2:$AK$802,32,FALSE),""),M46)</f>
        <v/>
      </c>
      <c r="AI46" s="81" t="str">
        <f>IF(N46="",IFERROR(VLOOKUP($U46,scriv!$C$2:$AK$802,33,FALSE),""),N46)</f>
        <v/>
      </c>
      <c r="AJ46" s="81" t="str">
        <f>IF(O46="",IFERROR(VLOOKUP($U46,scriv!$C$2:$AK$802,34,FALSE),""),O46)</f>
        <v/>
      </c>
      <c r="AK46" s="81" t="str">
        <f>IF(P46="",IFERROR(VLOOKUP($U46,scriv!$C$2:$AK$802,35,FALSE),""),P46)</f>
        <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1061</v>
      </c>
      <c r="D47" t="s">
        <v>1061</v>
      </c>
      <c r="E47"/>
      <c r="F47"/>
      <c r="G47"/>
      <c r="H47"/>
      <c r="I47"/>
      <c r="J47"/>
      <c r="K47"/>
      <c r="L47"/>
      <c r="M47"/>
      <c r="N47"/>
      <c r="O47"/>
      <c r="P47"/>
      <c r="Q47"/>
      <c r="R47"/>
      <c r="S47"/>
      <c r="T47"/>
      <c r="U47" t="s">
        <v>936</v>
      </c>
      <c r="V47"/>
      <c r="W47"/>
      <c r="X47"/>
      <c r="Y47"/>
      <c r="Z47"/>
      <c r="AA47"/>
      <c r="AB47"/>
      <c r="AC47"/>
      <c r="AD47"/>
      <c r="AE47"/>
      <c r="AF47"/>
      <c r="AG47"/>
      <c r="AH47" s="81" t="str">
        <f>IF(M47="",IFERROR(VLOOKUP($U47,scriv!$C$2:$AK$802,32,FALSE),""),M47)</f>
        <v/>
      </c>
      <c r="AI47" s="81" t="str">
        <f>IF(N47="",IFERROR(VLOOKUP($U47,scriv!$C$2:$AK$802,33,FALSE),""),N47)</f>
        <v/>
      </c>
      <c r="AJ47" s="81" t="str">
        <f>IF(O47="",IFERROR(VLOOKUP($U47,scriv!$C$2:$AK$802,34,FALSE),""),O47)</f>
        <v/>
      </c>
      <c r="AK47" s="81" t="str">
        <f>IF(P47="",IFERROR(VLOOKUP($U47,scriv!$C$2:$AK$802,35,FALSE),""),P47)</f>
        <v/>
      </c>
      <c r="AL47" s="242" t="str">
        <f t="shared" si="0"/>
        <v>Animations</v>
      </c>
      <c r="AM47" s="240" t="str">
        <f t="shared" si="1"/>
        <v>Story</v>
      </c>
      <c r="AN47" s="242" t="str">
        <f t="shared" si="2"/>
        <v/>
      </c>
      <c r="AO47" s="240" t="str">
        <f t="shared" si="3"/>
        <v/>
      </c>
      <c r="AP47" s="242" t="str">
        <f t="shared" si="4"/>
        <v/>
      </c>
    </row>
    <row r="48" spans="1:42" ht="23" customHeight="1">
      <c r="A48" t="s">
        <v>926</v>
      </c>
      <c r="B48" t="s">
        <v>1062</v>
      </c>
      <c r="C48" t="s">
        <v>1063</v>
      </c>
      <c r="D48" t="s">
        <v>1064</v>
      </c>
      <c r="E48"/>
      <c r="F48"/>
      <c r="G48"/>
      <c r="H48"/>
      <c r="I48"/>
      <c r="J48"/>
      <c r="K48"/>
      <c r="L48"/>
      <c r="M48"/>
      <c r="N48"/>
      <c r="O48"/>
      <c r="P48"/>
      <c r="Q48"/>
      <c r="R48"/>
      <c r="S48"/>
      <c r="T48"/>
      <c r="U48" t="s">
        <v>1061</v>
      </c>
      <c r="V48"/>
      <c r="W48"/>
      <c r="X48"/>
      <c r="Y48"/>
      <c r="Z48"/>
      <c r="AA48"/>
      <c r="AB48"/>
      <c r="AC48"/>
      <c r="AD48"/>
      <c r="AE48"/>
      <c r="AF48" t="s">
        <v>1065</v>
      </c>
      <c r="AG48"/>
      <c r="AH48" s="81" t="str">
        <f>IF(M48="",IFERROR(VLOOKUP($U48,scriv!$C$2:$AK$802,32,FALSE),""),M48)</f>
        <v/>
      </c>
      <c r="AI48" s="81" t="str">
        <f>IF(N48="",IFERROR(VLOOKUP($U48,scriv!$C$2:$AK$802,33,FALSE),""),N48)</f>
        <v/>
      </c>
      <c r="AJ48" s="81" t="str">
        <f>IF(O48="",IFERROR(VLOOKUP($U48,scriv!$C$2:$AK$802,34,FALSE),""),O48)</f>
        <v/>
      </c>
      <c r="AK48" s="81" t="str">
        <f>IF(P48="",IFERROR(VLOOKUP($U48,scriv!$C$2:$AK$802,35,FALSE),""),P48)</f>
        <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1066</v>
      </c>
      <c r="D49" t="s">
        <v>1066</v>
      </c>
      <c r="E49"/>
      <c r="F49"/>
      <c r="G49"/>
      <c r="H49"/>
      <c r="I49"/>
      <c r="J49"/>
      <c r="K49"/>
      <c r="L49"/>
      <c r="M49"/>
      <c r="N49"/>
      <c r="O49"/>
      <c r="P49"/>
      <c r="Q49"/>
      <c r="R49"/>
      <c r="S49"/>
      <c r="T49"/>
      <c r="U49" t="s">
        <v>936</v>
      </c>
      <c r="V49"/>
      <c r="W49"/>
      <c r="X49"/>
      <c r="Y49"/>
      <c r="Z49"/>
      <c r="AA49"/>
      <c r="AB49"/>
      <c r="AC49"/>
      <c r="AD49"/>
      <c r="AE49"/>
      <c r="AF49"/>
      <c r="AG49"/>
      <c r="AH49" s="81" t="str">
        <f>IF(M49="",IFERROR(VLOOKUP($U49,scriv!$C$2:$AK$802,32,FALSE),""),M49)</f>
        <v/>
      </c>
      <c r="AI49" s="81" t="str">
        <f>IF(N49="",IFERROR(VLOOKUP($U49,scriv!$C$2:$AK$802,33,FALSE),""),N49)</f>
        <v/>
      </c>
      <c r="AJ49" s="81" t="str">
        <f>IF(O49="",IFERROR(VLOOKUP($U49,scriv!$C$2:$AK$802,34,FALSE),""),O49)</f>
        <v/>
      </c>
      <c r="AK49" s="81" t="str">
        <f>IF(P49="",IFERROR(VLOOKUP($U49,scriv!$C$2:$AK$802,35,FALSE),""),P49)</f>
        <v/>
      </c>
      <c r="AL49" s="242" t="str">
        <f t="shared" si="0"/>
        <v>Forms</v>
      </c>
      <c r="AM49" s="240" t="str">
        <f t="shared" si="1"/>
        <v>Story</v>
      </c>
      <c r="AN49" s="242" t="str">
        <f t="shared" si="2"/>
        <v/>
      </c>
      <c r="AO49" s="240" t="str">
        <f t="shared" si="3"/>
        <v/>
      </c>
      <c r="AP49" s="242" t="str">
        <f t="shared" si="4"/>
        <v/>
      </c>
    </row>
    <row r="50" spans="1:42" ht="23" customHeight="1">
      <c r="A50" t="s">
        <v>926</v>
      </c>
      <c r="B50" t="s">
        <v>1067</v>
      </c>
      <c r="C50" t="s">
        <v>1068</v>
      </c>
      <c r="D50" t="s">
        <v>1069</v>
      </c>
      <c r="E50"/>
      <c r="F50"/>
      <c r="G50"/>
      <c r="H50"/>
      <c r="I50"/>
      <c r="J50"/>
      <c r="K50"/>
      <c r="L50"/>
      <c r="M50"/>
      <c r="N50"/>
      <c r="O50"/>
      <c r="P50"/>
      <c r="Q50"/>
      <c r="R50"/>
      <c r="S50"/>
      <c r="T50"/>
      <c r="U50" t="s">
        <v>1066</v>
      </c>
      <c r="V50"/>
      <c r="W50"/>
      <c r="X50"/>
      <c r="Y50"/>
      <c r="Z50"/>
      <c r="AA50"/>
      <c r="AB50"/>
      <c r="AC50"/>
      <c r="AD50"/>
      <c r="AE50"/>
      <c r="AF50"/>
      <c r="AG50"/>
      <c r="AH50" s="81" t="str">
        <f>IF(M50="",IFERROR(VLOOKUP($U50,scriv!$C$2:$AK$802,32,FALSE),""),M50)</f>
        <v/>
      </c>
      <c r="AI50" s="81" t="str">
        <f>IF(N50="",IFERROR(VLOOKUP($U50,scriv!$C$2:$AK$802,33,FALSE),""),N50)</f>
        <v/>
      </c>
      <c r="AJ50" s="81" t="str">
        <f>IF(O50="",IFERROR(VLOOKUP($U50,scriv!$C$2:$AK$802,34,FALSE),""),O50)</f>
        <v/>
      </c>
      <c r="AK50" s="81" t="str">
        <f>IF(P50="",IFERROR(VLOOKUP($U50,scriv!$C$2:$AK$802,35,FALSE),""),P50)</f>
        <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1070</v>
      </c>
      <c r="D51" t="s">
        <v>1071</v>
      </c>
      <c r="E51"/>
      <c r="F51"/>
      <c r="G51"/>
      <c r="H51"/>
      <c r="I51"/>
      <c r="J51"/>
      <c r="K51"/>
      <c r="L51"/>
      <c r="M51"/>
      <c r="N51"/>
      <c r="O51"/>
      <c r="P51"/>
      <c r="Q51"/>
      <c r="R51"/>
      <c r="S51"/>
      <c r="T51"/>
      <c r="U51" t="s">
        <v>936</v>
      </c>
      <c r="V51"/>
      <c r="W51"/>
      <c r="X51"/>
      <c r="Y51"/>
      <c r="Z51"/>
      <c r="AA51"/>
      <c r="AB51"/>
      <c r="AC51"/>
      <c r="AD51"/>
      <c r="AE51"/>
      <c r="AF51"/>
      <c r="AG51"/>
      <c r="AH51" s="81" t="str">
        <f>IF(M51="",IFERROR(VLOOKUP($U51,scriv!$C$2:$AK$802,32,FALSE),""),M51)</f>
        <v/>
      </c>
      <c r="AI51" s="81" t="str">
        <f>IF(N51="",IFERROR(VLOOKUP($U51,scriv!$C$2:$AK$802,33,FALSE),""),N51)</f>
        <v/>
      </c>
      <c r="AJ51" s="81" t="str">
        <f>IF(O51="",IFERROR(VLOOKUP($U51,scriv!$C$2:$AK$802,34,FALSE),""),O51)</f>
        <v/>
      </c>
      <c r="AK51" s="81" t="str">
        <f>IF(P51="",IFERROR(VLOOKUP($U51,scriv!$C$2:$AK$802,35,FALSE),""),P51)</f>
        <v/>
      </c>
      <c r="AL51" s="242" t="str">
        <f t="shared" si="0"/>
        <v>SpeechSynthesis</v>
      </c>
      <c r="AM51" s="240" t="str">
        <f t="shared" si="1"/>
        <v>Story</v>
      </c>
      <c r="AN51" s="242" t="str">
        <f t="shared" si="2"/>
        <v/>
      </c>
      <c r="AO51" s="240" t="str">
        <f t="shared" si="3"/>
        <v/>
      </c>
      <c r="AP51" s="242" t="str">
        <f t="shared" si="4"/>
        <v/>
      </c>
    </row>
    <row r="52" spans="1:42" ht="23" customHeight="1">
      <c r="A52" t="s">
        <v>926</v>
      </c>
      <c r="B52" t="s">
        <v>1072</v>
      </c>
      <c r="C52" t="s">
        <v>1073</v>
      </c>
      <c r="D52" t="s">
        <v>1074</v>
      </c>
      <c r="E52"/>
      <c r="F52"/>
      <c r="G52"/>
      <c r="H52"/>
      <c r="I52"/>
      <c r="J52"/>
      <c r="K52"/>
      <c r="L52"/>
      <c r="M52"/>
      <c r="N52"/>
      <c r="O52"/>
      <c r="P52"/>
      <c r="Q52"/>
      <c r="R52"/>
      <c r="S52"/>
      <c r="T52"/>
      <c r="U52" t="s">
        <v>1070</v>
      </c>
      <c r="V52"/>
      <c r="W52"/>
      <c r="X52"/>
      <c r="Y52"/>
      <c r="Z52"/>
      <c r="AA52"/>
      <c r="AB52"/>
      <c r="AC52"/>
      <c r="AD52"/>
      <c r="AE52"/>
      <c r="AF52"/>
      <c r="AG52"/>
      <c r="AH52" s="81" t="str">
        <f>IF(M52="",IFERROR(VLOOKUP($U52,scriv!$C$2:$AK$802,32,FALSE),""),M52)</f>
        <v/>
      </c>
      <c r="AI52" s="81" t="str">
        <f>IF(N52="",IFERROR(VLOOKUP($U52,scriv!$C$2:$AK$802,33,FALSE),""),N52)</f>
        <v/>
      </c>
      <c r="AJ52" s="81" t="str">
        <f>IF(O52="",IFERROR(VLOOKUP($U52,scriv!$C$2:$AK$802,34,FALSE),""),O52)</f>
        <v/>
      </c>
      <c r="AK52" s="81" t="str">
        <f>IF(P52="",IFERROR(VLOOKUP($U52,scriv!$C$2:$AK$802,35,FALSE),""),P52)</f>
        <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1075</v>
      </c>
      <c r="D53" t="s">
        <v>1076</v>
      </c>
      <c r="E53"/>
      <c r="F53"/>
      <c r="G53"/>
      <c r="H53"/>
      <c r="I53"/>
      <c r="J53"/>
      <c r="K53"/>
      <c r="L53"/>
      <c r="M53"/>
      <c r="N53"/>
      <c r="O53"/>
      <c r="P53"/>
      <c r="Q53"/>
      <c r="R53"/>
      <c r="S53"/>
      <c r="T53"/>
      <c r="U53" t="s">
        <v>936</v>
      </c>
      <c r="V53"/>
      <c r="W53"/>
      <c r="X53"/>
      <c r="Y53"/>
      <c r="Z53"/>
      <c r="AA53"/>
      <c r="AB53"/>
      <c r="AC53"/>
      <c r="AD53"/>
      <c r="AE53"/>
      <c r="AF53"/>
      <c r="AG53"/>
      <c r="AH53" s="81" t="str">
        <f>IF(M53="",IFERROR(VLOOKUP($U53,scriv!$C$2:$AK$802,32,FALSE),""),M53)</f>
        <v/>
      </c>
      <c r="AI53" s="81" t="str">
        <f>IF(N53="",IFERROR(VLOOKUP($U53,scriv!$C$2:$AK$802,33,FALSE),""),N53)</f>
        <v/>
      </c>
      <c r="AJ53" s="81" t="str">
        <f>IF(O53="",IFERROR(VLOOKUP($U53,scriv!$C$2:$AK$802,34,FALSE),""),O53)</f>
        <v/>
      </c>
      <c r="AK53" s="81" t="str">
        <f>IF(P53="",IFERROR(VLOOKUP($U53,scriv!$C$2:$AK$802,35,FALSE),""),P53)</f>
        <v/>
      </c>
      <c r="AL53" s="242" t="str">
        <f t="shared" si="0"/>
        <v>URLCommands</v>
      </c>
      <c r="AM53" s="240" t="str">
        <f t="shared" si="1"/>
        <v>Story</v>
      </c>
      <c r="AN53" s="242" t="str">
        <f t="shared" si="2"/>
        <v/>
      </c>
      <c r="AO53" s="240" t="str">
        <f t="shared" si="3"/>
        <v/>
      </c>
      <c r="AP53" s="242" t="str">
        <f t="shared" si="4"/>
        <v/>
      </c>
    </row>
    <row r="54" spans="1:42" ht="23" customHeight="1">
      <c r="A54" t="s">
        <v>926</v>
      </c>
      <c r="B54" t="s">
        <v>1072</v>
      </c>
      <c r="C54" t="s">
        <v>1160</v>
      </c>
      <c r="D54" t="s">
        <v>1161</v>
      </c>
      <c r="E54"/>
      <c r="F54"/>
      <c r="G54"/>
      <c r="H54"/>
      <c r="I54"/>
      <c r="J54"/>
      <c r="K54"/>
      <c r="L54"/>
      <c r="M54"/>
      <c r="N54"/>
      <c r="O54"/>
      <c r="P54"/>
      <c r="Q54"/>
      <c r="R54"/>
      <c r="S54"/>
      <c r="T54"/>
      <c r="U54" t="s">
        <v>1075</v>
      </c>
      <c r="V54"/>
      <c r="W54"/>
      <c r="X54"/>
      <c r="Y54"/>
      <c r="Z54"/>
      <c r="AA54"/>
      <c r="AB54"/>
      <c r="AC54"/>
      <c r="AD54"/>
      <c r="AE54"/>
      <c r="AF54" t="s">
        <v>1078</v>
      </c>
      <c r="AG54"/>
      <c r="AH54" s="81" t="str">
        <f>IF(M54="",IFERROR(VLOOKUP($U54,scriv!$C$2:$AK$802,32,FALSE),""),M54)</f>
        <v/>
      </c>
      <c r="AI54" s="81" t="str">
        <f>IF(N54="",IFERROR(VLOOKUP($U54,scriv!$C$2:$AK$802,33,FALSE),""),N54)</f>
        <v/>
      </c>
      <c r="AJ54" s="81" t="str">
        <f>IF(O54="",IFERROR(VLOOKUP($U54,scriv!$C$2:$AK$802,34,FALSE),""),O54)</f>
        <v/>
      </c>
      <c r="AK54" s="81" t="str">
        <f>IF(P54="",IFERROR(VLOOKUP($U54,scriv!$C$2:$AK$802,35,FALSE),""),P54)</f>
        <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1162</v>
      </c>
      <c r="C55" t="s">
        <v>1080</v>
      </c>
      <c r="D55" t="s">
        <v>1081</v>
      </c>
      <c r="E55"/>
      <c r="F55"/>
      <c r="G55"/>
      <c r="H55"/>
      <c r="I55"/>
      <c r="J55"/>
      <c r="K55"/>
      <c r="L55"/>
      <c r="M55"/>
      <c r="N55"/>
      <c r="O55"/>
      <c r="P55"/>
      <c r="Q55"/>
      <c r="R55"/>
      <c r="S55"/>
      <c r="T55"/>
      <c r="U55" t="s">
        <v>1075</v>
      </c>
      <c r="V55"/>
      <c r="W55"/>
      <c r="X55"/>
      <c r="Y55"/>
      <c r="Z55"/>
      <c r="AA55"/>
      <c r="AB55"/>
      <c r="AC55"/>
      <c r="AD55"/>
      <c r="AE55"/>
      <c r="AF55" t="s">
        <v>1082</v>
      </c>
      <c r="AG55"/>
      <c r="AH55" s="81" t="str">
        <f>IF(M55="",IFERROR(VLOOKUP($U55,scriv!$C$2:$AK$802,32,FALSE),""),M55)</f>
        <v/>
      </c>
      <c r="AI55" s="81" t="str">
        <f>IF(N55="",IFERROR(VLOOKUP($U55,scriv!$C$2:$AK$802,33,FALSE),""),N55)</f>
        <v/>
      </c>
      <c r="AJ55" s="81" t="str">
        <f>IF(O55="",IFERROR(VLOOKUP($U55,scriv!$C$2:$AK$802,34,FALSE),""),O55)</f>
        <v/>
      </c>
      <c r="AK55" s="81" t="str">
        <f>IF(P55="",IFERROR(VLOOKUP($U55,scriv!$C$2:$AK$802,35,FALSE),""),P55)</f>
        <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1163</v>
      </c>
      <c r="C56" t="s">
        <v>1084</v>
      </c>
      <c r="D56" t="s">
        <v>1085</v>
      </c>
      <c r="E56"/>
      <c r="F56"/>
      <c r="G56"/>
      <c r="H56"/>
      <c r="I56"/>
      <c r="J56"/>
      <c r="K56"/>
      <c r="L56"/>
      <c r="M56"/>
      <c r="N56"/>
      <c r="O56"/>
      <c r="P56"/>
      <c r="Q56"/>
      <c r="R56"/>
      <c r="S56"/>
      <c r="T56"/>
      <c r="U56" t="s">
        <v>1075</v>
      </c>
      <c r="V56"/>
      <c r="W56"/>
      <c r="X56"/>
      <c r="Y56"/>
      <c r="Z56"/>
      <c r="AA56"/>
      <c r="AB56"/>
      <c r="AC56"/>
      <c r="AD56"/>
      <c r="AE56"/>
      <c r="AF56" t="s">
        <v>1086</v>
      </c>
      <c r="AG56"/>
      <c r="AH56" s="81" t="str">
        <f>IF(M56="",IFERROR(VLOOKUP($U56,scriv!$C$2:$AK$802,32,FALSE),""),M56)</f>
        <v/>
      </c>
      <c r="AI56" s="81" t="str">
        <f>IF(N56="",IFERROR(VLOOKUP($U56,scriv!$C$2:$AK$802,33,FALSE),""),N56)</f>
        <v/>
      </c>
      <c r="AJ56" s="81" t="str">
        <f>IF(O56="",IFERROR(VLOOKUP($U56,scriv!$C$2:$AK$802,34,FALSE),""),O56)</f>
        <v/>
      </c>
      <c r="AK56" s="81" t="str">
        <f>IF(P56="",IFERROR(VLOOKUP($U56,scriv!$C$2:$AK$802,35,FALSE),""),P56)</f>
        <v/>
      </c>
      <c r="AL56" s="242" t="str">
        <f t="shared" si="0"/>
        <v>+++---</v>
      </c>
      <c r="AM56" s="240" t="str">
        <f t="shared" si="1"/>
        <v>URLCommands</v>
      </c>
      <c r="AN56" s="242" t="str">
        <f t="shared" si="2"/>
        <v/>
      </c>
      <c r="AO56" s="240" t="str">
        <f t="shared" si="3"/>
        <v/>
      </c>
      <c r="AP56" s="242" t="str">
        <f t="shared" si="4"/>
        <v/>
      </c>
    </row>
    <row r="57" spans="1:42" ht="23" customHeight="1">
      <c r="A57" t="s">
        <v>926</v>
      </c>
      <c r="B57" t="s">
        <v>1164</v>
      </c>
      <c r="C57" t="s">
        <v>1088</v>
      </c>
      <c r="D57" t="s">
        <v>1089</v>
      </c>
      <c r="E57"/>
      <c r="F57"/>
      <c r="G57"/>
      <c r="H57"/>
      <c r="I57"/>
      <c r="J57"/>
      <c r="K57"/>
      <c r="L57"/>
      <c r="M57"/>
      <c r="N57"/>
      <c r="O57"/>
      <c r="P57"/>
      <c r="Q57"/>
      <c r="R57"/>
      <c r="S57"/>
      <c r="T57"/>
      <c r="U57" t="s">
        <v>1075</v>
      </c>
      <c r="V57"/>
      <c r="W57"/>
      <c r="X57"/>
      <c r="Y57"/>
      <c r="Z57"/>
      <c r="AA57"/>
      <c r="AB57"/>
      <c r="AC57"/>
      <c r="AD57"/>
      <c r="AE57"/>
      <c r="AF57" t="s">
        <v>1090</v>
      </c>
      <c r="AG57"/>
      <c r="AH57" s="81" t="str">
        <f>IF(M57="",IFERROR(VLOOKUP($U57,scriv!$C$2:$AK$802,32,FALSE),""),M57)</f>
        <v/>
      </c>
      <c r="AI57" s="81" t="str">
        <f>IF(N57="",IFERROR(VLOOKUP($U57,scriv!$C$2:$AK$802,33,FALSE),""),N57)</f>
        <v/>
      </c>
      <c r="AJ57" s="81" t="str">
        <f>IF(O57="",IFERROR(VLOOKUP($U57,scriv!$C$2:$AK$802,34,FALSE),""),O57)</f>
        <v/>
      </c>
      <c r="AK57" s="81" t="str">
        <f>IF(P57="",IFERROR(VLOOKUP($U57,scriv!$C$2:$AK$802,35,FALSE),""),P57)</f>
        <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1092</v>
      </c>
      <c r="D58" t="s">
        <v>1093</v>
      </c>
      <c r="E58"/>
      <c r="F58"/>
      <c r="G58"/>
      <c r="H58"/>
      <c r="I58"/>
      <c r="J58"/>
      <c r="K58"/>
      <c r="L58"/>
      <c r="M58"/>
      <c r="N58"/>
      <c r="O58"/>
      <c r="P58"/>
      <c r="Q58"/>
      <c r="R58"/>
      <c r="S58"/>
      <c r="T58"/>
      <c r="U58" t="s">
        <v>936</v>
      </c>
      <c r="V58"/>
      <c r="W58"/>
      <c r="X58"/>
      <c r="Y58"/>
      <c r="Z58"/>
      <c r="AA58"/>
      <c r="AB58"/>
      <c r="AC58"/>
      <c r="AD58"/>
      <c r="AE58"/>
      <c r="AF58"/>
      <c r="AG58"/>
      <c r="AH58" s="81" t="str">
        <f>IF(M58="",IFERROR(VLOOKUP($U58,scriv!$C$2:$AK$802,32,FALSE),""),M58)</f>
        <v/>
      </c>
      <c r="AI58" s="81" t="str">
        <f>IF(N58="",IFERROR(VLOOKUP($U58,scriv!$C$2:$AK$802,33,FALSE),""),N58)</f>
        <v/>
      </c>
      <c r="AJ58" s="81" t="str">
        <f>IF(O58="",IFERROR(VLOOKUP($U58,scriv!$C$2:$AK$802,34,FALSE),""),O58)</f>
        <v/>
      </c>
      <c r="AK58" s="81" t="str">
        <f>IF(P58="",IFERROR(VLOOKUP($U58,scriv!$C$2:$AK$802,35,FALSE),""),P58)</f>
        <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1077</v>
      </c>
      <c r="C59" t="s">
        <v>1095</v>
      </c>
      <c r="D59" t="s">
        <v>1096</v>
      </c>
      <c r="E59"/>
      <c r="F59"/>
      <c r="G59"/>
      <c r="H59"/>
      <c r="I59"/>
      <c r="J59"/>
      <c r="K59"/>
      <c r="L59"/>
      <c r="M59"/>
      <c r="N59"/>
      <c r="O59"/>
      <c r="P59"/>
      <c r="Q59"/>
      <c r="R59"/>
      <c r="S59"/>
      <c r="T59"/>
      <c r="U59" t="s">
        <v>1092</v>
      </c>
      <c r="V59"/>
      <c r="W59"/>
      <c r="X59"/>
      <c r="Y59"/>
      <c r="Z59"/>
      <c r="AA59"/>
      <c r="AB59"/>
      <c r="AC59"/>
      <c r="AD59"/>
      <c r="AE59"/>
      <c r="AF59" t="s">
        <v>1097</v>
      </c>
      <c r="AG59"/>
      <c r="AH59" s="81" t="str">
        <f>IF(M59="",IFERROR(VLOOKUP($U59,scriv!$C$2:$AK$802,32,FALSE),""),M59)</f>
        <v/>
      </c>
      <c r="AI59" s="81" t="str">
        <f>IF(N59="",IFERROR(VLOOKUP($U59,scriv!$C$2:$AK$802,33,FALSE),""),N59)</f>
        <v/>
      </c>
      <c r="AJ59" s="81" t="str">
        <f>IF(O59="",IFERROR(VLOOKUP($U59,scriv!$C$2:$AK$802,34,FALSE),""),O59)</f>
        <v/>
      </c>
      <c r="AK59" s="81" t="str">
        <f>IF(P59="",IFERROR(VLOOKUP($U59,scriv!$C$2:$AK$802,35,FALSE),""),P59)</f>
        <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1079</v>
      </c>
      <c r="C60" t="s">
        <v>1099</v>
      </c>
      <c r="D60" t="s">
        <v>1100</v>
      </c>
      <c r="E60"/>
      <c r="F60"/>
      <c r="G60"/>
      <c r="H60"/>
      <c r="I60"/>
      <c r="J60"/>
      <c r="K60"/>
      <c r="L60"/>
      <c r="M60"/>
      <c r="N60"/>
      <c r="O60"/>
      <c r="P60"/>
      <c r="Q60"/>
      <c r="R60"/>
      <c r="S60"/>
      <c r="T60"/>
      <c r="U60" t="s">
        <v>1092</v>
      </c>
      <c r="V60"/>
      <c r="W60"/>
      <c r="X60"/>
      <c r="Y60"/>
      <c r="Z60"/>
      <c r="AA60"/>
      <c r="AB60"/>
      <c r="AC60"/>
      <c r="AD60"/>
      <c r="AE60"/>
      <c r="AF60" t="s">
        <v>1101</v>
      </c>
      <c r="AG60"/>
      <c r="AH60" s="81" t="str">
        <f>IF(M60="",IFERROR(VLOOKUP($U60,scriv!$C$2:$AK$802,32,FALSE),""),M60)</f>
        <v/>
      </c>
      <c r="AI60" s="81" t="str">
        <f>IF(N60="",IFERROR(VLOOKUP($U60,scriv!$C$2:$AK$802,33,FALSE),""),N60)</f>
        <v/>
      </c>
      <c r="AJ60" s="81" t="str">
        <f>IF(O60="",IFERROR(VLOOKUP($U60,scriv!$C$2:$AK$802,34,FALSE),""),O60)</f>
        <v/>
      </c>
      <c r="AK60" s="81" t="str">
        <f>IF(P60="",IFERROR(VLOOKUP($U60,scriv!$C$2:$AK$802,35,FALSE),""),P60)</f>
        <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1083</v>
      </c>
      <c r="C61" t="s">
        <v>1103</v>
      </c>
      <c r="D61" t="s">
        <v>1104</v>
      </c>
      <c r="E61"/>
      <c r="F61"/>
      <c r="G61"/>
      <c r="H61"/>
      <c r="I61"/>
      <c r="J61"/>
      <c r="K61"/>
      <c r="L61"/>
      <c r="M61"/>
      <c r="N61"/>
      <c r="O61"/>
      <c r="P61"/>
      <c r="Q61"/>
      <c r="R61"/>
      <c r="S61"/>
      <c r="T61"/>
      <c r="U61" t="s">
        <v>1092</v>
      </c>
      <c r="V61"/>
      <c r="W61"/>
      <c r="X61"/>
      <c r="Y61"/>
      <c r="Z61"/>
      <c r="AA61"/>
      <c r="AB61"/>
      <c r="AC61"/>
      <c r="AD61"/>
      <c r="AE61"/>
      <c r="AF61" t="s">
        <v>1105</v>
      </c>
      <c r="AG61"/>
      <c r="AH61" s="81" t="str">
        <f>IF(M61="",IFERROR(VLOOKUP($U61,scriv!$C$2:$AK$802,32,FALSE),""),M61)</f>
        <v/>
      </c>
      <c r="AI61" s="81" t="str">
        <f>IF(N61="",IFERROR(VLOOKUP($U61,scriv!$C$2:$AK$802,33,FALSE),""),N61)</f>
        <v/>
      </c>
      <c r="AJ61" s="81" t="str">
        <f>IF(O61="",IFERROR(VLOOKUP($U61,scriv!$C$2:$AK$802,34,FALSE),""),O61)</f>
        <v/>
      </c>
      <c r="AK61" s="81" t="str">
        <f>IF(P61="",IFERROR(VLOOKUP($U61,scriv!$C$2:$AK$802,35,FALSE),""),P61)</f>
        <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1087</v>
      </c>
      <c r="C62" t="s">
        <v>1107</v>
      </c>
      <c r="D62" t="s">
        <v>1108</v>
      </c>
      <c r="E62"/>
      <c r="F62"/>
      <c r="G62"/>
      <c r="H62"/>
      <c r="I62"/>
      <c r="J62"/>
      <c r="K62"/>
      <c r="L62"/>
      <c r="M62"/>
      <c r="N62"/>
      <c r="O62"/>
      <c r="P62"/>
      <c r="Q62"/>
      <c r="R62"/>
      <c r="S62"/>
      <c r="T62"/>
      <c r="U62" t="s">
        <v>1092</v>
      </c>
      <c r="V62"/>
      <c r="W62"/>
      <c r="X62"/>
      <c r="Y62"/>
      <c r="Z62"/>
      <c r="AA62"/>
      <c r="AB62"/>
      <c r="AC62"/>
      <c r="AD62"/>
      <c r="AE62"/>
      <c r="AF62" t="s">
        <v>1109</v>
      </c>
      <c r="AG62"/>
      <c r="AH62" s="81" t="str">
        <f>IF(M62="",IFERROR(VLOOKUP($U62,scriv!$C$2:$AK$802,32,FALSE),""),M62)</f>
        <v/>
      </c>
      <c r="AI62" s="81" t="str">
        <f>IF(N62="",IFERROR(VLOOKUP($U62,scriv!$C$2:$AK$802,33,FALSE),""),N62)</f>
        <v/>
      </c>
      <c r="AJ62" s="81" t="str">
        <f>IF(O62="",IFERROR(VLOOKUP($U62,scriv!$C$2:$AK$802,34,FALSE),""),O62)</f>
        <v/>
      </c>
      <c r="AK62" s="81" t="str">
        <f>IF(P62="",IFERROR(VLOOKUP($U62,scriv!$C$2:$AK$802,35,FALSE),""),P62)</f>
        <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1091</v>
      </c>
      <c r="C63" t="s">
        <v>1111</v>
      </c>
      <c r="D63" t="s">
        <v>1112</v>
      </c>
      <c r="E63"/>
      <c r="F63"/>
      <c r="G63"/>
      <c r="H63"/>
      <c r="I63"/>
      <c r="J63"/>
      <c r="K63"/>
      <c r="L63"/>
      <c r="M63"/>
      <c r="N63"/>
      <c r="O63"/>
      <c r="P63"/>
      <c r="Q63"/>
      <c r="R63"/>
      <c r="S63"/>
      <c r="T63"/>
      <c r="U63" t="s">
        <v>1092</v>
      </c>
      <c r="V63"/>
      <c r="W63"/>
      <c r="X63"/>
      <c r="Y63"/>
      <c r="Z63"/>
      <c r="AA63"/>
      <c r="AB63"/>
      <c r="AC63"/>
      <c r="AD63"/>
      <c r="AE63"/>
      <c r="AF63" t="s">
        <v>1113</v>
      </c>
      <c r="AG63"/>
      <c r="AH63" s="81" t="str">
        <f>IF(M63="",IFERROR(VLOOKUP($U63,scriv!$C$2:$AK$802,32,FALSE),""),M63)</f>
        <v/>
      </c>
      <c r="AI63" s="81" t="str">
        <f>IF(N63="",IFERROR(VLOOKUP($U63,scriv!$C$2:$AK$802,33,FALSE),""),N63)</f>
        <v/>
      </c>
      <c r="AJ63" s="81" t="str">
        <f>IF(O63="",IFERROR(VLOOKUP($U63,scriv!$C$2:$AK$802,34,FALSE),""),O63)</f>
        <v/>
      </c>
      <c r="AK63" s="81" t="str">
        <f>IF(P63="",IFERROR(VLOOKUP($U63,scriv!$C$2:$AK$802,35,FALSE),""),P63)</f>
        <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1094</v>
      </c>
      <c r="C64" t="s">
        <v>1114</v>
      </c>
      <c r="D64" t="s">
        <v>1115</v>
      </c>
      <c r="E64"/>
      <c r="F64"/>
      <c r="G64"/>
      <c r="H64"/>
      <c r="I64"/>
      <c r="J64"/>
      <c r="K64"/>
      <c r="L64"/>
      <c r="M64"/>
      <c r="N64"/>
      <c r="O64"/>
      <c r="P64"/>
      <c r="Q64"/>
      <c r="R64"/>
      <c r="S64"/>
      <c r="T64"/>
      <c r="U64" t="s">
        <v>1116</v>
      </c>
      <c r="V64"/>
      <c r="W64"/>
      <c r="X64"/>
      <c r="Y64"/>
      <c r="Z64"/>
      <c r="AA64"/>
      <c r="AB64"/>
      <c r="AC64"/>
      <c r="AD64"/>
      <c r="AE64"/>
      <c r="AF64" t="s">
        <v>1117</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1098</v>
      </c>
      <c r="C65" t="s">
        <v>10</v>
      </c>
      <c r="D65" t="s">
        <v>10</v>
      </c>
      <c r="E65"/>
      <c r="F65"/>
      <c r="G65"/>
      <c r="H65"/>
      <c r="I65"/>
      <c r="J65"/>
      <c r="K65"/>
      <c r="L65"/>
      <c r="M65"/>
      <c r="N65"/>
      <c r="O65"/>
      <c r="P65"/>
      <c r="Q65"/>
      <c r="R65"/>
      <c r="S65"/>
      <c r="T65"/>
      <c r="U65" t="s">
        <v>1116</v>
      </c>
      <c r="V65"/>
      <c r="W65"/>
      <c r="X65"/>
      <c r="Y65"/>
      <c r="Z65"/>
      <c r="AA65"/>
      <c r="AB65"/>
      <c r="AC65"/>
      <c r="AD65"/>
      <c r="AE65"/>
      <c r="AF65" t="s">
        <v>1118</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1102</v>
      </c>
      <c r="C66" t="s">
        <v>11</v>
      </c>
      <c r="D66" t="s">
        <v>11</v>
      </c>
      <c r="E66"/>
      <c r="F66"/>
      <c r="G66"/>
      <c r="H66"/>
      <c r="I66"/>
      <c r="J66"/>
      <c r="K66"/>
      <c r="L66"/>
      <c r="M66"/>
      <c r="N66"/>
      <c r="O66"/>
      <c r="P66"/>
      <c r="Q66"/>
      <c r="R66"/>
      <c r="S66"/>
      <c r="T66"/>
      <c r="U66" t="s">
        <v>1116</v>
      </c>
      <c r="V66"/>
      <c r="W66"/>
      <c r="X66"/>
      <c r="Y66"/>
      <c r="Z66"/>
      <c r="AA66"/>
      <c r="AB66"/>
      <c r="AC66"/>
      <c r="AD66"/>
      <c r="AE66"/>
      <c r="AF66" t="s">
        <v>1119</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1106</v>
      </c>
      <c r="C67" t="s">
        <v>319</v>
      </c>
      <c r="D67" t="s">
        <v>319</v>
      </c>
      <c r="E67"/>
      <c r="F67"/>
      <c r="G67"/>
      <c r="H67"/>
      <c r="I67"/>
      <c r="J67"/>
      <c r="K67"/>
      <c r="L67"/>
      <c r="M67"/>
      <c r="N67"/>
      <c r="O67"/>
      <c r="P67"/>
      <c r="Q67"/>
      <c r="R67"/>
      <c r="S67"/>
      <c r="T67"/>
      <c r="U67" t="s">
        <v>1116</v>
      </c>
      <c r="V67"/>
      <c r="W67"/>
      <c r="X67"/>
      <c r="Y67"/>
      <c r="Z67"/>
      <c r="AA67"/>
      <c r="AB67"/>
      <c r="AC67"/>
      <c r="AD67"/>
      <c r="AE67"/>
      <c r="AF67" t="s">
        <v>1120</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1110</v>
      </c>
      <c r="C68" t="s">
        <v>259</v>
      </c>
      <c r="D68" t="s">
        <v>259</v>
      </c>
      <c r="E68"/>
      <c r="F68"/>
      <c r="G68"/>
      <c r="H68"/>
      <c r="I68"/>
      <c r="J68"/>
      <c r="K68"/>
      <c r="L68"/>
      <c r="M68"/>
      <c r="N68"/>
      <c r="O68"/>
      <c r="P68"/>
      <c r="Q68"/>
      <c r="R68"/>
      <c r="S68"/>
      <c r="T68"/>
      <c r="U68" t="s">
        <v>1116</v>
      </c>
      <c r="V68"/>
      <c r="W68"/>
      <c r="X68"/>
      <c r="Y68"/>
      <c r="Z68"/>
      <c r="AA68"/>
      <c r="AB68"/>
      <c r="AC68"/>
      <c r="AD68"/>
      <c r="AE68"/>
      <c r="AF68" t="s">
        <v>1121</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1165</v>
      </c>
      <c r="C69" t="s">
        <v>1122</v>
      </c>
      <c r="D69" t="s">
        <v>1122</v>
      </c>
      <c r="E69"/>
      <c r="F69"/>
      <c r="G69"/>
      <c r="H69"/>
      <c r="I69"/>
      <c r="J69"/>
      <c r="K69"/>
      <c r="L69"/>
      <c r="M69"/>
      <c r="N69"/>
      <c r="O69"/>
      <c r="P69"/>
      <c r="Q69"/>
      <c r="R69"/>
      <c r="S69"/>
      <c r="T69"/>
      <c r="U69" t="s">
        <v>1116</v>
      </c>
      <c r="V69"/>
      <c r="W69"/>
      <c r="X69"/>
      <c r="Y69"/>
      <c r="Z69"/>
      <c r="AA69"/>
      <c r="AB69"/>
      <c r="AC69"/>
      <c r="AD69"/>
      <c r="AE69"/>
      <c r="AF69" t="s">
        <v>1123</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1166</v>
      </c>
      <c r="C70" t="s">
        <v>61</v>
      </c>
      <c r="D70" t="s">
        <v>61</v>
      </c>
      <c r="E70"/>
      <c r="F70"/>
      <c r="G70"/>
      <c r="H70"/>
      <c r="I70"/>
      <c r="J70"/>
      <c r="K70"/>
      <c r="L70"/>
      <c r="M70"/>
      <c r="N70"/>
      <c r="O70"/>
      <c r="P70"/>
      <c r="Q70"/>
      <c r="R70"/>
      <c r="S70"/>
      <c r="T70"/>
      <c r="U70" t="s">
        <v>1116</v>
      </c>
      <c r="V70"/>
      <c r="W70"/>
      <c r="X70"/>
      <c r="Y70"/>
      <c r="Z70"/>
      <c r="AA70"/>
      <c r="AB70"/>
      <c r="AC70"/>
      <c r="AD70"/>
      <c r="AE70"/>
      <c r="AF70" t="s">
        <v>1124</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1167</v>
      </c>
      <c r="C71" t="s">
        <v>62</v>
      </c>
      <c r="D71" t="s">
        <v>62</v>
      </c>
      <c r="E71"/>
      <c r="F71"/>
      <c r="G71"/>
      <c r="H71"/>
      <c r="I71"/>
      <c r="J71"/>
      <c r="K71">
        <v>1</v>
      </c>
      <c r="L71" t="s">
        <v>120</v>
      </c>
      <c r="M71"/>
      <c r="N71"/>
      <c r="O71"/>
      <c r="P71"/>
      <c r="Q71"/>
      <c r="R71"/>
      <c r="S71"/>
      <c r="T71"/>
      <c r="U71" t="s">
        <v>1116</v>
      </c>
      <c r="V71"/>
      <c r="W71"/>
      <c r="X71"/>
      <c r="Y71" t="s">
        <v>378</v>
      </c>
      <c r="Z71" t="s">
        <v>378</v>
      </c>
      <c r="AA71" t="s">
        <v>147</v>
      </c>
      <c r="AB71" t="s">
        <v>378</v>
      </c>
      <c r="AC71"/>
      <c r="AD71"/>
      <c r="AE71"/>
      <c r="AF71" t="s">
        <v>1125</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1168</v>
      </c>
      <c r="C72" t="s">
        <v>107</v>
      </c>
      <c r="D72" t="s">
        <v>107</v>
      </c>
      <c r="E72"/>
      <c r="F72"/>
      <c r="G72"/>
      <c r="H72"/>
      <c r="I72"/>
      <c r="J72"/>
      <c r="K72"/>
      <c r="L72"/>
      <c r="M72"/>
      <c r="N72"/>
      <c r="O72"/>
      <c r="P72"/>
      <c r="Q72"/>
      <c r="R72"/>
      <c r="S72"/>
      <c r="T72"/>
      <c r="U72" t="s">
        <v>1116</v>
      </c>
      <c r="V72"/>
      <c r="W72"/>
      <c r="X72"/>
      <c r="Y72"/>
      <c r="Z72"/>
      <c r="AA72"/>
      <c r="AB72"/>
      <c r="AC72"/>
      <c r="AD72"/>
      <c r="AE72"/>
      <c r="AF72" t="s">
        <v>1126</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1169</v>
      </c>
      <c r="C73" t="s">
        <v>108</v>
      </c>
      <c r="D73" t="s">
        <v>108</v>
      </c>
      <c r="E73"/>
      <c r="F73"/>
      <c r="G73"/>
      <c r="H73"/>
      <c r="I73"/>
      <c r="J73"/>
      <c r="K73"/>
      <c r="L73"/>
      <c r="M73"/>
      <c r="N73"/>
      <c r="O73"/>
      <c r="P73"/>
      <c r="Q73"/>
      <c r="R73"/>
      <c r="S73"/>
      <c r="T73"/>
      <c r="U73" t="s">
        <v>1116</v>
      </c>
      <c r="V73"/>
      <c r="W73"/>
      <c r="X73"/>
      <c r="Y73"/>
      <c r="Z73"/>
      <c r="AA73"/>
      <c r="AB73"/>
      <c r="AC73"/>
      <c r="AD73"/>
      <c r="AE73"/>
      <c r="AF73" t="s">
        <v>1127</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1170</v>
      </c>
      <c r="C74" t="s">
        <v>1128</v>
      </c>
      <c r="D74" t="s">
        <v>1128</v>
      </c>
      <c r="E74"/>
      <c r="F74"/>
      <c r="G74"/>
      <c r="H74"/>
      <c r="I74"/>
      <c r="J74"/>
      <c r="K74"/>
      <c r="L74"/>
      <c r="M74"/>
      <c r="N74"/>
      <c r="O74"/>
      <c r="P74"/>
      <c r="Q74"/>
      <c r="R74"/>
      <c r="S74"/>
      <c r="T74"/>
      <c r="U74" t="s">
        <v>1116</v>
      </c>
      <c r="V74"/>
      <c r="W74"/>
      <c r="X74"/>
      <c r="Y74"/>
      <c r="Z74"/>
      <c r="AA74"/>
      <c r="AB74"/>
      <c r="AC74"/>
      <c r="AD74"/>
      <c r="AE74"/>
      <c r="AF74" t="s">
        <v>1129</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1171</v>
      </c>
      <c r="C75" t="s">
        <v>1130</v>
      </c>
      <c r="D75" t="s">
        <v>1130</v>
      </c>
      <c r="E75"/>
      <c r="F75"/>
      <c r="G75"/>
      <c r="H75"/>
      <c r="I75"/>
      <c r="J75"/>
      <c r="K75"/>
      <c r="L75"/>
      <c r="M75"/>
      <c r="N75"/>
      <c r="O75"/>
      <c r="P75"/>
      <c r="Q75"/>
      <c r="R75"/>
      <c r="S75"/>
      <c r="T75"/>
      <c r="U75" t="s">
        <v>1116</v>
      </c>
      <c r="V75"/>
      <c r="W75"/>
      <c r="X75"/>
      <c r="Y75"/>
      <c r="Z75"/>
      <c r="AA75"/>
      <c r="AB75"/>
      <c r="AC75"/>
      <c r="AD75"/>
      <c r="AE75"/>
      <c r="AF75" t="s">
        <v>1129</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1172</v>
      </c>
      <c r="C76" t="s">
        <v>1131</v>
      </c>
      <c r="D76" t="s">
        <v>1131</v>
      </c>
      <c r="E76"/>
      <c r="F76"/>
      <c r="G76"/>
      <c r="H76"/>
      <c r="I76"/>
      <c r="J76"/>
      <c r="K76"/>
      <c r="L76"/>
      <c r="M76"/>
      <c r="N76"/>
      <c r="O76"/>
      <c r="P76"/>
      <c r="Q76"/>
      <c r="R76"/>
      <c r="S76"/>
      <c r="T76"/>
      <c r="U76" t="s">
        <v>1116</v>
      </c>
      <c r="V76"/>
      <c r="W76"/>
      <c r="X76"/>
      <c r="Y76"/>
      <c r="Z76"/>
      <c r="AA76"/>
      <c r="AB76"/>
      <c r="AC76"/>
      <c r="AD76"/>
      <c r="AE76"/>
      <c r="AF76" t="s">
        <v>1129</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1173</v>
      </c>
      <c r="C77" t="s">
        <v>1132</v>
      </c>
      <c r="D77" t="s">
        <v>1132</v>
      </c>
      <c r="E77"/>
      <c r="F77"/>
      <c r="G77"/>
      <c r="H77"/>
      <c r="I77"/>
      <c r="J77"/>
      <c r="K77"/>
      <c r="L77"/>
      <c r="M77"/>
      <c r="N77"/>
      <c r="O77"/>
      <c r="P77"/>
      <c r="Q77"/>
      <c r="R77"/>
      <c r="S77"/>
      <c r="T77"/>
      <c r="U77" t="s">
        <v>1116</v>
      </c>
      <c r="V77"/>
      <c r="W77"/>
      <c r="X77"/>
      <c r="Y77"/>
      <c r="Z77"/>
      <c r="AA77"/>
      <c r="AB77"/>
      <c r="AC77"/>
      <c r="AD77"/>
      <c r="AE77"/>
      <c r="AF77" t="s">
        <v>1129</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1174</v>
      </c>
      <c r="C78" t="s">
        <v>57</v>
      </c>
      <c r="D78" t="s">
        <v>57</v>
      </c>
      <c r="E78"/>
      <c r="F78"/>
      <c r="G78"/>
      <c r="H78"/>
      <c r="I78"/>
      <c r="J78"/>
      <c r="K78"/>
      <c r="L78"/>
      <c r="M78"/>
      <c r="N78"/>
      <c r="O78"/>
      <c r="P78"/>
      <c r="Q78"/>
      <c r="R78"/>
      <c r="S78"/>
      <c r="T78"/>
      <c r="U78" t="s">
        <v>1116</v>
      </c>
      <c r="V78"/>
      <c r="W78"/>
      <c r="X78"/>
      <c r="Y78"/>
      <c r="Z78"/>
      <c r="AA78"/>
      <c r="AB78"/>
      <c r="AC78"/>
      <c r="AD78"/>
      <c r="AE78"/>
      <c r="AF78" t="s">
        <v>1133</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1175</v>
      </c>
      <c r="C79" t="s">
        <v>58</v>
      </c>
      <c r="D79" t="s">
        <v>58</v>
      </c>
      <c r="E79"/>
      <c r="F79"/>
      <c r="G79"/>
      <c r="H79"/>
      <c r="I79"/>
      <c r="J79"/>
      <c r="K79"/>
      <c r="L79"/>
      <c r="M79"/>
      <c r="N79"/>
      <c r="O79"/>
      <c r="P79"/>
      <c r="Q79"/>
      <c r="R79"/>
      <c r="S79"/>
      <c r="T79"/>
      <c r="U79" t="s">
        <v>1116</v>
      </c>
      <c r="V79"/>
      <c r="W79"/>
      <c r="X79"/>
      <c r="Y79"/>
      <c r="Z79"/>
      <c r="AA79"/>
      <c r="AB79"/>
      <c r="AC79"/>
      <c r="AD79"/>
      <c r="AE79"/>
      <c r="AF79" t="s">
        <v>1134</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1176</v>
      </c>
      <c r="C80" t="s">
        <v>86</v>
      </c>
      <c r="D80" t="s">
        <v>86</v>
      </c>
      <c r="E80"/>
      <c r="F80"/>
      <c r="G80"/>
      <c r="H80"/>
      <c r="I80"/>
      <c r="J80"/>
      <c r="K80"/>
      <c r="L80"/>
      <c r="M80"/>
      <c r="N80"/>
      <c r="O80"/>
      <c r="P80"/>
      <c r="Q80"/>
      <c r="R80"/>
      <c r="S80"/>
      <c r="T80"/>
      <c r="U80" t="s">
        <v>1116</v>
      </c>
      <c r="V80"/>
      <c r="W80"/>
      <c r="X80"/>
      <c r="Y80"/>
      <c r="Z80"/>
      <c r="AA80"/>
      <c r="AB80"/>
      <c r="AC80"/>
      <c r="AD80"/>
      <c r="AE80"/>
      <c r="AF80" t="s">
        <v>1135</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1177</v>
      </c>
      <c r="C81" t="s">
        <v>93</v>
      </c>
      <c r="D81" t="s">
        <v>93</v>
      </c>
      <c r="E81"/>
      <c r="F81"/>
      <c r="G81"/>
      <c r="H81"/>
      <c r="I81"/>
      <c r="J81"/>
      <c r="K81"/>
      <c r="L81"/>
      <c r="M81"/>
      <c r="N81"/>
      <c r="O81"/>
      <c r="P81"/>
      <c r="Q81"/>
      <c r="R81"/>
      <c r="S81"/>
      <c r="T81"/>
      <c r="U81" t="s">
        <v>1116</v>
      </c>
      <c r="V81"/>
      <c r="W81"/>
      <c r="X81"/>
      <c r="Y81"/>
      <c r="Z81"/>
      <c r="AA81"/>
      <c r="AB81"/>
      <c r="AC81"/>
      <c r="AD81"/>
      <c r="AE81"/>
      <c r="AF81" t="s">
        <v>1136</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1178</v>
      </c>
      <c r="C82" t="s">
        <v>87</v>
      </c>
      <c r="D82" t="s">
        <v>87</v>
      </c>
      <c r="E82"/>
      <c r="F82"/>
      <c r="G82"/>
      <c r="H82"/>
      <c r="I82"/>
      <c r="J82"/>
      <c r="K82"/>
      <c r="L82"/>
      <c r="M82"/>
      <c r="N82"/>
      <c r="O82"/>
      <c r="P82"/>
      <c r="Q82"/>
      <c r="R82"/>
      <c r="S82"/>
      <c r="T82"/>
      <c r="U82" t="s">
        <v>1116</v>
      </c>
      <c r="V82"/>
      <c r="W82"/>
      <c r="X82"/>
      <c r="Y82"/>
      <c r="Z82"/>
      <c r="AA82"/>
      <c r="AB82"/>
      <c r="AC82"/>
      <c r="AD82"/>
      <c r="AE82"/>
      <c r="AF82" t="s">
        <v>1137</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1179</v>
      </c>
      <c r="C83" t="s">
        <v>94</v>
      </c>
      <c r="D83" t="s">
        <v>94</v>
      </c>
      <c r="E83"/>
      <c r="F83"/>
      <c r="G83"/>
      <c r="H83"/>
      <c r="I83"/>
      <c r="J83"/>
      <c r="K83"/>
      <c r="L83"/>
      <c r="M83"/>
      <c r="N83"/>
      <c r="O83"/>
      <c r="P83"/>
      <c r="Q83"/>
      <c r="R83"/>
      <c r="S83"/>
      <c r="T83"/>
      <c r="U83" t="s">
        <v>1116</v>
      </c>
      <c r="V83"/>
      <c r="W83"/>
      <c r="X83"/>
      <c r="Y83"/>
      <c r="Z83"/>
      <c r="AA83"/>
      <c r="AB83"/>
      <c r="AC83"/>
      <c r="AD83"/>
      <c r="AE83"/>
      <c r="AF83" t="s">
        <v>1138</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1180</v>
      </c>
      <c r="C84" t="s">
        <v>88</v>
      </c>
      <c r="D84" t="s">
        <v>88</v>
      </c>
      <c r="E84"/>
      <c r="F84"/>
      <c r="G84"/>
      <c r="H84"/>
      <c r="I84"/>
      <c r="J84"/>
      <c r="K84"/>
      <c r="L84"/>
      <c r="M84"/>
      <c r="N84"/>
      <c r="O84"/>
      <c r="P84"/>
      <c r="Q84"/>
      <c r="R84"/>
      <c r="S84"/>
      <c r="T84"/>
      <c r="U84" t="s">
        <v>1116</v>
      </c>
      <c r="V84"/>
      <c r="W84"/>
      <c r="X84"/>
      <c r="Y84"/>
      <c r="Z84"/>
      <c r="AA84"/>
      <c r="AB84"/>
      <c r="AC84"/>
      <c r="AD84"/>
      <c r="AE84"/>
      <c r="AF84" t="s">
        <v>1139</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1181</v>
      </c>
      <c r="C85" t="s">
        <v>89</v>
      </c>
      <c r="D85" t="s">
        <v>89</v>
      </c>
      <c r="E85"/>
      <c r="F85"/>
      <c r="G85"/>
      <c r="H85"/>
      <c r="I85"/>
      <c r="J85"/>
      <c r="K85"/>
      <c r="L85"/>
      <c r="M85"/>
      <c r="N85"/>
      <c r="O85"/>
      <c r="P85"/>
      <c r="Q85"/>
      <c r="R85"/>
      <c r="S85"/>
      <c r="T85"/>
      <c r="U85" t="s">
        <v>1116</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1182</v>
      </c>
      <c r="C86" t="s">
        <v>90</v>
      </c>
      <c r="D86" t="s">
        <v>90</v>
      </c>
      <c r="E86"/>
      <c r="F86"/>
      <c r="G86"/>
      <c r="H86"/>
      <c r="I86"/>
      <c r="J86"/>
      <c r="K86"/>
      <c r="L86"/>
      <c r="M86"/>
      <c r="N86"/>
      <c r="O86"/>
      <c r="P86"/>
      <c r="Q86"/>
      <c r="R86"/>
      <c r="S86"/>
      <c r="T86"/>
      <c r="U86" t="s">
        <v>1116</v>
      </c>
      <c r="V86"/>
      <c r="W86"/>
      <c r="X86"/>
      <c r="Y86"/>
      <c r="Z86"/>
      <c r="AA86"/>
      <c r="AB86"/>
      <c r="AC86"/>
      <c r="AD86"/>
      <c r="AE86"/>
      <c r="AF86" t="s">
        <v>1140</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1183</v>
      </c>
      <c r="C87" t="s">
        <v>59</v>
      </c>
      <c r="D87" t="s">
        <v>59</v>
      </c>
      <c r="E87"/>
      <c r="F87"/>
      <c r="G87"/>
      <c r="H87"/>
      <c r="I87"/>
      <c r="J87"/>
      <c r="K87"/>
      <c r="L87"/>
      <c r="M87"/>
      <c r="N87"/>
      <c r="O87"/>
      <c r="P87"/>
      <c r="Q87"/>
      <c r="R87"/>
      <c r="S87"/>
      <c r="T87"/>
      <c r="U87" t="s">
        <v>1116</v>
      </c>
      <c r="V87"/>
      <c r="W87"/>
      <c r="X87"/>
      <c r="Y87"/>
      <c r="Z87"/>
      <c r="AA87"/>
      <c r="AB87"/>
      <c r="AC87"/>
      <c r="AD87"/>
      <c r="AE87"/>
      <c r="AF87" t="s">
        <v>1141</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1184</v>
      </c>
      <c r="C88" t="s">
        <v>91</v>
      </c>
      <c r="D88" t="s">
        <v>91</v>
      </c>
      <c r="E88"/>
      <c r="F88"/>
      <c r="G88"/>
      <c r="H88"/>
      <c r="I88"/>
      <c r="J88"/>
      <c r="K88"/>
      <c r="L88" t="s">
        <v>120</v>
      </c>
      <c r="M88"/>
      <c r="N88"/>
      <c r="O88"/>
      <c r="P88"/>
      <c r="Q88"/>
      <c r="R88"/>
      <c r="S88"/>
      <c r="T88"/>
      <c r="U88" t="s">
        <v>1116</v>
      </c>
      <c r="V88" t="s">
        <v>927</v>
      </c>
      <c r="W88"/>
      <c r="X88"/>
      <c r="Y88"/>
      <c r="Z88"/>
      <c r="AA88"/>
      <c r="AB88"/>
      <c r="AC88"/>
      <c r="AD88"/>
      <c r="AE88"/>
      <c r="AF88" t="s">
        <v>1142</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1185</v>
      </c>
      <c r="C89" t="s">
        <v>60</v>
      </c>
      <c r="D89" t="s">
        <v>60</v>
      </c>
      <c r="E89"/>
      <c r="F89"/>
      <c r="G89"/>
      <c r="H89"/>
      <c r="I89"/>
      <c r="J89"/>
      <c r="K89"/>
      <c r="L89"/>
      <c r="M89"/>
      <c r="N89"/>
      <c r="O89"/>
      <c r="P89"/>
      <c r="Q89"/>
      <c r="R89"/>
      <c r="S89"/>
      <c r="T89"/>
      <c r="U89" t="s">
        <v>1116</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1186</v>
      </c>
      <c r="C90" t="s">
        <v>224</v>
      </c>
      <c r="D90" t="s">
        <v>224</v>
      </c>
      <c r="E90"/>
      <c r="F90"/>
      <c r="G90"/>
      <c r="H90"/>
      <c r="I90"/>
      <c r="J90"/>
      <c r="K90"/>
      <c r="L90"/>
      <c r="M90"/>
      <c r="N90"/>
      <c r="O90"/>
      <c r="P90"/>
      <c r="Q90"/>
      <c r="R90"/>
      <c r="S90"/>
      <c r="T90"/>
      <c r="U90" t="s">
        <v>1116</v>
      </c>
      <c r="V90"/>
      <c r="W90"/>
      <c r="X90"/>
      <c r="Y90"/>
      <c r="Z90"/>
      <c r="AA90"/>
      <c r="AB90"/>
      <c r="AC90"/>
      <c r="AD90"/>
      <c r="AE90"/>
      <c r="AF90" t="s">
        <v>1143</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1187</v>
      </c>
      <c r="C91" t="s">
        <v>247</v>
      </c>
      <c r="D91" t="s">
        <v>247</v>
      </c>
      <c r="E91"/>
      <c r="F91"/>
      <c r="G91"/>
      <c r="H91"/>
      <c r="I91"/>
      <c r="J91"/>
      <c r="K91"/>
      <c r="L91"/>
      <c r="M91"/>
      <c r="N91"/>
      <c r="O91"/>
      <c r="P91"/>
      <c r="Q91"/>
      <c r="R91"/>
      <c r="S91"/>
      <c r="T91"/>
      <c r="U91" t="s">
        <v>1116</v>
      </c>
      <c r="V91"/>
      <c r="W91"/>
      <c r="X91"/>
      <c r="Y91"/>
      <c r="Z91"/>
      <c r="AA91"/>
      <c r="AB91"/>
      <c r="AC91"/>
      <c r="AD91"/>
      <c r="AE91"/>
      <c r="AF91" t="s">
        <v>1144</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1188</v>
      </c>
      <c r="C92" t="s">
        <v>92</v>
      </c>
      <c r="D92" t="s">
        <v>92</v>
      </c>
      <c r="E92"/>
      <c r="F92"/>
      <c r="G92"/>
      <c r="H92"/>
      <c r="I92"/>
      <c r="J92"/>
      <c r="K92"/>
      <c r="L92"/>
      <c r="M92"/>
      <c r="N92"/>
      <c r="O92"/>
      <c r="P92"/>
      <c r="Q92"/>
      <c r="R92"/>
      <c r="S92"/>
      <c r="T92"/>
      <c r="U92" t="s">
        <v>1116</v>
      </c>
      <c r="V92"/>
      <c r="W92"/>
      <c r="X92"/>
      <c r="Y92"/>
      <c r="Z92"/>
      <c r="AA92"/>
      <c r="AB92"/>
      <c r="AC92"/>
      <c r="AD92"/>
      <c r="AE92"/>
      <c r="AF92" t="s">
        <v>1145</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1189</v>
      </c>
      <c r="C93" t="s">
        <v>225</v>
      </c>
      <c r="D93" t="s">
        <v>225</v>
      </c>
      <c r="E93"/>
      <c r="F93"/>
      <c r="G93"/>
      <c r="H93"/>
      <c r="I93"/>
      <c r="J93"/>
      <c r="K93"/>
      <c r="L93"/>
      <c r="M93"/>
      <c r="N93"/>
      <c r="O93"/>
      <c r="P93"/>
      <c r="Q93"/>
      <c r="R93"/>
      <c r="S93"/>
      <c r="T93"/>
      <c r="U93" t="s">
        <v>1116</v>
      </c>
      <c r="V93"/>
      <c r="W93"/>
      <c r="X93"/>
      <c r="Y93"/>
      <c r="Z93"/>
      <c r="AA93"/>
      <c r="AB93"/>
      <c r="AC93"/>
      <c r="AD93"/>
      <c r="AE93"/>
      <c r="AF93" t="s">
        <v>1146</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1190</v>
      </c>
      <c r="C94" t="s">
        <v>95</v>
      </c>
      <c r="D94" t="s">
        <v>95</v>
      </c>
      <c r="E94"/>
      <c r="F94"/>
      <c r="G94"/>
      <c r="H94"/>
      <c r="I94"/>
      <c r="J94"/>
      <c r="K94"/>
      <c r="L94"/>
      <c r="M94"/>
      <c r="N94"/>
      <c r="O94"/>
      <c r="P94"/>
      <c r="Q94"/>
      <c r="R94"/>
      <c r="S94"/>
      <c r="T94"/>
      <c r="U94" t="s">
        <v>1116</v>
      </c>
      <c r="V94"/>
      <c r="W94"/>
      <c r="X94"/>
      <c r="Y94"/>
      <c r="Z94"/>
      <c r="AA94"/>
      <c r="AB94"/>
      <c r="AC94"/>
      <c r="AD94"/>
      <c r="AE94"/>
      <c r="AF94" t="s">
        <v>1147</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1191</v>
      </c>
      <c r="C95" t="s">
        <v>85</v>
      </c>
      <c r="D95" t="s">
        <v>85</v>
      </c>
      <c r="E95"/>
      <c r="F95"/>
      <c r="G95"/>
      <c r="H95"/>
      <c r="I95"/>
      <c r="J95"/>
      <c r="K95"/>
      <c r="L95"/>
      <c r="M95"/>
      <c r="N95"/>
      <c r="O95"/>
      <c r="P95"/>
      <c r="Q95"/>
      <c r="R95"/>
      <c r="S95"/>
      <c r="T95"/>
      <c r="U95" t="s">
        <v>1116</v>
      </c>
      <c r="V95"/>
      <c r="W95"/>
      <c r="X95"/>
      <c r="Y95"/>
      <c r="Z95"/>
      <c r="AA95"/>
      <c r="AB95"/>
      <c r="AC95"/>
      <c r="AD95"/>
      <c r="AE95"/>
      <c r="AF95" t="s">
        <v>1148</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1192</v>
      </c>
      <c r="C96" t="s">
        <v>84</v>
      </c>
      <c r="D96" t="s">
        <v>84</v>
      </c>
      <c r="E96"/>
      <c r="F96"/>
      <c r="G96"/>
      <c r="H96"/>
      <c r="I96"/>
      <c r="J96"/>
      <c r="K96"/>
      <c r="L96"/>
      <c r="M96"/>
      <c r="N96"/>
      <c r="O96"/>
      <c r="P96"/>
      <c r="Q96"/>
      <c r="R96"/>
      <c r="S96"/>
      <c r="T96"/>
      <c r="U96" t="s">
        <v>1116</v>
      </c>
      <c r="V96"/>
      <c r="W96"/>
      <c r="X96"/>
      <c r="Y96"/>
      <c r="Z96"/>
      <c r="AA96"/>
      <c r="AB96"/>
      <c r="AC96"/>
      <c r="AD96"/>
      <c r="AE96"/>
      <c r="AF96" t="s">
        <v>1149</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1193</v>
      </c>
      <c r="C97" t="s">
        <v>82</v>
      </c>
      <c r="D97" t="s">
        <v>82</v>
      </c>
      <c r="E97"/>
      <c r="F97"/>
      <c r="G97"/>
      <c r="H97"/>
      <c r="I97"/>
      <c r="J97"/>
      <c r="K97"/>
      <c r="L97"/>
      <c r="M97"/>
      <c r="N97"/>
      <c r="O97"/>
      <c r="P97"/>
      <c r="Q97"/>
      <c r="R97"/>
      <c r="S97"/>
      <c r="T97"/>
      <c r="U97" t="s">
        <v>1116</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1194</v>
      </c>
      <c r="C98" t="s">
        <v>375</v>
      </c>
      <c r="D98" t="s">
        <v>375</v>
      </c>
      <c r="E98"/>
      <c r="F98"/>
      <c r="G98"/>
      <c r="H98"/>
      <c r="I98"/>
      <c r="J98"/>
      <c r="K98"/>
      <c r="L98"/>
      <c r="M98"/>
      <c r="N98"/>
      <c r="O98"/>
      <c r="P98"/>
      <c r="Q98"/>
      <c r="R98"/>
      <c r="S98"/>
      <c r="T98"/>
      <c r="U98" t="s">
        <v>1116</v>
      </c>
      <c r="V98"/>
      <c r="W98"/>
      <c r="X98"/>
      <c r="Y98"/>
      <c r="Z98"/>
      <c r="AA98"/>
      <c r="AB98"/>
      <c r="AC98"/>
      <c r="AD98"/>
      <c r="AE98"/>
      <c r="AF98" t="s">
        <v>1150</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1195</v>
      </c>
      <c r="C99" t="s">
        <v>17</v>
      </c>
      <c r="D99" t="s">
        <v>17</v>
      </c>
      <c r="E99"/>
      <c r="F99"/>
      <c r="G99"/>
      <c r="H99"/>
      <c r="I99"/>
      <c r="J99"/>
      <c r="K99"/>
      <c r="L99"/>
      <c r="M99"/>
      <c r="N99"/>
      <c r="O99"/>
      <c r="P99"/>
      <c r="Q99"/>
      <c r="R99"/>
      <c r="S99"/>
      <c r="T99"/>
      <c r="U99" t="s">
        <v>1116</v>
      </c>
      <c r="V99"/>
      <c r="W99"/>
      <c r="X99"/>
      <c r="Y99"/>
      <c r="Z99"/>
      <c r="AA99"/>
      <c r="AB99"/>
      <c r="AC99"/>
      <c r="AD99"/>
      <c r="AE99"/>
      <c r="AF99" t="s">
        <v>1151</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1196</v>
      </c>
      <c r="C100" t="s">
        <v>79</v>
      </c>
      <c r="D100" t="s">
        <v>79</v>
      </c>
      <c r="E100"/>
      <c r="F100"/>
      <c r="G100"/>
      <c r="H100"/>
      <c r="I100"/>
      <c r="J100"/>
      <c r="K100"/>
      <c r="L100"/>
      <c r="M100"/>
      <c r="N100"/>
      <c r="O100"/>
      <c r="P100"/>
      <c r="Q100"/>
      <c r="R100"/>
      <c r="S100"/>
      <c r="T100"/>
      <c r="U100" t="s">
        <v>1116</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1197</v>
      </c>
      <c r="C101" t="s">
        <v>1152</v>
      </c>
      <c r="D101" t="s">
        <v>1152</v>
      </c>
      <c r="E101"/>
      <c r="F101"/>
      <c r="G101"/>
      <c r="H101"/>
      <c r="I101"/>
      <c r="J101"/>
      <c r="K101"/>
      <c r="L101"/>
      <c r="M101"/>
      <c r="N101"/>
      <c r="O101"/>
      <c r="P101"/>
      <c r="Q101"/>
      <c r="R101"/>
      <c r="S101"/>
      <c r="T101"/>
      <c r="U101" t="s">
        <v>1116</v>
      </c>
      <c r="V101"/>
      <c r="W101"/>
      <c r="X101"/>
      <c r="Y101"/>
      <c r="Z101"/>
      <c r="AA101"/>
      <c r="AB101"/>
      <c r="AC101"/>
      <c r="AD101"/>
      <c r="AE101"/>
      <c r="AF101" t="s">
        <v>1153</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1198</v>
      </c>
      <c r="C102" t="s">
        <v>1154</v>
      </c>
      <c r="D102" t="s">
        <v>1154</v>
      </c>
      <c r="E102"/>
      <c r="F102"/>
      <c r="G102"/>
      <c r="H102"/>
      <c r="I102"/>
      <c r="J102"/>
      <c r="K102"/>
      <c r="L102"/>
      <c r="M102"/>
      <c r="N102"/>
      <c r="O102"/>
      <c r="P102"/>
      <c r="Q102"/>
      <c r="R102"/>
      <c r="S102"/>
      <c r="T102"/>
      <c r="U102" t="s">
        <v>1116</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1199</v>
      </c>
      <c r="C103" t="s">
        <v>9</v>
      </c>
      <c r="D103" t="s">
        <v>9</v>
      </c>
      <c r="E103"/>
      <c r="F103"/>
      <c r="G103"/>
      <c r="H103"/>
      <c r="I103"/>
      <c r="J103"/>
      <c r="K103"/>
      <c r="L103"/>
      <c r="M103"/>
      <c r="N103"/>
      <c r="O103"/>
      <c r="P103"/>
      <c r="Q103"/>
      <c r="R103"/>
      <c r="S103"/>
      <c r="T103"/>
      <c r="U103" t="s">
        <v>1116</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1200</v>
      </c>
      <c r="C104" t="s">
        <v>1155</v>
      </c>
      <c r="D104" t="s">
        <v>1155</v>
      </c>
      <c r="E104"/>
      <c r="F104"/>
      <c r="G104"/>
      <c r="H104"/>
      <c r="I104"/>
      <c r="J104"/>
      <c r="K104"/>
      <c r="L104"/>
      <c r="M104"/>
      <c r="N104"/>
      <c r="O104"/>
      <c r="P104"/>
      <c r="Q104"/>
      <c r="R104"/>
      <c r="S104"/>
      <c r="T104"/>
      <c r="U104" t="s">
        <v>1116</v>
      </c>
      <c r="V104"/>
      <c r="W104"/>
      <c r="X104"/>
      <c r="Y104"/>
      <c r="Z104"/>
      <c r="AA104"/>
      <c r="AB104"/>
      <c r="AC104"/>
      <c r="AD104"/>
      <c r="AE104"/>
      <c r="AF104" t="s">
        <v>1156</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1201</v>
      </c>
      <c r="C105" t="s">
        <v>1157</v>
      </c>
      <c r="D105" t="s">
        <v>1157</v>
      </c>
      <c r="E105"/>
      <c r="F105"/>
      <c r="G105"/>
      <c r="H105"/>
      <c r="I105"/>
      <c r="J105"/>
      <c r="K105"/>
      <c r="L105"/>
      <c r="M105"/>
      <c r="N105"/>
      <c r="O105"/>
      <c r="P105"/>
      <c r="Q105"/>
      <c r="R105"/>
      <c r="S105"/>
      <c r="T105"/>
      <c r="U105" t="s">
        <v>1116</v>
      </c>
      <c r="V105"/>
      <c r="W105"/>
      <c r="X105"/>
      <c r="Y105"/>
      <c r="Z105"/>
      <c r="AA105"/>
      <c r="AB105"/>
      <c r="AC105"/>
      <c r="AD105"/>
      <c r="AE105"/>
      <c r="AF105" t="s">
        <v>1156</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1202</v>
      </c>
      <c r="C106" t="s">
        <v>1158</v>
      </c>
      <c r="D106" t="s">
        <v>1158</v>
      </c>
      <c r="E106"/>
      <c r="F106"/>
      <c r="G106"/>
      <c r="H106"/>
      <c r="I106"/>
      <c r="J106"/>
      <c r="K106"/>
      <c r="L106"/>
      <c r="M106"/>
      <c r="N106"/>
      <c r="O106"/>
      <c r="P106"/>
      <c r="Q106"/>
      <c r="R106"/>
      <c r="S106"/>
      <c r="T106"/>
      <c r="U106" t="s">
        <v>1116</v>
      </c>
      <c r="V106"/>
      <c r="W106"/>
      <c r="X106"/>
      <c r="Y106"/>
      <c r="Z106"/>
      <c r="AA106"/>
      <c r="AB106"/>
      <c r="AC106"/>
      <c r="AD106"/>
      <c r="AE106"/>
      <c r="AF106" t="s">
        <v>1159</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2">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v>
      </c>
      <c r="G5" s="259"/>
      <c r="H5" s="257" t="s">
        <v>196</v>
      </c>
      <c r="O5" s="257" t="s">
        <v>349</v>
      </c>
      <c r="AA5" s="257" t="str">
        <f>IF(C5&lt;&gt;"",
IF(H5&lt;&gt;"md",E5&amp;"&lt;a href=    "&amp;CHAR(34)&amp;"#/"&amp;AM5&amp;AK5&amp;AL5&amp;""""&amp;"    "&amp;AN5&amp;AJ5&amp;AO5&amp;B5&amp;". "&amp;C5&amp;AP5&amp;AQ5&amp;F5,
C5),
"")</f>
        <v>##</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0">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v>
      </c>
      <c r="C5" s="259"/>
      <c r="D5" s="257" t="s">
        <v>196</v>
      </c>
      <c r="K5" s="257" t="s">
        <v>349</v>
      </c>
      <c r="W5" s="257" t="str">
        <f t="shared" ref="W5" si="0">IF(B5&lt;&gt;"",
IF(D5&lt;&gt;"md","&lt;a href=    "&amp;CHAR(34)&amp;"#/"&amp;AI5&amp;AG5&amp;AH5&amp;""""&amp;"    "&amp;AJ5&amp;AF5&amp;AK5&amp;A5&amp;". "&amp;B5&amp;AL5,
B5),
"")</f>
        <v>##</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28">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t="str">
        <f>scriv!AL2</f>
        <v>Map</v>
      </c>
      <c r="U5" s="257" t="str">
        <f>scriv!AL2</f>
        <v>Map</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f>scriv!D3</f>
        <v>0</v>
      </c>
      <c r="C6" s="259"/>
      <c r="D6" s="272" t="s">
        <v>351</v>
      </c>
      <c r="S6" s="257" t="s">
        <v>352</v>
      </c>
      <c r="T6" s="257" t="str">
        <f>scriv!AL3</f>
        <v/>
      </c>
      <c r="U6" s="257" t="str">
        <f>scriv!AL3</f>
        <v/>
      </c>
      <c r="X6" s="257" t="str">
        <f t="shared" si="0"/>
        <v>&lt;a href=    "#/?open=Map&amp;wpane=180&amp;epane=320&amp;panx=2600.0&amp;pany=1600.0&amp;zoom=1.0"    class="slide"&gt;  &lt;span style="color:black; font-size:10px"&gt;1. 0&lt;/span&gt;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
      </c>
      <c r="C5" t="str">
        <f>CHAR(34)&amp;B5&amp;CHAR(34)&amp;E5</f>
        <v>"":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19">
      <c r="A34" s="13" t="s">
        <v>203</v>
      </c>
      <c r="C34" s="14" t="str">
        <f>"] }"</f>
        <v>] }</v>
      </c>
      <c r="J34" t="e">
        <v>#REF!</v>
      </c>
      <c r="K34" t="e">
        <v>#REF!</v>
      </c>
      <c r="Q34" t="e">
        <v>#REF!</v>
      </c>
      <c r="AF34" t="s">
        <v>197</v>
      </c>
    </row>
    <row r="35" spans="1:32" ht="19">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2018-08-10T02:48:16Z</dcterms:modified>
</cp:coreProperties>
</file>