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A5E3E1CC-75BB-DD48-9ECD-47E9EF139F5F}" xr6:coauthVersionLast="34" xr6:coauthVersionMax="34" xr10:uidLastSave="{00000000-0000-0000-0000-000000000000}"/>
  <bookViews>
    <workbookView xWindow="3640" yWindow="3680" windowWidth="46720" windowHeight="24100" tabRatio="500" activeTab="2"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10" i="13" l="1"/>
  <c r="D9" i="13"/>
  <c r="D8" i="13"/>
  <c r="D7" i="13"/>
  <c r="D6" i="13"/>
  <c r="B11" i="13" l="1"/>
  <c r="B5" i="13"/>
  <c r="D12"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E11" i="13"/>
  <c r="F10" i="13" s="1"/>
  <c r="AM10" i="13"/>
  <c r="AL10" i="13"/>
  <c r="S10" i="13"/>
  <c r="F9" i="13"/>
  <c r="B10" i="13"/>
  <c r="AM9" i="13"/>
  <c r="AL9" i="13"/>
  <c r="S9" i="13"/>
  <c r="F8" i="13"/>
  <c r="B9" i="13"/>
  <c r="A9" i="13"/>
  <c r="A10" i="13" s="1"/>
  <c r="AM8" i="13"/>
  <c r="AL8" i="13"/>
  <c r="S8" i="13"/>
  <c r="B8" i="13"/>
  <c r="A8" i="13"/>
  <c r="AD8" i="13" s="1"/>
  <c r="AE8" i="13" s="1"/>
  <c r="B7" i="13"/>
  <c r="B6" i="13"/>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B10" i="11" s="1"/>
  <c r="AE26" i="11"/>
  <c r="AE58" i="11"/>
  <c r="AE62" i="11" s="1"/>
  <c r="AD131" i="11"/>
  <c r="AD144" i="11"/>
  <c r="AD188" i="11"/>
  <c r="AE298" i="11"/>
  <c r="AC9" i="11"/>
  <c r="AE28" i="11"/>
  <c r="AE33" i="11" s="1"/>
  <c r="AE131" i="11"/>
  <c r="AD62" i="11"/>
  <c r="AD76" i="11"/>
  <c r="AD113" i="11"/>
  <c r="AD61" i="11"/>
  <c r="AD104" i="11"/>
  <c r="AD72" i="11"/>
  <c r="AD63" i="11"/>
  <c r="AE104" i="11"/>
  <c r="AE113" i="11"/>
  <c r="AE63" i="11"/>
  <c r="AE9" i="11"/>
  <c r="AE3" i="11"/>
  <c r="AE47" i="11"/>
  <c r="AE39" i="11"/>
  <c r="AE37" i="11"/>
  <c r="AE35" i="11"/>
  <c r="AD38" i="11"/>
  <c r="AD36" i="11"/>
  <c r="AD35" i="11"/>
  <c r="AD39" i="11"/>
  <c r="AD37" i="11"/>
  <c r="AE36" i="11"/>
  <c r="AD122" i="11"/>
  <c r="AD120" i="11"/>
  <c r="AD118" i="11"/>
  <c r="AE122" i="11"/>
  <c r="AE120" i="11"/>
  <c r="AE118" i="11"/>
  <c r="AD121" i="11"/>
  <c r="AD138" i="11"/>
  <c r="AD136" i="11"/>
  <c r="AD139" i="11"/>
  <c r="AC57" i="11"/>
  <c r="AE121" i="11"/>
  <c r="AE138" i="11"/>
  <c r="AE136" i="11"/>
  <c r="AE139" i="11"/>
  <c r="AE161" i="11"/>
  <c r="AE154" i="11"/>
  <c r="AE156" i="11"/>
  <c r="AE158" i="11"/>
  <c r="AE160" i="11"/>
  <c r="AE162"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9" i="11"/>
  <c r="AD25" i="11"/>
  <c r="AB4" i="11"/>
  <c r="AB20"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20" i="11"/>
  <c r="AC22" i="11"/>
  <c r="AC28" i="11"/>
  <c r="AC40" i="11"/>
  <c r="AC41" i="11" s="1"/>
  <c r="AC48" i="11"/>
  <c r="AC49" i="11" s="1"/>
  <c r="AC50" i="11"/>
  <c r="AE119" i="11"/>
  <c r="AE137" i="11"/>
  <c r="AD15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14" i="11" l="1"/>
  <c r="AB18" i="11"/>
  <c r="AB17" i="11"/>
  <c r="AB12" i="11"/>
  <c r="AB13" i="11"/>
  <c r="AB11" i="11"/>
  <c r="AC10" i="11"/>
  <c r="AC6" i="11"/>
  <c r="AC4" i="1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C24" i="11"/>
  <c r="AD179" i="11"/>
  <c r="AB15" i="11"/>
  <c r="AB16" i="11" s="1"/>
  <c r="AB7" i="11"/>
  <c r="AC39" i="11"/>
  <c r="AE29" i="11"/>
  <c r="AE175" i="11"/>
  <c r="AE173" i="11"/>
  <c r="AE190" i="11"/>
  <c r="AE188" i="11"/>
  <c r="AC35" i="11"/>
  <c r="AD314" i="11"/>
  <c r="AD299" i="11"/>
  <c r="AD298" i="11"/>
  <c r="AE187" i="11"/>
  <c r="AB152" i="11"/>
  <c r="AB169" i="11"/>
  <c r="AE299" i="11"/>
  <c r="AE172" i="11"/>
  <c r="D13" i="13"/>
  <c r="AD12" i="13"/>
  <c r="AE12" i="13" s="1"/>
  <c r="A13" i="13"/>
  <c r="AB19" i="11"/>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0" i="11"/>
  <c r="AE11" i="11" s="1"/>
  <c r="AE22" i="11"/>
  <c r="AE20"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20" i="11"/>
  <c r="AD10" i="11"/>
  <c r="AD12" i="11" s="1"/>
  <c r="AD21" i="11"/>
  <c r="AE31" i="11"/>
  <c r="AE30" i="11"/>
  <c r="AE13" i="11" l="1"/>
  <c r="AE19" i="11"/>
  <c r="AD13" i="11"/>
  <c r="AD19" i="11"/>
  <c r="AD15" i="11"/>
  <c r="AD16" i="11" s="1"/>
  <c r="AE15" i="11"/>
  <c r="AC15" i="11"/>
  <c r="AC16" i="11" s="1"/>
  <c r="AC19" i="11"/>
  <c r="AC18" i="11"/>
  <c r="AC17" i="11"/>
  <c r="AE17" i="11"/>
  <c r="AD14" i="11"/>
  <c r="AD11" i="11"/>
  <c r="AD18" i="11"/>
  <c r="AD17" i="11"/>
  <c r="AE18" i="11"/>
  <c r="AC13" i="11"/>
  <c r="AE12" i="11"/>
  <c r="AC14" i="11"/>
  <c r="AE16" i="11"/>
  <c r="AC12" i="11"/>
  <c r="AC11" i="1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D243" i="11" l="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Z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Z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Z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Z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Z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Z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Z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Z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Z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Z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Z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Z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Z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BZ43"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124" i="5" l="1"/>
  <c r="BY313" i="5"/>
  <c r="A57" i="5"/>
  <c r="L57" i="5" s="1"/>
  <c r="G21" i="13"/>
  <c r="AG21" i="13" s="1"/>
  <c r="W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87" i="5"/>
  <c r="AG87" i="5" s="1"/>
  <c r="AH91" i="5"/>
  <c r="AG91"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8" i="5"/>
  <c r="AG88" i="5" s="1"/>
  <c r="AH92" i="5"/>
  <c r="AG92"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X480" i="5"/>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73" i="5"/>
  <c r="AG73" i="5" s="1"/>
  <c r="AH77" i="5"/>
  <c r="AG77" i="5" s="1"/>
  <c r="AH89" i="5"/>
  <c r="AG89" i="5" s="1"/>
  <c r="AH93" i="5"/>
  <c r="AG93" i="5" s="1"/>
  <c r="AH97" i="5"/>
  <c r="AG97" i="5" s="1"/>
  <c r="AH105" i="5"/>
  <c r="AG105" i="5" s="1"/>
  <c r="AH109" i="5"/>
  <c r="AG109"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416" i="5"/>
  <c r="Z640" i="5"/>
  <c r="Z768" i="5"/>
  <c r="Z382" i="5"/>
  <c r="Z736"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L41"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428" i="5"/>
  <c r="Y524" i="5"/>
  <c r="A42" i="5"/>
  <c r="L42" i="5" s="1"/>
  <c r="U7" i="6"/>
  <c r="T7" i="6"/>
  <c r="A46" i="5"/>
  <c r="L46" i="5" s="1"/>
  <c r="U11" i="6"/>
  <c r="T11" i="6"/>
  <c r="L50" i="5"/>
  <c r="U15" i="6"/>
  <c r="T15" i="6"/>
  <c r="A54" i="5"/>
  <c r="L54" i="5" s="1"/>
  <c r="U19" i="6"/>
  <c r="T19" i="6"/>
  <c r="Y416" i="5"/>
  <c r="Y512" i="5"/>
  <c r="Y544" i="5"/>
  <c r="A43" i="5"/>
  <c r="L43" i="5" s="1"/>
  <c r="U8" i="6"/>
  <c r="T8" i="6"/>
  <c r="A47" i="5"/>
  <c r="L47" i="5" s="1"/>
  <c r="U12" i="6"/>
  <c r="T12" i="6"/>
  <c r="A51" i="5"/>
  <c r="L51" i="5" s="1"/>
  <c r="U16" i="6"/>
  <c r="T16" i="6"/>
  <c r="Y352" i="5"/>
  <c r="AF282" i="5"/>
  <c r="CC282" i="5" s="1"/>
  <c r="CD282" i="5" s="1"/>
  <c r="CE282" i="5" s="1"/>
  <c r="AM282" i="5" s="1"/>
  <c r="BY282" i="5"/>
  <c r="BN282" i="5"/>
  <c r="AK530" i="5"/>
  <c r="BN141" i="5"/>
  <c r="BN154"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413" i="5"/>
  <c r="X533" i="5"/>
  <c r="X565" i="5"/>
  <c r="X765"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694" i="5"/>
  <c r="C814" i="5"/>
  <c r="Y425" i="5"/>
  <c r="Y457" i="5"/>
  <c r="Y489" i="5"/>
  <c r="Y681" i="5"/>
  <c r="Y745" i="5"/>
  <c r="Y777" i="5"/>
  <c r="C686" i="5"/>
  <c r="C718" i="5"/>
  <c r="C45" i="5"/>
  <c r="C53" i="5"/>
  <c r="C61" i="5"/>
  <c r="C69" i="5"/>
  <c r="C77" i="5"/>
  <c r="C85" i="5"/>
  <c r="C93" i="5"/>
  <c r="C101" i="5"/>
  <c r="C109" i="5"/>
  <c r="C117" i="5"/>
  <c r="C125" i="5"/>
  <c r="C133" i="5"/>
  <c r="X361" i="5"/>
  <c r="X393" i="5"/>
  <c r="X585" i="5"/>
  <c r="X617" i="5"/>
  <c r="X649"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469" i="5"/>
  <c r="Z501" i="5"/>
  <c r="Z553" i="5"/>
  <c r="Z402" i="5"/>
  <c r="BN422" i="5"/>
  <c r="BN366" i="5"/>
  <c r="C464" i="5"/>
  <c r="BN374" i="5"/>
  <c r="BN334" i="5"/>
  <c r="BN398" i="5"/>
  <c r="BN302" i="5"/>
  <c r="C259" i="5"/>
  <c r="BY259" i="5"/>
  <c r="AF275" i="5"/>
  <c r="CC275" i="5" s="1"/>
  <c r="AK275" i="5" s="1"/>
  <c r="BN275" i="5"/>
  <c r="BY275" i="5"/>
  <c r="C299" i="5"/>
  <c r="BY299" i="5"/>
  <c r="BN331" i="5"/>
  <c r="BY331" i="5"/>
  <c r="AF347" i="5"/>
  <c r="CC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530"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1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Z639"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59" i="5"/>
  <c r="AL459" i="5" s="1"/>
  <c r="AU459" i="5" s="1"/>
  <c r="AK459"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47" i="5"/>
  <c r="AL347" i="5" s="1"/>
  <c r="AK3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Z809"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AG704" i="5"/>
  <c r="Z70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Y809"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X809" i="5"/>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AL42"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AA565" i="5"/>
  <c r="AA626" i="5"/>
  <c r="AA563" i="5"/>
  <c r="AA446" i="5"/>
  <c r="C378" i="5"/>
  <c r="AF378" i="5"/>
  <c r="CC378" i="5" s="1"/>
  <c r="BN378" i="5"/>
  <c r="BY378" i="5"/>
  <c r="BZ584" i="5"/>
  <c r="Z713" i="5"/>
  <c r="AG713" i="5"/>
  <c r="AA819" i="5"/>
  <c r="Z819" i="5"/>
  <c r="BZ819" i="5"/>
  <c r="Z830" i="5"/>
  <c r="AG830" i="5"/>
  <c r="BZ836" i="5"/>
  <c r="BQ625" i="5"/>
  <c r="BP625" i="5"/>
  <c r="BZ669" i="5"/>
  <c r="BN190" i="5"/>
  <c r="AF190" i="5"/>
  <c r="CC190" i="5" s="1"/>
  <c r="BY190" i="5"/>
  <c r="C292" i="5"/>
  <c r="AF292" i="5"/>
  <c r="CC292" i="5" s="1"/>
  <c r="BN292" i="5"/>
  <c r="C420" i="5"/>
  <c r="AF420" i="5"/>
  <c r="CC420" i="5" s="1"/>
  <c r="BN420" i="5"/>
  <c r="BY420"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Z799"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CF47" i="5"/>
  <c r="AN47" i="5" s="1"/>
  <c r="AW47" i="5" s="1"/>
  <c r="AM4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AL47"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X713" i="5"/>
  <c r="AA480" i="5"/>
  <c r="Z480" i="5"/>
  <c r="C806" i="5"/>
  <c r="X766" i="5"/>
  <c r="Y387" i="5"/>
  <c r="AA393" i="5"/>
  <c r="Z393" i="5"/>
  <c r="C726" i="5"/>
  <c r="C758" i="5"/>
  <c r="C790" i="5"/>
  <c r="C822" i="5"/>
  <c r="X787" i="5"/>
  <c r="AA681" i="5"/>
  <c r="Y531" i="5"/>
  <c r="Y766" i="5"/>
  <c r="AA361" i="5"/>
  <c r="AA457" i="5"/>
  <c r="Y533" i="5"/>
  <c r="Y830" i="5"/>
  <c r="AA371" i="5"/>
  <c r="AA437" i="5"/>
  <c r="Y527" i="5"/>
  <c r="Y669" i="5"/>
  <c r="Y787" i="5"/>
  <c r="Y480" i="5"/>
  <c r="Y713" i="5"/>
  <c r="Y819" i="5"/>
  <c r="AA373" i="5"/>
  <c r="AA637" i="5"/>
  <c r="AA445" i="5"/>
  <c r="AA467" i="5"/>
  <c r="AA670" i="5"/>
  <c r="AA425" i="5"/>
  <c r="AA435" i="5"/>
  <c r="AA384" i="5"/>
  <c r="AA645" i="5"/>
  <c r="AA671" i="5"/>
  <c r="AA765" i="5"/>
  <c r="AA370" i="5"/>
  <c r="AA510" i="5"/>
  <c r="AA541" i="5"/>
  <c r="AA403" i="5"/>
  <c r="AA499" i="5"/>
  <c r="AA553" i="5"/>
  <c r="AA777" i="5"/>
  <c r="AA606" i="5"/>
  <c r="AA649" i="5"/>
  <c r="AA704" i="5"/>
  <c r="AA757" i="5"/>
  <c r="AA713"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AM62" i="5"/>
  <c r="CF62"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AM42" i="5"/>
  <c r="AV42" i="5" s="1"/>
  <c r="CF42" i="5"/>
  <c r="CE75" i="5"/>
  <c r="AL153" i="5"/>
  <c r="CE153" i="5"/>
  <c r="AL161" i="5"/>
  <c r="CE161" i="5"/>
  <c r="AL221" i="5"/>
  <c r="CE221" i="5"/>
  <c r="CE262" i="5"/>
  <c r="AL262" i="5"/>
  <c r="AM133" i="5"/>
  <c r="CF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30" i="5"/>
  <c r="AA416" i="5"/>
  <c r="AA444" i="5"/>
  <c r="AA448" i="5"/>
  <c r="AA542" i="5"/>
  <c r="AA382" i="5"/>
  <c r="AA414" i="5"/>
  <c r="AA498" i="5"/>
  <c r="AA402" i="5"/>
  <c r="AA434" i="5"/>
  <c r="AA540" i="5"/>
  <c r="AA544" i="5"/>
  <c r="AA701" i="5"/>
  <c r="AA469" i="5"/>
  <c r="AA501" i="5"/>
  <c r="AA489" i="5"/>
  <c r="AA576" i="5"/>
  <c r="AA477" i="5"/>
  <c r="AA521" i="5"/>
  <c r="AA527" i="5"/>
  <c r="AA585" i="5"/>
  <c r="AA595" i="5"/>
  <c r="AA512" i="5"/>
  <c r="AA597" i="5"/>
  <c r="AA672" i="5"/>
  <c r="AA723" i="5"/>
  <c r="AA771" i="5"/>
  <c r="AA617" i="5"/>
  <c r="AA647" i="5"/>
  <c r="AA605" i="5"/>
  <c r="AA661" i="5"/>
  <c r="AA669" i="5"/>
  <c r="AA627" i="5"/>
  <c r="AA691" i="5"/>
  <c r="AA745"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Z574" i="5" l="1"/>
  <c r="Z457" i="5"/>
  <c r="X553" i="5"/>
  <c r="Y649" i="5"/>
  <c r="Y393" i="5"/>
  <c r="Y350" i="5"/>
  <c r="Z777" i="5"/>
  <c r="AH81" i="5"/>
  <c r="AG81" i="5" s="1"/>
  <c r="AH96" i="5"/>
  <c r="AG96" i="5" s="1"/>
  <c r="AA440" i="5"/>
  <c r="Z425" i="5"/>
  <c r="X521" i="5"/>
  <c r="Y617" i="5"/>
  <c r="Y361" i="5"/>
  <c r="Y574" i="5"/>
  <c r="Z649" i="5"/>
  <c r="AH95" i="5"/>
  <c r="AG95" i="5" s="1"/>
  <c r="Z390" i="5"/>
  <c r="Z478" i="5"/>
  <c r="Z361" i="5"/>
  <c r="X777" i="5"/>
  <c r="X489" i="5"/>
  <c r="Y585" i="5"/>
  <c r="Z617" i="5"/>
  <c r="Y478" i="5"/>
  <c r="Z521" i="5"/>
  <c r="AH113" i="5"/>
  <c r="AG113" i="5" s="1"/>
  <c r="AA728" i="5"/>
  <c r="AA486" i="5"/>
  <c r="X664" i="5"/>
  <c r="X745" i="5"/>
  <c r="X457" i="5"/>
  <c r="Y553" i="5"/>
  <c r="Y446" i="5"/>
  <c r="AH65" i="5"/>
  <c r="AG65" i="5" s="1"/>
  <c r="AH80" i="5"/>
  <c r="AG80" i="5" s="1"/>
  <c r="Y376" i="5"/>
  <c r="AK580" i="5"/>
  <c r="X681" i="5"/>
  <c r="X425" i="5"/>
  <c r="Y521" i="5"/>
  <c r="AH79" i="5"/>
  <c r="AG79" i="5" s="1"/>
  <c r="Z636" i="5"/>
  <c r="X341" i="5"/>
  <c r="Z508" i="5"/>
  <c r="X789" i="5"/>
  <c r="Z722" i="5"/>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N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CD359" i="5"/>
  <c r="CE359" i="5" s="1"/>
  <c r="X356" i="5"/>
  <c r="X352" i="5"/>
  <c r="CE125" i="5"/>
  <c r="AM125" i="5" s="1"/>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AL314" i="5"/>
  <c r="CE197" i="5"/>
  <c r="AM197" i="5" s="1"/>
  <c r="CD228" i="5"/>
  <c r="CE135" i="5"/>
  <c r="CF135" i="5" s="1"/>
  <c r="AM806" i="5"/>
  <c r="AV806" i="5" s="1"/>
  <c r="AL401" i="5"/>
  <c r="AU401" i="5" s="1"/>
  <c r="AL345" i="5"/>
  <c r="CE91" i="5"/>
  <c r="CF121" i="5"/>
  <c r="CG121" i="5" s="1"/>
  <c r="CH121" i="5" s="1"/>
  <c r="CE128" i="5"/>
  <c r="AM128" i="5" s="1"/>
  <c r="CE502" i="5"/>
  <c r="CF502" i="5" s="1"/>
  <c r="CG502" i="5" s="1"/>
  <c r="AO502" i="5" s="1"/>
  <c r="AX502" i="5" s="1"/>
  <c r="AK198" i="5"/>
  <c r="AL74" i="5"/>
  <c r="AK314" i="5"/>
  <c r="CF441" i="5"/>
  <c r="AN441" i="5" s="1"/>
  <c r="AW441" i="5" s="1"/>
  <c r="CF345" i="5"/>
  <c r="AL233" i="5"/>
  <c r="CE122" i="5"/>
  <c r="CF122" i="5" s="1"/>
  <c r="AN122" i="5" s="1"/>
  <c r="AN806" i="5"/>
  <c r="AW806" i="5" s="1"/>
  <c r="CE43" i="5"/>
  <c r="CF43" i="5" s="1"/>
  <c r="AK182" i="5"/>
  <c r="AK278" i="5"/>
  <c r="CF353" i="5"/>
  <c r="AN353" i="5" s="1"/>
  <c r="AW353" i="5" s="1"/>
  <c r="AL62" i="5"/>
  <c r="AL126" i="5"/>
  <c r="CD392" i="5"/>
  <c r="AL392" i="5" s="1"/>
  <c r="AU392" i="5" s="1"/>
  <c r="AL130" i="5"/>
  <c r="CE210" i="5"/>
  <c r="AM210" i="5" s="1"/>
  <c r="AM119" i="5"/>
  <c r="CE134" i="5"/>
  <c r="AM134" i="5" s="1"/>
  <c r="CF137" i="5"/>
  <c r="CG137" i="5" s="1"/>
  <c r="AO137" i="5" s="1"/>
  <c r="CF690" i="5"/>
  <c r="AK310" i="5"/>
  <c r="AL119" i="5"/>
  <c r="AL690" i="5"/>
  <c r="AU690" i="5" s="1"/>
  <c r="AL155" i="5"/>
  <c r="AM136" i="5"/>
  <c r="CD268" i="5"/>
  <c r="AL268" i="5" s="1"/>
  <c r="AL441" i="5"/>
  <c r="AU441" i="5" s="1"/>
  <c r="AA785" i="5"/>
  <c r="CE185" i="5"/>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E465" i="5"/>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CF488" i="5"/>
  <c r="AN488" i="5" s="1"/>
  <c r="AW488" i="5" s="1"/>
  <c r="AL393" i="5"/>
  <c r="AU393" i="5" s="1"/>
  <c r="CF217" i="5"/>
  <c r="AN217" i="5" s="1"/>
  <c r="CE145" i="5"/>
  <c r="CF145" i="5" s="1"/>
  <c r="AM502" i="5"/>
  <c r="AV502" i="5" s="1"/>
  <c r="AM241" i="5"/>
  <c r="AK232" i="5"/>
  <c r="AK504" i="5"/>
  <c r="CE617" i="5"/>
  <c r="AK230" i="5"/>
  <c r="CE103" i="5"/>
  <c r="AK350" i="5"/>
  <c r="AK393" i="5"/>
  <c r="AK409" i="5"/>
  <c r="CD572" i="5"/>
  <c r="AK572" i="5"/>
  <c r="AL588" i="5"/>
  <c r="AU588" i="5" s="1"/>
  <c r="CF588" i="5"/>
  <c r="CG588" i="5" s="1"/>
  <c r="CF580" i="5"/>
  <c r="CG580" i="5" s="1"/>
  <c r="CG84" i="5"/>
  <c r="CH84"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N121" i="5"/>
  <c r="AO121"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AL227" i="5"/>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F56" i="5"/>
  <c r="AM56"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O138" i="5"/>
  <c r="CH138" i="5"/>
  <c r="CH57" i="5"/>
  <c r="AO57" i="5"/>
  <c r="AX57" i="5" s="1"/>
  <c r="CE192" i="5"/>
  <c r="AL192" i="5"/>
  <c r="CF125" i="5"/>
  <c r="CD778" i="5"/>
  <c r="AK778" i="5"/>
  <c r="AM785" i="5"/>
  <c r="AV785" i="5" s="1"/>
  <c r="CF785" i="5"/>
  <c r="CD764" i="5"/>
  <c r="AK764" i="5"/>
  <c r="AK426" i="5"/>
  <c r="CD426" i="5"/>
  <c r="CD564" i="5"/>
  <c r="AK564" i="5"/>
  <c r="CD762" i="5"/>
  <c r="AK762" i="5"/>
  <c r="AN126" i="5"/>
  <c r="CG126" i="5"/>
  <c r="CF55" i="5"/>
  <c r="AM55" i="5"/>
  <c r="CD741" i="5"/>
  <c r="AK741" i="5"/>
  <c r="CD793" i="5"/>
  <c r="AK793" i="5"/>
  <c r="AK60" i="5"/>
  <c r="CD60" i="5"/>
  <c r="CD404" i="5"/>
  <c r="AK404" i="5"/>
  <c r="CE242" i="5"/>
  <c r="AL242" i="5"/>
  <c r="AK292" i="5"/>
  <c r="CD292" i="5"/>
  <c r="CD796" i="5"/>
  <c r="AK796" i="5"/>
  <c r="AN690" i="5"/>
  <c r="AW690" i="5" s="1"/>
  <c r="CG690" i="5"/>
  <c r="CD716" i="5"/>
  <c r="AK716" i="5"/>
  <c r="CD709" i="5"/>
  <c r="AK709" i="5"/>
  <c r="CF314"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CH497" i="5"/>
  <c r="AO497" i="5"/>
  <c r="AX497" i="5" s="1"/>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M374" i="5"/>
  <c r="AV374" i="5" s="1"/>
  <c r="CF374" i="5"/>
  <c r="AN225" i="5"/>
  <c r="CG225" i="5"/>
  <c r="AM286" i="5"/>
  <c r="AN297" i="5"/>
  <c r="CG297" i="5"/>
  <c r="AM254" i="5"/>
  <c r="CF254" i="5"/>
  <c r="AM159" i="5"/>
  <c r="CF159" i="5"/>
  <c r="CF134" i="5"/>
  <c r="AM153" i="5"/>
  <c r="CF153" i="5"/>
  <c r="AM141" i="5"/>
  <c r="CF141" i="5"/>
  <c r="CG54" i="5"/>
  <c r="AN54" i="5"/>
  <c r="AW54" i="5" s="1"/>
  <c r="CI121" i="5"/>
  <c r="AP121" i="5"/>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AM185" i="5"/>
  <c r="CF185" i="5"/>
  <c r="CF91" i="5"/>
  <c r="AM91"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65" i="5"/>
  <c r="AV465" i="5" s="1"/>
  <c r="CF465"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M803" i="5"/>
  <c r="AV803" i="5" s="1"/>
  <c r="CF803" i="5"/>
  <c r="AN838" i="5"/>
  <c r="AW838" i="5" s="1"/>
  <c r="CG838" i="5"/>
  <c r="CF822" i="5"/>
  <c r="AM414" i="5"/>
  <c r="AV414" i="5" s="1"/>
  <c r="CF414" i="5"/>
  <c r="AM369" i="5"/>
  <c r="AV369" i="5" s="1"/>
  <c r="AM359" i="5"/>
  <c r="AV359" i="5" s="1"/>
  <c r="CF359" i="5"/>
  <c r="AM272" i="5"/>
  <c r="CF272" i="5"/>
  <c r="AM204" i="5"/>
  <c r="CF204" i="5"/>
  <c r="AM262" i="5"/>
  <c r="CF262" i="5"/>
  <c r="AN42" i="5"/>
  <c r="AW42" i="5" s="1"/>
  <c r="CG42" i="5"/>
  <c r="CF817" i="5"/>
  <c r="AM817" i="5"/>
  <c r="AV817" i="5" s="1"/>
  <c r="AN689" i="5"/>
  <c r="AW689"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N345" i="5"/>
  <c r="CG345" i="5"/>
  <c r="AM290" i="5"/>
  <c r="CF290" i="5"/>
  <c r="AM325" i="5"/>
  <c r="CF325" i="5"/>
  <c r="AM248" i="5"/>
  <c r="CF248" i="5"/>
  <c r="AM143" i="5"/>
  <c r="CF143" i="5"/>
  <c r="CF227" i="5"/>
  <c r="AM227" i="5"/>
  <c r="CF170" i="5"/>
  <c r="AM170" i="5"/>
  <c r="AM135" i="5"/>
  <c r="CF75" i="5"/>
  <c r="AM75"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AN58" i="5"/>
  <c r="AW58" i="5" s="1"/>
  <c r="CG58" i="5"/>
  <c r="CG78" i="5"/>
  <c r="AN78" i="5"/>
  <c r="AM169" i="5" l="1"/>
  <c r="AL488" i="5"/>
  <c r="AU488" i="5" s="1"/>
  <c r="CF210" i="5"/>
  <c r="CG77" i="5"/>
  <c r="CH77" i="5" s="1"/>
  <c r="AM77" i="5"/>
  <c r="AQ594" i="5"/>
  <c r="AZ594" i="5" s="1"/>
  <c r="AN112" i="5"/>
  <c r="CG111" i="5"/>
  <c r="CH111" i="5" s="1"/>
  <c r="CG166" i="5"/>
  <c r="AM111" i="5"/>
  <c r="CE148" i="5"/>
  <c r="CF148" i="5" s="1"/>
  <c r="AM514" i="5"/>
  <c r="AV514" i="5" s="1"/>
  <c r="CF223" i="5"/>
  <c r="CF832" i="5"/>
  <c r="AN129" i="5"/>
  <c r="AM100" i="5"/>
  <c r="CG100" i="5"/>
  <c r="CH100" i="5" s="1"/>
  <c r="AM129" i="5"/>
  <c r="CH129" i="5"/>
  <c r="AP129" i="5" s="1"/>
  <c r="AL359" i="5"/>
  <c r="AU359" i="5" s="1"/>
  <c r="CH112" i="5"/>
  <c r="AO112" i="5"/>
  <c r="AM45" i="5"/>
  <c r="AM112" i="5"/>
  <c r="AL45" i="5"/>
  <c r="CG45" i="5"/>
  <c r="AA46" i="5"/>
  <c r="CE261" i="5"/>
  <c r="AM193" i="5"/>
  <c r="CF593" i="5"/>
  <c r="CF164" i="5"/>
  <c r="AO489" i="5"/>
  <c r="AX489" i="5" s="1"/>
  <c r="X51" i="5"/>
  <c r="CF117" i="5"/>
  <c r="AN117" i="5" s="1"/>
  <c r="AM677" i="5"/>
  <c r="AV677" i="5" s="1"/>
  <c r="AM494" i="5"/>
  <c r="AV494" i="5" s="1"/>
  <c r="CF252" i="5"/>
  <c r="AO47" i="5"/>
  <c r="AX47" i="5" s="1"/>
  <c r="CF625" i="5"/>
  <c r="CG625" i="5" s="1"/>
  <c r="CF386" i="5"/>
  <c r="AM186" i="5"/>
  <c r="A26" i="13"/>
  <c r="AD25" i="13"/>
  <c r="D26" i="13"/>
  <c r="AG25" i="13"/>
  <c r="AE24" i="13"/>
  <c r="W24" i="13" s="1"/>
  <c r="C24" i="10"/>
  <c r="CF219" i="5"/>
  <c r="AO119" i="5"/>
  <c r="CG441" i="5"/>
  <c r="CH441" i="5" s="1"/>
  <c r="CF663" i="5"/>
  <c r="CG353" i="5"/>
  <c r="AN137" i="5"/>
  <c r="CF237" i="5"/>
  <c r="AM692" i="5"/>
  <c r="AV692" i="5" s="1"/>
  <c r="AL184" i="5"/>
  <c r="AM165" i="5"/>
  <c r="CH137" i="5"/>
  <c r="AP137" i="5" s="1"/>
  <c r="Y41" i="5"/>
  <c r="X41" i="5"/>
  <c r="CG50" i="5"/>
  <c r="CF382" i="5"/>
  <c r="CG118" i="5"/>
  <c r="CE320" i="5"/>
  <c r="AM320" i="5" s="1"/>
  <c r="AM348" i="5"/>
  <c r="AV348" i="5" s="1"/>
  <c r="CG81" i="5"/>
  <c r="AO81" i="5" s="1"/>
  <c r="CF131" i="5"/>
  <c r="CF197" i="5"/>
  <c r="AN197" i="5" s="1"/>
  <c r="CG198" i="5"/>
  <c r="CF196" i="5"/>
  <c r="CG196" i="5" s="1"/>
  <c r="CG122" i="5"/>
  <c r="CF128" i="5"/>
  <c r="AN128" i="5" s="1"/>
  <c r="AM88" i="5"/>
  <c r="CE392" i="5"/>
  <c r="AM392" i="5" s="1"/>
  <c r="AV392" i="5" s="1"/>
  <c r="AM749" i="5"/>
  <c r="AV749" i="5" s="1"/>
  <c r="AM122" i="5"/>
  <c r="CF714" i="5"/>
  <c r="AN714" i="5" s="1"/>
  <c r="AW714" i="5" s="1"/>
  <c r="AM109" i="5"/>
  <c r="CH87" i="5"/>
  <c r="CF315" i="5"/>
  <c r="AN315" i="5" s="1"/>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22" i="5" s="1"/>
  <c r="AW622" i="5" s="1"/>
  <c r="AN601" i="5"/>
  <c r="AW601" i="5" s="1"/>
  <c r="AM529" i="5"/>
  <c r="AV529" i="5" s="1"/>
  <c r="CG74" i="5"/>
  <c r="AO74" i="5" s="1"/>
  <c r="AX74" i="5" s="1"/>
  <c r="AO96" i="5"/>
  <c r="CH216" i="5"/>
  <c r="AP216" i="5" s="1"/>
  <c r="AM649" i="5"/>
  <c r="AV649" i="5" s="1"/>
  <c r="CH113" i="5"/>
  <c r="CI113" i="5" s="1"/>
  <c r="CE400" i="5"/>
  <c r="AL286" i="5"/>
  <c r="CF202" i="5"/>
  <c r="AN202" i="5" s="1"/>
  <c r="CF177" i="5"/>
  <c r="AP130" i="5"/>
  <c r="AN106" i="5"/>
  <c r="CF59" i="5"/>
  <c r="AN580" i="5"/>
  <c r="AW580" i="5" s="1"/>
  <c r="CE211" i="5"/>
  <c r="AM132" i="5"/>
  <c r="AN98" i="5"/>
  <c r="AN527" i="5"/>
  <c r="AW527" i="5" s="1"/>
  <c r="AM145" i="5"/>
  <c r="AN659" i="5"/>
  <c r="AW659" i="5" s="1"/>
  <c r="CF178" i="5"/>
  <c r="CF462" i="5"/>
  <c r="AN462" i="5" s="1"/>
  <c r="AW462" i="5" s="1"/>
  <c r="CG449" i="5"/>
  <c r="CG274" i="5"/>
  <c r="CH274" i="5" s="1"/>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720" i="5" s="1"/>
  <c r="CG217" i="5"/>
  <c r="CH217" i="5" s="1"/>
  <c r="AN318" i="5"/>
  <c r="AN273" i="5"/>
  <c r="CF332" i="5"/>
  <c r="AM89" i="5"/>
  <c r="CF89" i="5"/>
  <c r="CF201" i="5"/>
  <c r="CE554" i="5"/>
  <c r="CF554" i="5" s="1"/>
  <c r="AN554" i="5" s="1"/>
  <c r="AW554" i="5" s="1"/>
  <c r="CF180" i="5"/>
  <c r="AM148" i="5"/>
  <c r="CF231" i="5"/>
  <c r="CG231" i="5" s="1"/>
  <c r="CH139" i="5"/>
  <c r="Y44" i="5"/>
  <c r="X44" i="5"/>
  <c r="AL223" i="5"/>
  <c r="AA352" i="5"/>
  <c r="AL382" i="5"/>
  <c r="AU382" i="5" s="1"/>
  <c r="AA353" i="5"/>
  <c r="AA351" i="5"/>
  <c r="AA350" i="5"/>
  <c r="AN337" i="5"/>
  <c r="AN302" i="5"/>
  <c r="CF174" i="5"/>
  <c r="CE411" i="5"/>
  <c r="AM411" i="5" s="1"/>
  <c r="AV411" i="5" s="1"/>
  <c r="AL142" i="5"/>
  <c r="AL174" i="5"/>
  <c r="CF191" i="5"/>
  <c r="AN305" i="5"/>
  <c r="AL191" i="5"/>
  <c r="X46" i="5"/>
  <c r="CF92" i="5"/>
  <c r="AN92" i="5" s="1"/>
  <c r="CF562" i="5"/>
  <c r="CG562" i="5" s="1"/>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AO329" i="5" s="1"/>
  <c r="AX329" i="5" s="1"/>
  <c r="X45" i="5"/>
  <c r="AO84" i="5"/>
  <c r="AO97" i="5"/>
  <c r="CF771" i="5"/>
  <c r="CG771" i="5" s="1"/>
  <c r="CF425" i="5"/>
  <c r="CF173" i="5"/>
  <c r="C10" i="10"/>
  <c r="X10" i="6"/>
  <c r="C18" i="10"/>
  <c r="X18" i="6"/>
  <c r="C12" i="10"/>
  <c r="X12" i="6"/>
  <c r="X42" i="5"/>
  <c r="CF396" i="5"/>
  <c r="CG396" i="5" s="1"/>
  <c r="AM260" i="5"/>
  <c r="C8" i="10"/>
  <c r="X8" i="6"/>
  <c r="CF364" i="5"/>
  <c r="CG364" i="5" s="1"/>
  <c r="C9" i="10"/>
  <c r="X9" i="6"/>
  <c r="CF466" i="5"/>
  <c r="CF383" i="5"/>
  <c r="AN383" i="5" s="1"/>
  <c r="AW383" i="5" s="1"/>
  <c r="CF350" i="5"/>
  <c r="C16" i="10"/>
  <c r="X16" i="6"/>
  <c r="CG114" i="5"/>
  <c r="AO114" i="5" s="1"/>
  <c r="CF303" i="5"/>
  <c r="CF746" i="5"/>
  <c r="AA43" i="5"/>
  <c r="AN326" i="5"/>
  <c r="AM151" i="5"/>
  <c r="AA44" i="5"/>
  <c r="AM578" i="5"/>
  <c r="AV578" i="5" s="1"/>
  <c r="CF381" i="5"/>
  <c r="CG381" i="5" s="1"/>
  <c r="CH381" i="5" s="1"/>
  <c r="CF214" i="5"/>
  <c r="AM780" i="5"/>
  <c r="AV780" i="5" s="1"/>
  <c r="AM470" i="5"/>
  <c r="AV470" i="5" s="1"/>
  <c r="CH61" i="5"/>
  <c r="AM194" i="5"/>
  <c r="AM443" i="5"/>
  <c r="AV443" i="5" s="1"/>
  <c r="CF481" i="5"/>
  <c r="AN481" i="5" s="1"/>
  <c r="AW481" i="5" s="1"/>
  <c r="CG488" i="5"/>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289" i="5"/>
  <c r="AW289" i="5" s="1"/>
  <c r="AM617" i="5"/>
  <c r="AV617" i="5" s="1"/>
  <c r="CF617" i="5"/>
  <c r="CF232" i="5"/>
  <c r="AM232" i="5"/>
  <c r="CF526" i="5"/>
  <c r="AN588" i="5"/>
  <c r="AW588" i="5" s="1"/>
  <c r="AA47" i="5"/>
  <c r="CE572" i="5"/>
  <c r="AL572" i="5"/>
  <c r="AU572" i="5" s="1"/>
  <c r="X47" i="5"/>
  <c r="X52" i="5"/>
  <c r="X53" i="5"/>
  <c r="X54" i="5"/>
  <c r="Y43" i="5"/>
  <c r="Y46" i="5"/>
  <c r="CF388" i="5"/>
  <c r="AM388" i="5"/>
  <c r="AV388" i="5" s="1"/>
  <c r="AM53" i="5"/>
  <c r="AV53" i="5" s="1"/>
  <c r="CF53" i="5"/>
  <c r="AM230" i="5"/>
  <c r="CF230" i="5"/>
  <c r="CF321" i="5"/>
  <c r="CG321" i="5" s="1"/>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CG428" i="5" s="1"/>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G832" i="5"/>
  <c r="AN832" i="5"/>
  <c r="AW832" i="5" s="1"/>
  <c r="CE645" i="5"/>
  <c r="AL645" i="5"/>
  <c r="AU645" i="5" s="1"/>
  <c r="CE773" i="5"/>
  <c r="AL773" i="5"/>
  <c r="AU773" i="5" s="1"/>
  <c r="CE723" i="5"/>
  <c r="AL723" i="5"/>
  <c r="AU723"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N425" i="5"/>
  <c r="AW425" i="5" s="1"/>
  <c r="CG425" i="5"/>
  <c r="AL775" i="5"/>
  <c r="AU775" i="5" s="1"/>
  <c r="CE775" i="5"/>
  <c r="AL839" i="5"/>
  <c r="AU839" i="5" s="1"/>
  <c r="CE839" i="5"/>
  <c r="CF160" i="5"/>
  <c r="AM160" i="5"/>
  <c r="CG285" i="5"/>
  <c r="AN285" i="5"/>
  <c r="CE516" i="5"/>
  <c r="AL516" i="5"/>
  <c r="AU516" i="5" s="1"/>
  <c r="AN321" i="5"/>
  <c r="AO690" i="5"/>
  <c r="AX690" i="5" s="1"/>
  <c r="CH690" i="5"/>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AL793" i="5"/>
  <c r="AU793" i="5" s="1"/>
  <c r="CE793" i="5"/>
  <c r="CF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G223" i="5"/>
  <c r="AN223" i="5"/>
  <c r="CI489" i="5"/>
  <c r="AP489" i="5"/>
  <c r="AY489" i="5" s="1"/>
  <c r="AO724" i="5"/>
  <c r="AX724" i="5" s="1"/>
  <c r="AP96" i="5"/>
  <c r="CI96" i="5"/>
  <c r="CG278" i="5"/>
  <c r="AN278" i="5"/>
  <c r="CH329" i="5"/>
  <c r="CG445" i="5"/>
  <c r="AN445" i="5"/>
  <c r="AW445" i="5" s="1"/>
  <c r="AN666" i="5"/>
  <c r="AW666" i="5" s="1"/>
  <c r="CG666" i="5"/>
  <c r="AQ121" i="5"/>
  <c r="CJ121"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AO488" i="5"/>
  <c r="AX488" i="5" s="1"/>
  <c r="CH488" i="5"/>
  <c r="CH625" i="5"/>
  <c r="AO625" i="5"/>
  <c r="AX625" i="5" s="1"/>
  <c r="AP112" i="5"/>
  <c r="CI112" i="5"/>
  <c r="CG178" i="5"/>
  <c r="AN178" i="5"/>
  <c r="CG252" i="5"/>
  <c r="AN252" i="5"/>
  <c r="CG435" i="5"/>
  <c r="AN435" i="5"/>
  <c r="AW435" i="5" s="1"/>
  <c r="AN492" i="5"/>
  <c r="AW492" i="5" s="1"/>
  <c r="CG492" i="5"/>
  <c r="CG253" i="5"/>
  <c r="AN253" i="5"/>
  <c r="CG186" i="5"/>
  <c r="AN186" i="5"/>
  <c r="AN428" i="5"/>
  <c r="AW428" i="5" s="1"/>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AN478" i="5"/>
  <c r="AW478" i="5" s="1"/>
  <c r="CG478" i="5"/>
  <c r="AN422" i="5"/>
  <c r="AW422" i="5" s="1"/>
  <c r="CG422" i="5"/>
  <c r="AN561" i="5"/>
  <c r="AW561" i="5" s="1"/>
  <c r="CG561" i="5"/>
  <c r="CH54" i="5"/>
  <c r="AO54" i="5"/>
  <c r="AX54" i="5" s="1"/>
  <c r="AN141" i="5"/>
  <c r="CG141" i="5"/>
  <c r="AN134" i="5"/>
  <c r="CG134" i="5"/>
  <c r="CG237" i="5"/>
  <c r="AN237"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CH198" i="5"/>
  <c r="AO198" i="5"/>
  <c r="AN227" i="5"/>
  <c r="CG227" i="5"/>
  <c r="CG593" i="5"/>
  <c r="AN593" i="5"/>
  <c r="AW593" i="5" s="1"/>
  <c r="CG115" i="5"/>
  <c r="AN115" i="5"/>
  <c r="CI502" i="5"/>
  <c r="CG514" i="5"/>
  <c r="AN514" i="5"/>
  <c r="AW514" i="5" s="1"/>
  <c r="CH118" i="5"/>
  <c r="AO118" i="5"/>
  <c r="AP119" i="5"/>
  <c r="CI119" i="5"/>
  <c r="CG214" i="5"/>
  <c r="AN214" i="5"/>
  <c r="AN402" i="5"/>
  <c r="AW402" i="5" s="1"/>
  <c r="CG402" i="5"/>
  <c r="AN720" i="5"/>
  <c r="AW720" i="5" s="1"/>
  <c r="CG780" i="5"/>
  <c r="AN780" i="5"/>
  <c r="AW780" i="5" s="1"/>
  <c r="CH62" i="5"/>
  <c r="AO62" i="5"/>
  <c r="AX62" i="5" s="1"/>
  <c r="CG91" i="5"/>
  <c r="AN91" i="5"/>
  <c r="CG269" i="5"/>
  <c r="CG383" i="5"/>
  <c r="CG421" i="5"/>
  <c r="AN421" i="5"/>
  <c r="AW421" i="5" s="1"/>
  <c r="AN393" i="5"/>
  <c r="AW393" i="5" s="1"/>
  <c r="CG393" i="5"/>
  <c r="CG212" i="5"/>
  <c r="AN212" i="5"/>
  <c r="AO337" i="5"/>
  <c r="AX337" i="5" s="1"/>
  <c r="CH337" i="5"/>
  <c r="AN470" i="5"/>
  <c r="AW470" i="5" s="1"/>
  <c r="CG470" i="5"/>
  <c r="AO106" i="5"/>
  <c r="CH106" i="5"/>
  <c r="CI61" i="5"/>
  <c r="AP61" i="5"/>
  <c r="AY61" i="5" s="1"/>
  <c r="AN159" i="5"/>
  <c r="CG159" i="5"/>
  <c r="AN151" i="5"/>
  <c r="CG151" i="5"/>
  <c r="CG193" i="5"/>
  <c r="AN193" i="5"/>
  <c r="AN401" i="5"/>
  <c r="AW401" i="5" s="1"/>
  <c r="CG401" i="5"/>
  <c r="CH114" i="5"/>
  <c r="CG294" i="5"/>
  <c r="AN294" i="5"/>
  <c r="CG398" i="5"/>
  <c r="AN398" i="5"/>
  <c r="AW398" i="5" s="1"/>
  <c r="AP111" i="5"/>
  <c r="CI111" i="5"/>
  <c r="CG358" i="5"/>
  <c r="AN358" i="5"/>
  <c r="AW358"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AO217" i="5"/>
  <c r="CG499" i="5"/>
  <c r="AN499" i="5"/>
  <c r="AW499" i="5" s="1"/>
  <c r="CG155" i="5"/>
  <c r="AN155" i="5"/>
  <c r="CG467" i="5"/>
  <c r="AN467" i="5"/>
  <c r="AW467" i="5" s="1"/>
  <c r="CG642" i="5"/>
  <c r="AN642" i="5"/>
  <c r="AW642" i="5" s="1"/>
  <c r="CH86" i="5"/>
  <c r="AO86" i="5"/>
  <c r="CG185" i="5"/>
  <c r="AN185" i="5"/>
  <c r="CG188" i="5"/>
  <c r="AN188" i="5"/>
  <c r="AQ318" i="5"/>
  <c r="AZ318" i="5" s="1"/>
  <c r="AN537" i="5"/>
  <c r="AW537" i="5" s="1"/>
  <c r="CG537" i="5"/>
  <c r="CG726" i="5"/>
  <c r="AN726" i="5"/>
  <c r="AW726" i="5" s="1"/>
  <c r="AQ130" i="5"/>
  <c r="CJ130" i="5"/>
  <c r="CG295" i="5"/>
  <c r="AN295" i="5"/>
  <c r="AW295" i="5" s="1"/>
  <c r="CG153" i="5"/>
  <c r="AN153" i="5"/>
  <c r="CG254" i="5"/>
  <c r="AN254" i="5"/>
  <c r="CG442" i="5"/>
  <c r="AN442" i="5"/>
  <c r="AW442" i="5" s="1"/>
  <c r="AO527" i="5"/>
  <c r="AX527" i="5" s="1"/>
  <c r="CH527" i="5"/>
  <c r="CH240" i="5"/>
  <c r="AN368" i="5"/>
  <c r="AW368" i="5" s="1"/>
  <c r="CG368" i="5"/>
  <c r="CG366" i="5"/>
  <c r="AN366" i="5"/>
  <c r="AW366" i="5" s="1"/>
  <c r="AN550" i="5"/>
  <c r="AW550" i="5" s="1"/>
  <c r="CG550" i="5"/>
  <c r="AO588" i="5"/>
  <c r="AX588" i="5" s="1"/>
  <c r="CH588" i="5"/>
  <c r="AO133" i="5"/>
  <c r="CH133" i="5"/>
  <c r="CG43" i="5"/>
  <c r="AN43" i="5"/>
  <c r="AW43" i="5" s="1"/>
  <c r="CH326" i="5"/>
  <c r="AO326" i="5"/>
  <c r="AX326"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G382" i="5"/>
  <c r="AN382" i="5"/>
  <c r="AW382"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G148" i="5"/>
  <c r="AN148" i="5"/>
  <c r="CG466" i="5"/>
  <c r="AN466" i="5"/>
  <c r="AW466" i="5" s="1"/>
  <c r="CG822" i="5"/>
  <c r="AN822" i="5"/>
  <c r="AW822" i="5" s="1"/>
  <c r="AN173" i="5"/>
  <c r="CG173" i="5"/>
  <c r="CG164" i="5"/>
  <c r="AN164" i="5"/>
  <c r="CG218" i="5"/>
  <c r="AN218" i="5"/>
  <c r="AP372" i="5"/>
  <c r="AY372" i="5" s="1"/>
  <c r="CI372" i="5"/>
  <c r="AN465" i="5"/>
  <c r="AW465" i="5" s="1"/>
  <c r="CG465" i="5"/>
  <c r="CG444" i="5"/>
  <c r="AN444" i="5"/>
  <c r="AW444" i="5" s="1"/>
  <c r="CI77" i="5"/>
  <c r="AP77" i="5"/>
  <c r="CH362" i="5"/>
  <c r="AO362" i="5"/>
  <c r="AX362" i="5" s="1"/>
  <c r="AN376" i="5"/>
  <c r="AW376" i="5" s="1"/>
  <c r="CG376" i="5"/>
  <c r="AN649" i="5"/>
  <c r="AW649" i="5" s="1"/>
  <c r="CG649" i="5"/>
  <c r="CG749" i="5"/>
  <c r="AN749" i="5"/>
  <c r="AW749" i="5" s="1"/>
  <c r="AO50" i="5"/>
  <c r="AX50" i="5" s="1"/>
  <c r="CH50" i="5"/>
  <c r="AN191" i="5"/>
  <c r="CG191" i="5"/>
  <c r="AN408" i="5"/>
  <c r="AW408" i="5" s="1"/>
  <c r="CG408" i="5"/>
  <c r="CH94" i="5"/>
  <c r="AO94" i="5"/>
  <c r="CG194" i="5"/>
  <c r="AN194" i="5"/>
  <c r="AN385" i="5"/>
  <c r="AW385" i="5" s="1"/>
  <c r="CG385" i="5"/>
  <c r="AN625" i="5" l="1"/>
  <c r="AW625" i="5" s="1"/>
  <c r="AO111" i="5"/>
  <c r="AO77" i="5"/>
  <c r="CG554" i="5"/>
  <c r="CG128" i="5"/>
  <c r="AN562" i="5"/>
  <c r="AW562" i="5" s="1"/>
  <c r="AO100" i="5"/>
  <c r="AO274" i="5"/>
  <c r="CI129" i="5"/>
  <c r="CJ129" i="5" s="1"/>
  <c r="AM622" i="5"/>
  <c r="AV622" i="5" s="1"/>
  <c r="CH511" i="5"/>
  <c r="CI511" i="5" s="1"/>
  <c r="AN390" i="5"/>
  <c r="AW390" i="5" s="1"/>
  <c r="BB634" i="5"/>
  <c r="CG481" i="5"/>
  <c r="CG117" i="5"/>
  <c r="CH117" i="5" s="1"/>
  <c r="CG202" i="5"/>
  <c r="AO45" i="5"/>
  <c r="AX45" i="5" s="1"/>
  <c r="CH45" i="5"/>
  <c r="CF268" i="5"/>
  <c r="CG268" i="5" s="1"/>
  <c r="CH268" i="5" s="1"/>
  <c r="CF392" i="5"/>
  <c r="CH81" i="5"/>
  <c r="CI137" i="5"/>
  <c r="CJ137" i="5" s="1"/>
  <c r="CF261" i="5"/>
  <c r="AM261" i="5"/>
  <c r="CG714" i="5"/>
  <c r="AG26" i="13"/>
  <c r="D27" i="13"/>
  <c r="AE25" i="13"/>
  <c r="W25" i="13" s="1"/>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BB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O383" i="5"/>
  <c r="AX383" i="5" s="1"/>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AP50" i="5"/>
  <c r="AY50" i="5" s="1"/>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I488" i="5"/>
  <c r="AP488" i="5"/>
  <c r="AY488" i="5" s="1"/>
  <c r="CH549" i="5"/>
  <c r="AO549" i="5"/>
  <c r="AX549"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AQ129" i="5" l="1"/>
  <c r="AP511" i="5"/>
  <c r="AY511" i="5" s="1"/>
  <c r="BB511" i="5" s="1"/>
  <c r="AN268" i="5"/>
  <c r="AO117" i="5"/>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W26" i="13" s="1"/>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11" i="5"/>
  <c r="BF511"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BB488"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488" i="5"/>
  <c r="AQ488" i="5"/>
  <c r="AZ488" i="5" s="1"/>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BB45" i="5" l="1"/>
  <c r="BB346" i="5"/>
  <c r="CJ45" i="5"/>
  <c r="AQ45" i="5"/>
  <c r="AZ45" i="5" s="1"/>
  <c r="BG724" i="5"/>
  <c r="CH392" i="5"/>
  <c r="AO392" i="5"/>
  <c r="AX392" i="5" s="1"/>
  <c r="CJ81" i="5"/>
  <c r="AQ81" i="5"/>
  <c r="AZ81" i="5" s="1"/>
  <c r="CH261" i="5"/>
  <c r="AO261" i="5"/>
  <c r="AX261" i="5" s="1"/>
  <c r="CI714" i="5"/>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BB252" i="5" s="1"/>
  <c r="BF252" i="5" s="1"/>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488" i="5"/>
  <c r="BA488" i="5" s="1"/>
  <c r="BD488" i="5" s="1"/>
  <c r="BH488" i="5" s="1"/>
  <c r="BU488" i="5" s="1"/>
  <c r="CK48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B89" i="5" l="1"/>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488" i="5"/>
  <c r="BI488" i="5" s="1"/>
  <c r="BV488"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BE81" i="5" l="1"/>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E265" i="5" l="1"/>
  <c r="BI265" i="5" s="1"/>
  <c r="BV265" i="5" s="1"/>
  <c r="BE131" i="5"/>
  <c r="BI131" i="5" s="1"/>
  <c r="BV131" i="5" s="1"/>
  <c r="AR261" i="5"/>
  <c r="BA261" i="5" s="1"/>
  <c r="CK261" i="5"/>
  <c r="AR392" i="5"/>
  <c r="BA392" i="5" s="1"/>
  <c r="CK392" i="5"/>
  <c r="BE714" i="5"/>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W34" i="13" l="1"/>
  <c r="A36" i="13"/>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W64" i="13" s="1"/>
  <c r="D65"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l="1"/>
  <c r="AD76" i="13"/>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7" i="5"/>
  <c r="BT48" i="5" s="1"/>
  <c r="BT41" i="5"/>
  <c r="BT44" i="5" s="1"/>
  <c r="BT42" i="5" l="1"/>
  <c r="BT45" i="5"/>
  <c r="BT43" i="5"/>
  <c r="BT46" i="5"/>
  <c r="BT49" i="5"/>
  <c r="AG6" i="13"/>
  <c r="W6" i="13" s="1"/>
  <c r="BT54" i="5"/>
  <c r="BT55" i="5"/>
  <c r="BT51" i="5"/>
  <c r="BT53" i="5"/>
  <c r="BT52" i="5"/>
  <c r="BT50" i="5"/>
  <c r="BT58" i="5"/>
  <c r="BT57" i="5"/>
  <c r="BT56" i="5"/>
  <c r="BT417" i="5"/>
  <c r="BT661" i="5"/>
  <c r="BT109" i="5"/>
  <c r="BT504" i="5"/>
  <c r="BT207" i="5"/>
  <c r="BT493" i="5"/>
  <c r="BT809" i="5"/>
  <c r="BT584" i="5"/>
  <c r="BT568" i="5"/>
  <c r="BT214" i="5"/>
  <c r="BT295" i="5"/>
  <c r="BT494" i="5"/>
  <c r="BT680" i="5"/>
  <c r="BT302" i="5"/>
  <c r="BT668" i="5"/>
  <c r="BT779" i="5"/>
  <c r="BT256" i="5"/>
  <c r="BT490" i="5"/>
  <c r="BT270" i="5"/>
  <c r="BT275" i="5"/>
  <c r="BT280" i="5"/>
  <c r="BT99" i="5"/>
  <c r="BT337" i="5"/>
  <c r="BT285" i="5"/>
  <c r="BT221" i="5"/>
  <c r="BT371" i="5"/>
  <c r="BT641" i="5"/>
  <c r="BT311" i="5"/>
  <c r="BT243" i="5"/>
  <c r="BT430" i="5"/>
  <c r="BT80" i="5"/>
  <c r="BT757" i="5"/>
  <c r="BT498" i="5"/>
  <c r="BT591" i="5"/>
  <c r="BT746" i="5"/>
  <c r="BT687" i="5"/>
  <c r="BT473" i="5"/>
  <c r="BT263" i="5"/>
  <c r="BT154" i="5"/>
  <c r="BT521" i="5"/>
  <c r="BT201" i="5"/>
  <c r="BT146" i="5"/>
  <c r="BT780" i="5"/>
  <c r="BT703" i="5"/>
  <c r="BT433" i="5"/>
  <c r="BT298" i="5"/>
  <c r="BT562" i="5"/>
  <c r="BT281" i="5"/>
  <c r="BT734" i="5"/>
  <c r="BT484" i="5"/>
  <c r="BT643" i="5"/>
  <c r="BT161" i="5"/>
  <c r="BT500" i="5"/>
  <c r="BT86" i="5"/>
  <c r="BT406" i="5"/>
  <c r="BT102" i="5"/>
  <c r="BT537" i="5"/>
  <c r="BT124" i="5"/>
  <c r="BT90" i="5"/>
  <c r="BT233" i="5"/>
  <c r="BT604" i="5"/>
  <c r="BT422" i="5"/>
  <c r="BT278" i="5"/>
  <c r="BT155" i="5"/>
  <c r="BT198" i="5"/>
  <c r="BT697" i="5"/>
  <c r="BT141" i="5"/>
  <c r="BT655" i="5"/>
  <c r="BT550" i="5"/>
  <c r="BT576" i="5"/>
  <c r="BT618" i="5"/>
  <c r="BT416" i="5"/>
  <c r="BT560" i="5"/>
  <c r="BT339" i="5"/>
  <c r="BT305" i="5"/>
  <c r="BT232" i="5"/>
  <c r="BT83" i="5"/>
  <c r="BT507" i="5"/>
  <c r="BT457" i="5"/>
  <c r="BT68" i="5"/>
  <c r="BT398" i="5"/>
  <c r="BT768" i="5"/>
  <c r="BT815" i="5"/>
  <c r="BT247" i="5"/>
  <c r="BT466" i="5"/>
  <c r="BT338" i="5"/>
  <c r="BT771" i="5"/>
  <c r="BT497" i="5"/>
  <c r="BT724" i="5"/>
  <c r="BT700" i="5"/>
  <c r="BT325" i="5"/>
  <c r="BT674" i="5"/>
  <c r="BT551" i="5"/>
  <c r="BT410" i="5"/>
  <c r="BT344" i="5"/>
  <c r="BT753" i="5"/>
  <c r="BT610" i="5"/>
  <c r="BT808" i="5"/>
  <c r="BT449" i="5"/>
  <c r="BT440" i="5"/>
  <c r="BT705" i="5"/>
  <c r="BT175" i="5"/>
  <c r="BT548" i="5"/>
  <c r="BT694" i="5"/>
  <c r="BT624" i="5"/>
  <c r="BT806" i="5"/>
  <c r="BT106" i="5"/>
  <c r="BT170" i="5"/>
  <c r="BT619" i="5"/>
  <c r="BT292" i="5"/>
  <c r="BT75" i="5"/>
  <c r="BT350" i="5"/>
  <c r="BT163" i="5"/>
  <c r="BT259" i="5"/>
  <c r="BT82" i="5"/>
  <c r="BT387" i="5"/>
  <c r="BT727" i="5"/>
  <c r="BT606" i="5"/>
  <c r="BT535" i="5"/>
  <c r="BT110" i="5"/>
  <c r="BT464" i="5"/>
  <c r="BT169" i="5"/>
  <c r="BT200" i="5"/>
  <c r="BT152" i="5"/>
  <c r="BT781" i="5"/>
  <c r="BT394" i="5"/>
  <c r="BT397" i="5"/>
  <c r="BT788" i="5"/>
  <c r="BT84" i="5"/>
  <c r="BT405" i="5"/>
  <c r="BT288" i="5"/>
  <c r="BT351" i="5"/>
  <c r="BT282" i="5"/>
  <c r="BT324" i="5"/>
  <c r="BT696" i="5"/>
  <c r="BT552" i="5"/>
  <c r="BT523" i="5"/>
  <c r="BT563" i="5"/>
  <c r="BT715" i="5"/>
  <c r="BT541" i="5"/>
  <c r="BT357" i="5"/>
  <c r="BT814" i="5"/>
  <c r="BT314" i="5"/>
  <c r="BT373" i="5"/>
  <c r="BT726" i="5"/>
  <c r="BT300" i="5"/>
  <c r="BT631" i="5"/>
  <c r="BT534" i="5"/>
  <c r="BT143" i="5"/>
  <c r="BT795" i="5"/>
  <c r="BT536" i="5"/>
  <c r="BT594" i="5"/>
  <c r="BT91" i="5"/>
  <c r="BT199" i="5"/>
  <c r="BT488" i="5"/>
  <c r="BT365" i="5"/>
  <c r="BT409" i="5"/>
  <c r="BT149" i="5"/>
  <c r="BT495" i="5"/>
  <c r="BT639" i="5"/>
  <c r="BT458" i="5"/>
  <c r="BT625" i="5"/>
  <c r="BT142" i="5"/>
  <c r="BT220" i="5"/>
  <c r="BT656" i="5"/>
  <c r="BT120" i="5"/>
  <c r="BT340" i="5"/>
  <c r="BT829" i="5"/>
  <c r="BT740" i="5"/>
  <c r="BT327" i="5"/>
  <c r="BT216" i="5"/>
  <c r="BT510" i="5"/>
  <c r="BT522" i="5"/>
  <c r="BT635" i="5"/>
  <c r="BT626" i="5"/>
  <c r="BT759" i="5"/>
  <c r="BT330" i="5"/>
  <c r="BT434" i="5"/>
  <c r="BT784" i="5"/>
  <c r="BT176" i="5"/>
  <c r="BT528" i="5"/>
  <c r="BT432" i="5"/>
  <c r="BT602" i="5"/>
  <c r="BT739" i="5"/>
  <c r="BT241" i="5"/>
  <c r="BT399" i="5"/>
  <c r="BT297" i="5"/>
  <c r="BT503" i="5"/>
  <c r="BT811" i="5"/>
  <c r="BT621" i="5"/>
  <c r="BT636" i="5"/>
  <c r="BT431" i="5"/>
  <c r="BT299" i="5"/>
  <c r="BT366" i="5"/>
  <c r="BT205" i="5"/>
  <c r="BT792" i="5"/>
  <c r="BT731" i="5"/>
  <c r="BT793" i="5"/>
  <c r="BT577" i="5"/>
  <c r="BT147" i="5"/>
  <c r="BT255" i="5"/>
  <c r="BT595" i="5"/>
  <c r="BT797" i="5"/>
  <c r="BT786" i="5"/>
  <c r="BT463" i="5"/>
  <c r="BT318" i="5"/>
  <c r="BT785" i="5"/>
  <c r="BT686" i="5"/>
  <c r="BT474" i="5"/>
  <c r="BT286" i="5"/>
  <c r="BT611" i="5"/>
  <c r="BT246" i="5"/>
  <c r="BT334" i="5"/>
  <c r="BT265" i="5"/>
  <c r="BT542" i="5"/>
  <c r="BT391" i="5"/>
  <c r="BT790" i="5"/>
  <c r="BT423" i="5"/>
  <c r="BT362" i="5"/>
  <c r="BT617" i="5"/>
  <c r="BT711" i="5"/>
  <c r="BT607" i="5"/>
  <c r="BT454" i="5"/>
  <c r="BT62" i="5"/>
  <c r="BT395" i="5"/>
  <c r="BT212" i="5"/>
  <c r="BT429" i="5"/>
  <c r="BT296" i="5"/>
  <c r="BT593" i="5"/>
  <c r="BT60" i="5"/>
  <c r="BT564" i="5"/>
  <c r="BT404" i="5"/>
  <c r="BT63" i="5"/>
  <c r="BT735" i="5"/>
  <c r="BT666" i="5"/>
  <c r="BT343" i="5"/>
  <c r="BT764" i="5"/>
  <c r="BT117" i="5"/>
  <c r="BT279" i="5"/>
  <c r="BT587" i="5"/>
  <c r="BT640" i="5"/>
  <c r="BT698" i="5"/>
  <c r="BT638" i="5"/>
  <c r="BT470" i="5"/>
  <c r="BT512" i="5"/>
  <c r="BT219" i="5"/>
  <c r="BT290" i="5"/>
  <c r="BT682" i="5"/>
  <c r="BT738" i="5"/>
  <c r="BT574" i="5"/>
  <c r="BT802" i="5"/>
  <c r="BT761" i="5"/>
  <c r="BT597" i="5"/>
  <c r="BT160" i="5"/>
  <c r="BT114" i="5"/>
  <c r="BT752" i="5"/>
  <c r="BT113" i="5"/>
  <c r="BT223" i="5"/>
  <c r="BT385" i="5"/>
  <c r="BT348" i="5"/>
  <c r="BT721" i="5"/>
  <c r="BT750" i="5"/>
  <c r="BT94" i="5"/>
  <c r="BT140" i="5"/>
  <c r="BT676" i="5"/>
  <c r="BT187" i="5"/>
  <c r="BT821" i="5"/>
  <c r="BT276" i="5"/>
  <c r="BT65" i="5"/>
  <c r="BT803" i="5"/>
  <c r="BT347" i="5"/>
  <c r="BT185" i="5"/>
  <c r="BT526" i="5"/>
  <c r="BT436" i="5"/>
  <c r="BT572" i="5"/>
  <c r="BT475" i="5"/>
  <c r="BT673" i="5"/>
  <c r="BT323" i="5"/>
  <c r="BT519" i="5"/>
  <c r="BT273" i="5"/>
  <c r="BT208" i="5"/>
  <c r="BT558" i="5"/>
  <c r="BT683" i="5"/>
  <c r="BT71" i="5"/>
  <c r="BT420" i="5"/>
  <c r="BT813" i="5"/>
  <c r="BT269" i="5"/>
  <c r="BT525" i="5"/>
  <c r="BT342" i="5"/>
  <c r="BT370" i="5"/>
  <c r="BT153" i="5"/>
  <c r="BT268" i="5"/>
  <c r="BT148" i="5"/>
  <c r="BT316" i="5"/>
  <c r="BT713" i="5"/>
  <c r="BT355" i="5"/>
  <c r="BT608" i="5"/>
  <c r="BT157" i="5"/>
  <c r="BT165" i="5"/>
  <c r="BT770" i="5"/>
  <c r="BT837" i="5"/>
  <c r="BT836" i="5"/>
  <c r="BT307" i="5"/>
  <c r="BT386" i="5"/>
  <c r="BT167" i="5"/>
  <c r="BT356" i="5"/>
  <c r="BT642" i="5"/>
  <c r="BT69" i="5"/>
  <c r="BT368" i="5"/>
  <c r="BT192" i="5"/>
  <c r="BT692" i="5"/>
  <c r="BT677" i="5"/>
  <c r="BT123" i="5"/>
  <c r="BT308" i="5"/>
  <c r="BT615" i="5"/>
  <c r="BT651" i="5"/>
  <c r="BT137" i="5"/>
  <c r="BT707" i="5"/>
  <c r="BT709" i="5"/>
  <c r="BT359" i="5"/>
  <c r="BT824" i="5"/>
  <c r="BT492" i="5"/>
  <c r="BT210" i="5"/>
  <c r="BT72" i="5"/>
  <c r="BT559" i="5"/>
  <c r="BT97" i="5"/>
  <c r="BT699" i="5"/>
  <c r="BT812" i="5"/>
  <c r="BT634" i="5"/>
  <c r="BT479" i="5"/>
  <c r="BT448" i="5"/>
  <c r="BT755" i="5"/>
  <c r="BT540" i="5"/>
  <c r="BT816" i="5"/>
  <c r="BT328" i="5"/>
  <c r="BT622" i="5"/>
  <c r="BT830" i="5"/>
  <c r="BT272" i="5"/>
  <c r="BT461" i="5"/>
  <c r="BT819" i="5"/>
  <c r="BT252" i="5"/>
  <c r="BT565" i="5"/>
  <c r="BT758" i="5"/>
  <c r="BT527" i="5"/>
  <c r="BT229" i="5"/>
  <c r="BT190" i="5"/>
  <c r="BT403" i="5"/>
  <c r="BT248" i="5"/>
  <c r="BT203" i="5"/>
  <c r="BT712" i="5"/>
  <c r="BT582" i="5"/>
  <c r="BT628" i="5"/>
  <c r="BT598" i="5"/>
  <c r="BT801" i="5"/>
  <c r="BT251" i="5"/>
  <c r="BT511" i="5"/>
  <c r="BT590" i="5"/>
  <c r="BT131" i="5"/>
  <c r="BT798" i="5"/>
  <c r="BT468" i="5"/>
  <c r="BT530" i="5"/>
  <c r="BT603" i="5"/>
  <c r="BT134" i="5"/>
  <c r="BT763" i="5"/>
  <c r="BT374" i="5"/>
  <c r="BT748" i="5"/>
  <c r="BT303" i="5"/>
  <c r="BT61" i="5"/>
  <c r="BT264" i="5"/>
  <c r="BT556" i="5"/>
  <c r="BT112" i="5"/>
  <c r="BT445" i="5"/>
  <c r="BT180" i="5"/>
  <c r="BT444" i="5"/>
  <c r="BT159" i="5"/>
  <c r="BT439" i="5"/>
  <c r="BT840" i="5"/>
  <c r="BT583" i="5"/>
  <c r="BT100" i="5"/>
  <c r="BT515" i="5"/>
  <c r="BT834" i="5"/>
  <c r="BT776" i="5"/>
  <c r="BT443" i="5"/>
  <c r="BT596" i="5"/>
  <c r="BT377" i="5"/>
  <c r="BT794" i="5"/>
  <c r="BT689" i="5"/>
  <c r="BT545" i="5"/>
  <c r="BT589" i="5"/>
  <c r="BT555" i="5"/>
  <c r="BT644" i="5"/>
  <c r="BT460" i="5"/>
  <c r="BT401" i="5"/>
  <c r="BT543" i="5"/>
  <c r="BT627" i="5"/>
  <c r="BT554" i="5"/>
  <c r="BT125" i="5"/>
  <c r="BT194" i="5"/>
  <c r="BT741" i="5"/>
  <c r="BT326" i="5"/>
  <c r="BT838" i="5"/>
  <c r="BT614" i="5"/>
  <c r="BT104" i="5"/>
  <c r="BT704" i="5"/>
  <c r="BT538" i="5"/>
  <c r="BT274" i="5"/>
  <c r="BT688" i="5"/>
  <c r="BT95" i="5"/>
  <c r="BT547" i="5"/>
  <c r="BT336" i="5"/>
  <c r="BT520" i="5"/>
  <c r="BT664" i="5"/>
  <c r="BT412" i="5"/>
  <c r="BT206" i="5"/>
  <c r="BT353" i="5"/>
  <c r="BT390" i="5"/>
  <c r="BT182" i="5"/>
  <c r="BT129" i="5"/>
  <c r="BT657" i="5"/>
  <c r="BT428" i="5"/>
  <c r="BT249" i="5"/>
  <c r="BT396" i="5"/>
  <c r="BT277" i="5"/>
  <c r="BT367" i="5"/>
  <c r="BT471" i="5"/>
  <c r="BT79" i="5"/>
  <c r="BT796" i="5"/>
  <c r="BT358" i="5"/>
  <c r="BT774" i="5"/>
  <c r="BT419" i="5"/>
  <c r="BT585" i="5"/>
  <c r="BT455" i="5"/>
  <c r="BT111" i="5"/>
  <c r="BT196" i="5"/>
  <c r="BT291" i="5"/>
  <c r="BT671" i="5"/>
  <c r="BT266" i="5"/>
  <c r="BT231" i="5"/>
  <c r="BT469" i="5"/>
  <c r="BT105" i="5"/>
  <c r="BT139" i="5"/>
  <c r="BT452" i="5"/>
  <c r="BT240" i="5"/>
  <c r="BT202" i="5"/>
  <c r="BT531" i="5"/>
  <c r="BT777" i="5"/>
  <c r="BT581" i="5"/>
  <c r="BT136" i="5"/>
  <c r="BT675" i="5"/>
  <c r="BT415" i="5"/>
  <c r="BT773" i="5"/>
  <c r="BT778" i="5"/>
  <c r="BT413" i="5"/>
  <c r="BT650" i="5"/>
  <c r="BT646" i="5"/>
  <c r="BT567" i="5"/>
  <c r="BT472" i="5"/>
  <c r="BT532" i="5"/>
  <c r="BT118" i="5"/>
  <c r="BT736" i="5"/>
  <c r="BT361" i="5"/>
  <c r="BT737" i="5"/>
  <c r="BT122" i="5"/>
  <c r="BT573" i="5"/>
  <c r="BT164" i="5"/>
  <c r="BT130" i="5"/>
  <c r="BT162" i="5"/>
  <c r="BT437" i="5"/>
  <c r="BT66" i="5"/>
  <c r="BT826" i="5"/>
  <c r="BT392" i="5"/>
  <c r="BT178" i="5"/>
  <c r="BT766" i="5"/>
  <c r="BT681" i="5"/>
  <c r="BT491" i="5"/>
  <c r="BT659" i="5"/>
  <c r="BT733" i="5"/>
  <c r="BT679" i="5"/>
  <c r="BT649" i="5"/>
  <c r="BT730" i="5"/>
  <c r="BT107" i="5"/>
  <c r="BT189" i="5"/>
  <c r="BT518" i="5"/>
  <c r="BT482" i="5"/>
  <c r="BT833" i="5"/>
  <c r="BT177" i="5"/>
  <c r="BT710" i="5"/>
  <c r="BT517" i="5"/>
  <c r="BT224" i="5"/>
  <c r="BT174" i="5"/>
  <c r="BT321" i="5"/>
  <c r="BT533" i="5"/>
  <c r="BT717" i="5"/>
  <c r="BT772" i="5"/>
  <c r="BT101" i="5"/>
  <c r="BT481" i="5"/>
  <c r="BT85" i="5"/>
  <c r="BT352" i="5"/>
  <c r="BT667" i="5"/>
  <c r="BT393" i="5"/>
  <c r="BT807" i="5"/>
  <c r="BT451" i="5"/>
  <c r="BT424" i="5"/>
  <c r="BT648" i="5"/>
  <c r="BT487" i="5"/>
  <c r="BT438" i="5"/>
  <c r="BT447" i="5"/>
  <c r="BT630" i="5"/>
  <c r="BT384" i="5"/>
  <c r="BT193" i="5"/>
  <c r="BT765" i="5"/>
  <c r="BT669" i="5"/>
  <c r="BT64" i="5"/>
  <c r="BT364" i="5"/>
  <c r="BT508" i="5"/>
  <c r="BT363" i="5"/>
  <c r="BT743" i="5"/>
  <c r="BT235" i="5"/>
  <c r="BT580" i="5"/>
  <c r="BT309" i="5"/>
  <c r="BT226" i="5"/>
  <c r="BT456" i="5"/>
  <c r="BT171" i="5"/>
  <c r="BT571" i="5"/>
  <c r="BT800" i="5"/>
  <c r="BT601" i="5"/>
  <c r="BT128" i="5"/>
  <c r="BT293" i="5"/>
  <c r="BT234" i="5"/>
  <c r="BT827" i="5"/>
  <c r="BT767" i="5"/>
  <c r="BT341" i="5"/>
  <c r="BT450" i="5"/>
  <c r="BT382" i="5"/>
  <c r="BT609" i="5"/>
  <c r="BT209" i="5"/>
  <c r="BT612" i="5"/>
  <c r="BT271" i="5"/>
  <c r="BT93" i="5"/>
  <c r="BT805" i="5"/>
  <c r="BT514" i="5"/>
  <c r="BT722" i="5"/>
  <c r="BT501" i="5"/>
  <c r="BT261" i="5"/>
  <c r="BT695" i="5"/>
  <c r="BT239" i="5"/>
  <c r="BT70" i="5"/>
  <c r="BT317" i="5"/>
  <c r="BT211" i="5"/>
  <c r="BT244" i="5"/>
  <c r="BT629" i="5"/>
  <c r="BT215" i="5"/>
  <c r="BT575" i="5"/>
  <c r="BT505" i="5"/>
  <c r="BT335" i="5"/>
  <c r="BT616" i="5"/>
  <c r="BT284" i="5"/>
  <c r="BT172" i="5"/>
  <c r="BT332" i="5"/>
  <c r="BT236" i="5"/>
  <c r="BT832" i="5"/>
  <c r="BT714" i="5"/>
  <c r="BT262" i="5"/>
  <c r="BT708" i="5"/>
  <c r="BT425" i="5"/>
  <c r="BT467" i="5"/>
  <c r="BT230" i="5"/>
  <c r="BT349" i="5"/>
  <c r="BT345" i="5"/>
  <c r="BT421" i="5"/>
  <c r="BT799" i="5"/>
  <c r="BT685" i="5"/>
  <c r="BT150" i="5"/>
  <c r="BT260" i="5"/>
  <c r="BT381" i="5"/>
  <c r="BT660" i="5"/>
  <c r="BT485" i="5"/>
  <c r="BT320" i="5"/>
  <c r="BT287" i="5"/>
  <c r="BT158" i="5"/>
  <c r="BT441" i="5"/>
  <c r="BT672" i="5"/>
  <c r="BT632" i="5"/>
  <c r="BT322" i="5"/>
  <c r="BT218" i="5"/>
  <c r="BT818" i="5"/>
  <c r="BT749" i="5"/>
  <c r="BT115" i="5"/>
  <c r="BT483" i="5"/>
  <c r="BT678" i="5"/>
  <c r="BT782" i="5"/>
  <c r="BT179" i="5"/>
  <c r="BT289" i="5"/>
  <c r="BT360" i="5"/>
  <c r="BT478" i="5"/>
  <c r="BT691" i="5"/>
  <c r="BT301" i="5"/>
  <c r="BT78" i="5"/>
  <c r="BT623" i="5"/>
  <c r="BT168" i="5"/>
  <c r="BT732" i="5"/>
  <c r="BT304" i="5"/>
  <c r="BT588" i="5"/>
  <c r="BT524" i="5"/>
  <c r="BT690" i="5"/>
  <c r="BT480" i="5"/>
  <c r="BT446" i="5"/>
  <c r="BT156" i="5"/>
  <c r="BT245" i="5"/>
  <c r="BT633" i="5"/>
  <c r="BT217" i="5"/>
  <c r="BT228" i="5"/>
  <c r="BT81" i="5"/>
  <c r="BT166" i="5"/>
  <c r="BT586" i="5"/>
  <c r="BT756" i="5"/>
  <c r="BT570" i="5"/>
  <c r="BT729" i="5"/>
  <c r="BT760" i="5"/>
  <c r="BT250" i="5"/>
  <c r="BT486" i="5"/>
  <c r="BT823" i="5"/>
  <c r="BT313" i="5"/>
  <c r="BT499" i="5"/>
  <c r="BT658" i="5"/>
  <c r="BT702" i="5"/>
  <c r="BT791" i="5"/>
  <c r="BT400" i="5"/>
  <c r="BT775" i="5"/>
  <c r="BT258" i="5"/>
  <c r="BT718" i="5"/>
  <c r="BT557" i="5"/>
  <c r="BT579" i="5"/>
  <c r="BT516" i="5"/>
  <c r="BT578" i="5"/>
  <c r="BT513" i="5"/>
  <c r="BT652" i="5"/>
  <c r="BT402" i="5"/>
  <c r="BT407" i="5"/>
  <c r="BT605" i="5"/>
  <c r="BT725" i="5"/>
  <c r="BT225" i="5"/>
  <c r="BT720" i="5"/>
  <c r="BT561" i="5"/>
  <c r="BT242" i="5"/>
  <c r="BT529" i="5"/>
  <c r="BT502" i="5"/>
  <c r="BT116" i="5"/>
  <c r="BT665" i="5"/>
  <c r="BT67" i="5"/>
  <c r="BT375" i="5"/>
  <c r="BT306" i="5"/>
  <c r="BT549" i="5"/>
  <c r="BT98" i="5"/>
  <c r="BT103" i="5"/>
  <c r="BT719" i="5"/>
  <c r="BT544" i="5"/>
  <c r="BT121" i="5"/>
  <c r="BT173" i="5"/>
  <c r="BT647" i="5"/>
  <c r="BT331" i="5"/>
  <c r="BT684" i="5"/>
  <c r="BT133" i="5"/>
  <c r="BT663" i="5"/>
  <c r="BT204" i="5"/>
  <c r="BT489" i="5"/>
  <c r="BT213" i="5"/>
  <c r="BT310" i="5"/>
  <c r="BT184" i="5"/>
  <c r="BT92" i="5"/>
  <c r="BT539" i="5"/>
  <c r="BT379" i="5"/>
  <c r="BT839" i="5"/>
  <c r="BT701" i="5"/>
  <c r="BT653" i="5"/>
  <c r="BT74" i="5"/>
  <c r="BT238" i="5"/>
  <c r="BT754" i="5"/>
  <c r="BT662" i="5"/>
  <c r="BT716" i="5"/>
  <c r="BT315" i="5"/>
  <c r="BT442" i="5"/>
  <c r="BT426" i="5"/>
  <c r="BT744" i="5"/>
  <c r="BT346" i="5"/>
  <c r="BT186" i="5"/>
  <c r="BT745" i="5"/>
  <c r="BT191" i="5"/>
  <c r="BT96" i="5"/>
  <c r="BT654" i="5"/>
  <c r="BT87" i="5"/>
  <c r="BT380" i="5"/>
  <c r="BT723" i="5"/>
  <c r="BT566" i="5"/>
  <c r="BT599" i="5"/>
  <c r="BT135" i="5"/>
  <c r="BT108" i="5"/>
  <c r="BT810" i="5"/>
  <c r="BT77" i="5"/>
  <c r="BT294" i="5"/>
  <c r="BT181" i="5"/>
  <c r="BT783" i="5"/>
  <c r="BT706" i="5"/>
  <c r="BT312" i="5"/>
  <c r="BT383" i="5"/>
  <c r="BT183" i="5"/>
  <c r="BT453" i="5"/>
  <c r="BT126" i="5"/>
  <c r="BT762" i="5"/>
  <c r="BT462" i="5"/>
  <c r="BT804" i="5"/>
  <c r="BT831" i="5"/>
  <c r="BT88" i="5"/>
  <c r="BT254" i="5"/>
  <c r="BT637" i="5"/>
  <c r="BT751" i="5"/>
  <c r="BT569" i="5"/>
  <c r="BT769" i="5"/>
  <c r="BT267" i="5"/>
  <c r="BT728" i="5"/>
  <c r="BT151" i="5"/>
  <c r="BT820" i="5"/>
  <c r="BT465" i="5"/>
  <c r="BT476" i="5"/>
  <c r="BT828" i="5"/>
  <c r="BT389" i="5"/>
  <c r="BT222" i="5"/>
  <c r="BT620" i="5"/>
  <c r="BT372" i="5"/>
  <c r="BT408" i="5"/>
  <c r="BT354" i="5"/>
  <c r="BT319" i="5"/>
  <c r="BT138" i="5"/>
  <c r="BT496" i="5"/>
  <c r="BT119" i="5"/>
  <c r="BT835" i="5"/>
  <c r="BT509" i="5"/>
  <c r="BT388" i="5"/>
  <c r="BT329" i="5"/>
  <c r="BT435" i="5"/>
  <c r="BT127" i="5"/>
  <c r="BT613" i="5"/>
  <c r="BT477" i="5"/>
  <c r="BT197" i="5"/>
  <c r="BT645" i="5"/>
  <c r="BT825" i="5"/>
  <c r="BT369" i="5"/>
  <c r="BT418" i="5"/>
  <c r="BT553" i="5"/>
  <c r="BT283" i="5"/>
  <c r="BT227" i="5"/>
  <c r="BT822" i="5"/>
  <c r="BT188" i="5"/>
  <c r="BT411" i="5"/>
  <c r="BT546" i="5"/>
  <c r="BT145" i="5"/>
  <c r="BT817" i="5"/>
  <c r="BT414" i="5"/>
  <c r="BT76" i="5"/>
  <c r="BT787" i="5"/>
  <c r="BT333" i="5"/>
  <c r="BT132" i="5"/>
  <c r="BT459" i="5"/>
  <c r="BT195" i="5"/>
  <c r="BT237" i="5"/>
  <c r="BT89" i="5"/>
  <c r="BT747" i="5"/>
  <c r="BT378" i="5"/>
  <c r="BT253" i="5"/>
  <c r="BT73" i="5"/>
  <c r="BT506" i="5"/>
  <c r="BT742" i="5"/>
  <c r="BT592" i="5"/>
  <c r="BT427" i="5"/>
  <c r="BT670" i="5"/>
  <c r="BT376" i="5"/>
  <c r="BT144" i="5"/>
  <c r="BT257" i="5"/>
  <c r="BT789" i="5"/>
  <c r="BT600" i="5"/>
  <c r="BT59" i="5"/>
  <c r="BT693" i="5"/>
</calcChain>
</file>

<file path=xl/sharedStrings.xml><?xml version="1.0" encoding="utf-8"?>
<sst xmlns="http://schemas.openxmlformats.org/spreadsheetml/2006/main" count="2342" uniqueCount="507">
  <si>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</si>
  <si>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</si>
  <si>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</si>
  <si>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</si>
  <si>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</si>
  <si>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</si>
  <si>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</si>
  <si>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</si>
  <si>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</si>
  <si>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</si>
  <si>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</si>
  <si>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</si>
  <si>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</si>
  <si>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</si>
  <si>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</si>
  <si>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</si>
  <si>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</si>
  <si>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</si>
  <si>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</si>
  <si>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</si>
  <si>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</si>
  <si>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</si>
  <si>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</si>
  <si>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</si>
  <si>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</si>
  <si>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</si>
  <si>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</si>
  <si>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</si>
  <si>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</si>
  <si>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</si>
  <si>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</si>
  <si>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</si>
  <si>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</si>
  <si>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</si>
  <si>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</si>
  <si>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</si>
  <si>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</si>
  <si>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</si>
  <si>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</si>
  <si>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</si>
  <si>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</si>
  <si>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</si>
  <si>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</si>
  <si>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</si>
  <si>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</si>
  <si>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</si>
  <si>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</si>
  <si>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</si>
  <si>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</si>
  <si>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</si>
  <si>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</si>
  <si>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</si>
  <si>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</si>
  <si>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</si>
  <si>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</si>
  <si>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</si>
  <si>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</si>
  <si>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</si>
  <si>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</si>
  <si>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</si>
  <si>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</si>
  <si>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</si>
  <si>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</si>
  <si>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</si>
  <si>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</si>
  <si>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</si>
  <si>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</si>
  <si>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</si>
  <si>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</si>
  <si>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</si>
  <si>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</si>
  <si>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</si>
  <si>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</si>
  <si>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</si>
  <si>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</si>
  <si>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</si>
  <si>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</si>
  <si>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</si>
  <si>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</si>
  <si>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</si>
  <si>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</si>
  <si>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</si>
  <si>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</si>
  <si>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</si>
  <si>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</si>
  <si>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</si>
  <si>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</si>
  <si>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</si>
  <si>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</si>
  <si>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</si>
  <si>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</si>
  <si>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</si>
  <si>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</si>
  <si>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</si>
  <si>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</si>
  <si>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</si>
  <si>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</si>
  <si>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</si>
  <si>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</si>
  <si>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</si>
  <si>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</si>
  <si>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</si>
  <si>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</si>
  <si>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</si>
  <si>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</si>
  <si>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</si>
  <si>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</si>
  <si>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</si>
  <si>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</si>
  <si>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</si>
  <si>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</si>
  <si>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</si>
  <si>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</si>
  <si>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</si>
  <si>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</si>
  <si>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</si>
  <si>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</si>
  <si>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</si>
  <si>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</si>
  <si>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</si>
  <si>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</si>
  <si>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</si>
  <si>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</si>
  <si>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</si>
  <si>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</si>
  <si>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</si>
  <si>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</si>
  <si>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</si>
  <si>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</si>
  <si>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</si>
  <si>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</si>
  <si>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</si>
  <si>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</si>
  <si>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</si>
  <si>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</si>
  <si>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</si>
  <si>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</si>
  <si>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</si>
  <si>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</si>
  <si>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</si>
  <si>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</si>
  <si>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</si>
  <si>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</si>
  <si>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</si>
  <si>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</si>
  <si>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</si>
  <si>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</si>
  <si>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</si>
  <si>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</si>
  <si>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</si>
  <si>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</si>
  <si>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</si>
  <si>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</si>
  <si>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</si>
  <si>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</si>
  <si>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</si>
  <si>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</si>
  <si>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</si>
  <si>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</si>
  <si>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</si>
  <si>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</si>
  <si>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</si>
  <si>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</si>
  <si>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</si>
  <si>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</si>
  <si>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</si>
  <si>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</si>
  <si>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</si>
  <si>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</si>
  <si>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</si>
  <si>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</si>
  <si>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</si>
  <si>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</si>
  <si>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</si>
  <si>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</si>
  <si>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</si>
  <si>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</si>
  <si>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</si>
  <si>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</si>
  <si>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</si>
  <si>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</si>
  <si>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</si>
  <si>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</si>
  <si>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</si>
  <si>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</si>
  <si>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</si>
  <si>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</si>
  <si>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</si>
  <si>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</si>
  <si>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</si>
  <si>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</si>
  <si>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</si>
  <si>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</si>
  <si>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</si>
  <si>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</si>
  <si>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</si>
  <si>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</si>
  <si>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</si>
  <si>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</si>
  <si>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</si>
  <si>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</si>
  <si>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</si>
  <si>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</si>
  <si>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</si>
  <si>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</si>
  <si>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</si>
  <si>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</si>
  <si>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</si>
  <si>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</si>
  <si>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</si>
  <si>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</si>
  <si>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</si>
  <si>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</si>
  <si>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</si>
  <si>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</si>
  <si>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</si>
  <si>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</si>
  <si>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</si>
  <si>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</si>
  <si>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</si>
  <si>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</si>
  <si>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</si>
  <si>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</si>
  <si>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</si>
  <si>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</si>
  <si>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</si>
  <si>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</si>
  <si>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</si>
  <si>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</si>
  <si>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</si>
  <si>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</si>
  <si>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</si>
  <si>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</si>
  <si>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</si>
  <si>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</si>
  <si>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</si>
  <si>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</si>
  <si>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</si>
  <si>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</si>
  <si>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</si>
  <si>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</si>
  <si>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</si>
  <si>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</si>
  <si>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</si>
  <si>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</si>
  <si>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</si>
  <si>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</si>
  <si>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</si>
  <si>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</si>
  <si>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</si>
  <si>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</si>
  <si>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</si>
  <si>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</si>
  <si>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</si>
  <si>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</si>
  <si>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</si>
  <si>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</si>
  <si>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</si>
  <si>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</si>
  <si>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</si>
  <si>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</si>
  <si>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</si>
  <si>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</si>
  <si>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</si>
  <si>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</si>
  <si>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</si>
  <si>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</si>
  <si>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</si>
  <si>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</si>
  <si>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</si>
  <si>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</si>
  <si>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</si>
  <si>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</si>
  <si>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</si>
  <si>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</si>
  <si>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</si>
  <si>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</si>
  <si>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</si>
  <si>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</si>
  <si>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</si>
  <si>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</si>
  <si>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</si>
  <si>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</si>
  <si>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</si>
  <si>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</si>
  <si>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</si>
  <si>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</si>
  <si>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</si>
  <si>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</si>
  <si>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</si>
  <si>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</si>
  <si>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</si>
  <si>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</si>
  <si>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</si>
  <si>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</si>
  <si>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</si>
  <si>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</si>
  <si>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</si>
  <si>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</si>
  <si>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</si>
  <si>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</si>
  <si>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</si>
  <si>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</si>
  <si>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</si>
  <si>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</si>
  <si>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</si>
  <si>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</si>
  <si>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</si>
  <si>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</si>
  <si>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</si>
  <si>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</si>
  <si>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</si>
  <si>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</si>
  <si>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</si>
  <si>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</si>
  <si>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</si>
  <si>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</si>
  <si>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</si>
  <si>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</si>
  <si>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</si>
  <si>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</si>
  <si>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</si>
  <si>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</si>
  <si>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</si>
  <si>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</si>
  <si>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</si>
  <si>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</si>
  <si>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</si>
  <si>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</si>
  <si>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</si>
  <si>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</si>
  <si>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</si>
  <si>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</si>
  <si>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</si>
  <si>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</si>
  <si>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</si>
  <si>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</si>
  <si>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</si>
  <si>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</si>
  <si>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</si>
  <si>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</si>
  <si>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</si>
  <si>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</si>
  <si>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</si>
  <si>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</si>
  <si>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</si>
  <si>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</si>
  <si>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</si>
  <si>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</si>
  <si>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</si>
  <si>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</si>
  <si>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</si>
  <si>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</si>
  <si>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</si>
  <si>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</si>
  <si>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</si>
  <si>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</si>
  <si>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</si>
  <si>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</si>
  <si>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</si>
  <si>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</si>
  <si>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</si>
  <si>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</si>
  <si>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</si>
  <si>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</si>
  <si>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fadeOpen,0.6</t>
  </si>
  <si>
    <t>fadeClose,0.6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</si>
  <si>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</si>
  <si>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</si>
  <si>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</si>
  <si>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</si>
  <si>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</si>
  <si>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</si>
  <si>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</si>
  <si>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</si>
  <si>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</si>
  <si>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</si>
  <si>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</si>
  <si>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</si>
  <si>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</si>
  <si>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</si>
  <si>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</si>
  <si>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</si>
  <si>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</si>
  <si>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</si>
  <si>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</si>
  <si>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</si>
  <si>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</si>
  <si>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</si>
  <si>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</si>
  <si>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</si>
  <si>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</si>
  <si>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</si>
  <si>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</si>
  <si>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</si>
  <si>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</si>
  <si>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</si>
  <si>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</si>
  <si>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</si>
  <si>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</si>
  <si>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</si>
  <si>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</si>
  <si>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</si>
  <si>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</si>
  <si>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</si>
  <si>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</si>
  <si>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</si>
  <si>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</si>
  <si>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</si>
  <si>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</si>
  <si>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</si>
  <si>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</si>
  <si>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</si>
  <si>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</si>
  <si>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</si>
  <si>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</si>
  <si>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</si>
  <si>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</si>
  <si>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</si>
  <si>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</si>
  <si>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</si>
  <si>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</si>
  <si>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</si>
  <si>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</si>
  <si>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</si>
  <si>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</si>
  <si>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</si>
  <si>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</si>
  <si>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</si>
  <si>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</si>
  <si>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</si>
  <si>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</si>
  <si>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</si>
  <si>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</si>
  <si>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</si>
  <si>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</si>
  <si>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</si>
  <si>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</si>
  <si>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</si>
  <si>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</si>
  <si>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</si>
  <si>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</si>
  <si>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</si>
  <si>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</si>
  <si>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</si>
  <si>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</si>
  <si>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</si>
  <si>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</si>
  <si>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</si>
  <si>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</si>
  <si>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</si>
  <si>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</si>
  <si>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</si>
  <si>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</si>
  <si>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</si>
  <si>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</si>
  <si>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</si>
  <si>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</si>
  <si>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</si>
  <si>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</si>
  <si>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</si>
  <si>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</si>
  <si>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</si>
  <si>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</si>
  <si>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Send the URL command: **off=UNO0**</t>
  </si>
  <si>
    <t>Send the URL command: **on=UNO0**</t>
  </si>
  <si>
    <t>Send the URL command: **open=UNO0**</t>
  </si>
  <si>
    <t>Send the URL command: **close=UNO0**</t>
  </si>
  <si>
    <t>2.1.1</t>
  </si>
  <si>
    <t>UNOA</t>
  </si>
  <si>
    <t>UNO A</t>
  </si>
  <si>
    <t>This description descriptively describes UNO A and the multi-faceted nature of its A'ness.</t>
  </si>
  <si>
    <t>2.1.2</t>
  </si>
  <si>
    <t>UNOB</t>
  </si>
  <si>
    <t>UNO B</t>
  </si>
  <si>
    <t>This description descriptively describes UNO B and the multi-faceted nature of its B'ness.</t>
  </si>
  <si>
    <t>2.1.3</t>
  </si>
  <si>
    <t>UNOC</t>
  </si>
  <si>
    <t>UNO C</t>
  </si>
  <si>
    <t>This description descriptively describes UNO C and the multi-faceted nature of its C'ness.</t>
  </si>
  <si>
    <t>2.1.4</t>
  </si>
  <si>
    <t>UNO1</t>
  </si>
  <si>
    <t>UNO 1</t>
  </si>
  <si>
    <t>This description descriptively describes UNO 1 and the multi-faceted nature of its 1'ness.</t>
  </si>
  <si>
    <t>2.1.5</t>
  </si>
  <si>
    <t>UNO2</t>
  </si>
  <si>
    <t>UNO 2</t>
  </si>
  <si>
    <t>This description descriptively describes UNO 2 and the multi-faceted nature of its 2 'ness.</t>
  </si>
  <si>
    <t>2.1.6</t>
  </si>
  <si>
    <t>UNO3</t>
  </si>
  <si>
    <t>UNO 3</t>
  </si>
  <si>
    <t>This description descriptively describes UNO 3 and the multi-faceted nature of its 3'ness.</t>
  </si>
  <si>
    <t>drawOpenUNO0</t>
  </si>
  <si>
    <t>drawOpen UNO 0</t>
  </si>
  <si>
    <t>2.1.7</t>
  </si>
  <si>
    <t>ConnectionA</t>
  </si>
  <si>
    <t>Connection A</t>
  </si>
  <si>
    <t>This a connection UNO from UNO 0 to UNO A.</t>
  </si>
  <si>
    <t>2.1.8</t>
  </si>
  <si>
    <t>ConnectionB</t>
  </si>
  <si>
    <t>Connection B</t>
  </si>
  <si>
    <t>This a connection UNO from UNO 0 to UNO B.</t>
  </si>
  <si>
    <t>2.1.9</t>
  </si>
  <si>
    <t>ConnectionC</t>
  </si>
  <si>
    <t>Connection C</t>
  </si>
  <si>
    <t>drawOpen=UNO0,1.8</t>
  </si>
  <si>
    <t>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</si>
</sst>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opLeftCell="A84" zoomScale="110" zoomScaleNormal="110" workbookViewId="0">
      <pane xSplit="12680" ySplit="2700" topLeftCell="A35" activePane="bottomLeft"/>
      <selection activeCell="A84" sqref="A1:A1048576"/>
      <selection pane="topRight" activeCell="I2" sqref="I2"/>
      <selection pane="bottomLeft" activeCell="A43" sqref="A43"/>
      <selection pane="bottomRight" activeCell="J48" sqref="J4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436</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365</v>
      </c>
      <c r="AA36" s="150" t="s">
        <v>366</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fadeOpen=Map,0.6</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fadeClose=Map,0.6</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fadeOpen=UNOIntroduction,0.6</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fadeClose=UNOIntroduction,0.6</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TurnOffUNO0</v>
      </c>
      <c r="B42" s="81" t="str">
        <f>IF(scriv!D4&lt;&gt;"",scriv!D4,"")</f>
        <v>Turn Off UNO 0</v>
      </c>
      <c r="C42" s="81" t="str">
        <f>IF( scriv!AJ4&lt;&gt;"", IF(D42&lt;&gt;"","connection ","")&amp;scriv!AJ4,IF(D42&lt;&gt;"","connection",""))</f>
        <v/>
      </c>
      <c r="D42" s="82" t="str">
        <f>scriv!AH4</f>
        <v/>
      </c>
      <c r="E42" s="82" t="str">
        <f>scriv!AI4</f>
        <v/>
      </c>
      <c r="F42" s="156">
        <f>ROW()</f>
        <v>42</v>
      </c>
      <c r="I42" s="81" t="str">
        <f>IF(scriv!Y4&lt;&gt;"",scriv!Y4,J42)</f>
        <v>Send the URL command: **off=UNO0**</v>
      </c>
      <c r="J42" s="81" t="str">
        <f>IF(scriv!Z4&lt;&gt;"",scriv!Z4,"")</f>
        <v>Send the URL command: **off=UNO0**</v>
      </c>
      <c r="K42" s="82" t="str">
        <f t="shared" si="3"/>
        <v>function</v>
      </c>
      <c r="L42" s="82" t="str">
        <f t="shared" si="26"/>
        <v>+++&amp;speakTT=TurnOffUNO0</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fadeOn=TurnOffUNO0,0.6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fadeOff=TurnOffUNO0,0.6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fadeOpen=TurnOffUNO0,0.6</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fadeClose=TurnOffUNO0,0.6</v>
      </c>
      <c r="AB42" s="167" t="str">
        <f t="shared" si="2"/>
        <v>noTitle</v>
      </c>
      <c r="AC42" s="167"/>
      <c r="AD42" s="45"/>
      <c r="AE42" s="168"/>
      <c r="AF42" s="169">
        <f>IF(D42="",scriv!B4,"")</f>
        <v>1.1000000000000001</v>
      </c>
      <c r="AG42" s="170" t="str">
        <f t="shared" si="27"/>
        <v>N</v>
      </c>
      <c r="AH42" s="169" t="str">
        <f t="shared" si="6"/>
        <v>TurnOffUNO0</v>
      </c>
      <c r="AI42" s="169" t="str">
        <f t="shared" si="6"/>
        <v>Turn Off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5</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-168</v>
      </c>
      <c r="BC42" s="111">
        <f t="shared" ca="1" si="10"/>
        <v>0</v>
      </c>
      <c r="BD42" s="112">
        <f t="shared" ca="1" si="28"/>
        <v>-2400</v>
      </c>
      <c r="BE42" s="111">
        <f t="shared" ca="1" si="11"/>
        <v>400</v>
      </c>
      <c r="BF42" s="113">
        <f t="shared" ca="1" si="12"/>
        <v>2000</v>
      </c>
      <c r="BG42" s="113">
        <f t="shared" ca="1" si="13"/>
        <v>0</v>
      </c>
      <c r="BH42" s="112">
        <f t="shared" ca="1" si="14"/>
        <v>-400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-400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TurnOnUNO0</v>
      </c>
      <c r="B43" s="81" t="str">
        <f>IF(scriv!D5&lt;&gt;"",scriv!D5,"")</f>
        <v>Turn On UNO 0</v>
      </c>
      <c r="C43" s="81" t="str">
        <f>IF( scriv!AJ5&lt;&gt;"", IF(D43&lt;&gt;"","connection ","")&amp;scriv!AJ5,IF(D43&lt;&gt;"","connection",""))</f>
        <v/>
      </c>
      <c r="D43" s="82" t="str">
        <f>scriv!AH5</f>
        <v/>
      </c>
      <c r="E43" s="82" t="str">
        <f>scriv!AI5</f>
        <v/>
      </c>
      <c r="F43" s="156">
        <f>ROW()</f>
        <v>43</v>
      </c>
      <c r="I43" s="81" t="str">
        <f>IF(scriv!Y5&lt;&gt;"",scriv!Y5,J43)</f>
        <v>Send the URL command: **on=UNO0**</v>
      </c>
      <c r="J43" s="81" t="str">
        <f>IF(scriv!Z5&lt;&gt;"",scriv!Z5,"")</f>
        <v>Send the URL command: **on=UNO0**</v>
      </c>
      <c r="K43" s="82" t="str">
        <f t="shared" si="3"/>
        <v>function</v>
      </c>
      <c r="L43" s="82" t="str">
        <f t="shared" si="26"/>
        <v>+++&amp;speakTT=TurnOnUNO0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fadeOn=TurnOnUNO0,0.6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fadeOff=TurnOnUNO0,0.6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fadeOpen=TurnOnUNO0,0.6</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fadeClose=TurnOnUNO0,0.6</v>
      </c>
      <c r="AB43" s="167" t="str">
        <f t="shared" si="2"/>
        <v>noTitle</v>
      </c>
      <c r="AC43" s="167"/>
      <c r="AD43" s="45"/>
      <c r="AE43" s="168"/>
      <c r="AF43" s="169">
        <f>IF(D43="",scriv!B5,"")</f>
        <v>1.2</v>
      </c>
      <c r="AG43" s="170" t="str">
        <f t="shared" si="27"/>
        <v>N</v>
      </c>
      <c r="AH43" s="169" t="str">
        <f t="shared" si="6"/>
        <v>TurnOnUNO0</v>
      </c>
      <c r="AI43" s="169" t="str">
        <f t="shared" si="6"/>
        <v>Turn On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5</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-144</v>
      </c>
      <c r="BC43" s="111">
        <f t="shared" ca="1" si="10"/>
        <v>0</v>
      </c>
      <c r="BD43" s="112">
        <f t="shared" ca="1" si="28"/>
        <v>-1200</v>
      </c>
      <c r="BE43" s="111">
        <f t="shared" ca="1" si="11"/>
        <v>400</v>
      </c>
      <c r="BF43" s="113">
        <f t="shared" ca="1" si="12"/>
        <v>2000</v>
      </c>
      <c r="BG43" s="113">
        <f t="shared" ca="1" si="13"/>
        <v>0</v>
      </c>
      <c r="BH43" s="112">
        <f t="shared" ca="1" si="14"/>
        <v>800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800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Send the URL command: **open=UNO0**</v>
      </c>
      <c r="J44" s="81" t="str">
        <f>IF(scriv!Z6&lt;&gt;"",scriv!Z6,"")</f>
        <v>Send the URL command: **open=UNO0**</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fadeOpen=OpenUNO0,0.6</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fadeClose=OpenUNO0,0.6</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5</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-120</v>
      </c>
      <c r="BC44" s="111">
        <f t="shared" ca="1" si="10"/>
        <v>0</v>
      </c>
      <c r="BD44" s="112">
        <f t="shared" ca="1" si="28"/>
        <v>0</v>
      </c>
      <c r="BE44" s="111">
        <f t="shared" ca="1" si="11"/>
        <v>400</v>
      </c>
      <c r="BF44" s="113">
        <f t="shared" ca="1" si="12"/>
        <v>2000</v>
      </c>
      <c r="BG44" s="113">
        <f t="shared" ca="1" si="13"/>
        <v>0</v>
      </c>
      <c r="BH44" s="112">
        <f t="shared" ca="1" si="14"/>
        <v>2000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2000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Send the URL command: **close=UNO0**</v>
      </c>
      <c r="J45" s="81" t="str">
        <f>IF(scriv!Z7&lt;&gt;"",scriv!Z7,"")</f>
        <v>Send the URL command: **close=UNO0**</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fadeOpen=CloseUNO0,0.6</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fadeClose=CloseUNO0,0.6</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5</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-96</v>
      </c>
      <c r="BC45" s="111">
        <f t="shared" ca="1" si="10"/>
        <v>0</v>
      </c>
      <c r="BD45" s="112">
        <f t="shared" ca="1" si="28"/>
        <v>1200</v>
      </c>
      <c r="BE45" s="111">
        <f t="shared" ca="1" si="11"/>
        <v>400</v>
      </c>
      <c r="BF45" s="113">
        <f t="shared" ca="1" si="12"/>
        <v>2000</v>
      </c>
      <c r="BG45" s="113">
        <f t="shared" ca="1" si="13"/>
        <v>0</v>
      </c>
      <c r="BH45" s="112">
        <f t="shared" ca="1" si="14"/>
        <v>3200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3200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drawOpenUNO0</v>
      </c>
      <c r="B46" s="81" t="str">
        <f>IF(scriv!D8&lt;&gt;"",scriv!D8,"")</f>
        <v>drawOpen UNO 0</v>
      </c>
      <c r="C46" s="81" t="str">
        <f>IF( scriv!AJ8&lt;&gt;"", IF(D46&lt;&gt;"","connection ","")&amp;scriv!AJ8,IF(D46&lt;&gt;"","connection",""))</f>
        <v/>
      </c>
      <c r="D46" s="82" t="str">
        <f>scriv!AH8</f>
        <v/>
      </c>
      <c r="E46" s="82" t="str">
        <f>scriv!AI8</f>
        <v/>
      </c>
      <c r="F46" s="156">
        <f>ROW()</f>
        <v>46</v>
      </c>
      <c r="I46" s="81" t="str">
        <f>IF(scriv!Y8&lt;&gt;"",scriv!Y8,J46)</f>
        <v>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J46" s="81" t="str">
        <f>IF(scriv!Z8&lt;&gt;"",scriv!Z8,"")</f>
        <v>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K46" s="82" t="str">
        <f t="shared" si="3"/>
        <v>function</v>
      </c>
      <c r="L46" s="82" t="str">
        <f t="shared" si="26"/>
        <v>+++&amp;speakTT=drawOpenUNO0</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fadeOn=drawOpenUNO0,0.6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fadeOff=drawOpenUNO0,0.6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fadeOpen=drawOpenUNO0,0.6</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fadeClose=drawOpenUNO0,0.6</v>
      </c>
      <c r="AB46" s="167" t="str">
        <f t="shared" si="2"/>
        <v>noTitle</v>
      </c>
      <c r="AC46" s="167"/>
      <c r="AD46" s="45"/>
      <c r="AE46" s="168"/>
      <c r="AF46" s="169">
        <f>IF(D46="",scriv!B8,"")</f>
        <v>1.5</v>
      </c>
      <c r="AG46" s="170" t="str">
        <f t="shared" si="27"/>
        <v>N</v>
      </c>
      <c r="AH46" s="169" t="str">
        <f t="shared" si="32"/>
        <v>drawOpenUNO0</v>
      </c>
      <c r="AI46" s="169" t="str">
        <f t="shared" si="33"/>
        <v>drawOpen UNO 0</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5</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-72</v>
      </c>
      <c r="BC46" s="111">
        <f t="shared" ca="1" si="10"/>
        <v>0</v>
      </c>
      <c r="BD46" s="112">
        <f t="shared" ca="1" si="28"/>
        <v>2400</v>
      </c>
      <c r="BE46" s="111">
        <f t="shared" ca="1" si="11"/>
        <v>400</v>
      </c>
      <c r="BF46" s="113">
        <f t="shared" ca="1" si="12"/>
        <v>2000</v>
      </c>
      <c r="BG46" s="113">
        <f t="shared" ca="1" si="13"/>
        <v>0</v>
      </c>
      <c r="BH46" s="112">
        <f t="shared" ca="1" si="14"/>
        <v>4400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4400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UNODescription</v>
      </c>
      <c r="B47" s="81" t="str">
        <f>IF(scriv!D9&lt;&gt;"",scriv!D9,"")</f>
        <v>UNO Description</v>
      </c>
      <c r="C47" s="81" t="str">
        <f>IF( scriv!AJ9&lt;&gt;"", IF(D47&lt;&gt;"","connection ","")&amp;scriv!AJ9,IF(D47&lt;&gt;"","connection",""))</f>
        <v/>
      </c>
      <c r="D47" s="82" t="str">
        <f>scriv!AH9</f>
        <v/>
      </c>
      <c r="E47" s="82" t="str">
        <f>scriv!AI9</f>
        <v/>
      </c>
      <c r="F47" s="156">
        <f>ROW()</f>
        <v>47</v>
      </c>
      <c r="I47" s="81" t="str">
        <f>IF(scriv!Y9&lt;&gt;"",scriv!Y9,J47)</f>
        <v/>
      </c>
      <c r="J47" s="81" t="str">
        <f>IF(scriv!Z9&lt;&gt;"",scriv!Z9,"")</f>
        <v/>
      </c>
      <c r="K47" s="82" t="str">
        <f t="shared" si="3"/>
        <v>function</v>
      </c>
      <c r="L47" s="82" t="str">
        <f t="shared" si="26"/>
        <v>+++&amp;speakTT=UNODescription</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none</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fadeOn=UNODescription,0.6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fadeOff=UNODescription,0.6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fadeOpen=UNODescription,0.6</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fadeClose=UNODescription,0.6</v>
      </c>
      <c r="AB47" s="167" t="str">
        <f t="shared" si="2"/>
        <v>noTitle</v>
      </c>
      <c r="AC47" s="167"/>
      <c r="AD47" s="45"/>
      <c r="AE47" s="168"/>
      <c r="AF47" s="169">
        <f>IF(D47="",scriv!B9,"")</f>
        <v>2</v>
      </c>
      <c r="AG47" s="170" t="str">
        <f t="shared" si="27"/>
        <v>N</v>
      </c>
      <c r="AH47" s="169" t="str">
        <f t="shared" si="32"/>
        <v>UNODescription</v>
      </c>
      <c r="AI47" s="169" t="str">
        <f t="shared" si="33"/>
        <v>UNO Description</v>
      </c>
      <c r="AJ47" s="86">
        <f>ROUNDDOWN( (LEN(scriv!B9)+1) / 2, 0 )</f>
        <v>1</v>
      </c>
      <c r="AK47" s="82">
        <f t="shared" si="34"/>
        <v>2</v>
      </c>
      <c r="AL47" s="82" t="str">
        <f t="shared" si="35"/>
        <v>-</v>
      </c>
      <c r="AM47" s="82" t="str">
        <f t="shared" si="36"/>
        <v>-</v>
      </c>
      <c r="AN47" s="82" t="str">
        <f t="shared" si="37"/>
        <v>-</v>
      </c>
      <c r="AO47" s="82" t="str">
        <f t="shared" si="38"/>
        <v>-</v>
      </c>
      <c r="AP47" s="82" t="str">
        <f t="shared" si="39"/>
        <v>-</v>
      </c>
      <c r="AQ47" s="82" t="str">
        <f t="shared" si="40"/>
        <v>-</v>
      </c>
      <c r="AR47" s="82" t="str">
        <f t="shared" si="41"/>
        <v>-</v>
      </c>
      <c r="AT47" s="82">
        <f t="shared" si="8"/>
        <v>3</v>
      </c>
      <c r="AU47" s="82" t="str">
        <f ca="1">IF(    MAX(OFFSET(AL47,0,0,MATCH("-",AL47:AL$840,0))) = 0,"",
IFERROR(MAX(OFFSET(AL47,0,0,MATCH("-",AL47:AL$840,0))),""))</f>
        <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0</v>
      </c>
      <c r="BC47" s="111">
        <f t="shared" ca="1" si="10"/>
        <v>0</v>
      </c>
      <c r="BD47" s="112">
        <f t="shared" ca="1" si="28"/>
        <v>0</v>
      </c>
      <c r="BE47" s="111">
        <f t="shared" ca="1" si="11"/>
        <v>200</v>
      </c>
      <c r="BF47" s="113">
        <f t="shared" ca="1" si="12"/>
        <v>2000</v>
      </c>
      <c r="BG47" s="113">
        <f t="shared" ca="1" si="13"/>
        <v>0</v>
      </c>
      <c r="BH47" s="112">
        <f t="shared" ca="1" si="14"/>
        <v>2000</v>
      </c>
      <c r="BI47" s="112">
        <f t="shared" ca="1" si="15"/>
        <v>200</v>
      </c>
      <c r="BJ47" s="157"/>
      <c r="BK47" s="157"/>
      <c r="BL47" s="158" t="str">
        <f>scriv!AG9</f>
        <v>Map</v>
      </c>
      <c r="BM47" s="157"/>
      <c r="BN47" s="157" t="str">
        <f t="shared" si="42"/>
        <v>node</v>
      </c>
      <c r="BO47" s="157"/>
      <c r="BP47" s="159">
        <f t="shared" ca="1" si="16"/>
        <v>2</v>
      </c>
      <c r="BQ47" s="159">
        <f t="shared" ca="1" si="17"/>
        <v>2</v>
      </c>
      <c r="BR47" s="159">
        <f t="shared" si="18"/>
        <v>1</v>
      </c>
      <c r="BS47" s="159" t="str">
        <f t="shared" si="19"/>
        <v>symbol</v>
      </c>
      <c r="BT47" s="157" t="str">
        <f>IF(scriv!V9&lt;&gt;"",scriv!V9,
IF(E47="",IFERROR(VLOOKUP(BL47,$AH$40:$BT$840,39,FALSE),$BT$36),
$BT$37))</f>
        <v>NodeSquare</v>
      </c>
      <c r="BU47" s="166">
        <f t="shared" ca="1" si="20"/>
        <v>2000</v>
      </c>
      <c r="BV47" s="166">
        <f t="shared" ca="1" si="21"/>
        <v>200</v>
      </c>
      <c r="BW47" s="166">
        <f t="shared" ca="1" si="22"/>
        <v>0</v>
      </c>
      <c r="BX47" s="166">
        <f t="shared" ca="1" si="23"/>
        <v>0</v>
      </c>
      <c r="BY47" s="180" t="str">
        <f t="shared" si="43"/>
        <v/>
      </c>
      <c r="BZ47" s="180" t="str">
        <f t="shared" si="44"/>
        <v/>
      </c>
      <c r="CA47" s="81" t="str">
        <f>IF(scriv!E9&lt;&gt;"",scriv!E9,"")</f>
        <v/>
      </c>
      <c r="CB47" s="82">
        <f t="shared" si="29"/>
        <v>0</v>
      </c>
      <c r="CC47" s="82">
        <f t="shared" si="45"/>
        <v>2</v>
      </c>
      <c r="CD47" s="82" t="str">
        <f t="shared" si="46"/>
        <v>-</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UNO0</v>
      </c>
      <c r="B48" s="81" t="str">
        <f>IF(scriv!D10&lt;&gt;"",scriv!D10,"")</f>
        <v>UNO 0</v>
      </c>
      <c r="C48" s="81" t="str">
        <f>IF( scriv!AJ10&lt;&gt;"", IF(D48&lt;&gt;"","connection ","")&amp;scriv!AJ10,IF(D48&lt;&gt;"","connection",""))</f>
        <v/>
      </c>
      <c r="D48" s="82" t="str">
        <f>scriv!AH10</f>
        <v/>
      </c>
      <c r="E48" s="82" t="str">
        <f>scriv!AI10</f>
        <v/>
      </c>
      <c r="F48" s="156">
        <f>ROW()</f>
        <v>48</v>
      </c>
      <c r="I48" s="81" t="str">
        <f>IF(scriv!Y10&lt;&gt;"",scriv!Y10,J48)</f>
        <v>This is a Uniquely Identified Object (UNO), so named as each object in the map must have a unique ID.  This UNO's ID is "UNO0".</v>
      </c>
      <c r="J48" s="81" t="str">
        <f>IF(scriv!Z10&lt;&gt;"",scriv!Z10,"")</f>
        <v>This is a Uniquely Identified Object (UNO), so named as each object in the map must have a unique ID.  This UNO's ID is "UNO0".</v>
      </c>
      <c r="K48" s="82" t="str">
        <f t="shared" si="3"/>
        <v>function</v>
      </c>
      <c r="L48" s="82" t="str">
        <f t="shared" si="26"/>
        <v>+++&amp;speakTT=UNO0</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hover</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fadeOn=UNO0,0.6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fadeOff=UNO0,0.6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fadeOpen=UNO0,0.6</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fadeClose=UNO0,0.6</v>
      </c>
      <c r="AB48" s="167" t="str">
        <f t="shared" si="2"/>
        <v>noTitle</v>
      </c>
      <c r="AC48" s="167"/>
      <c r="AD48" s="45"/>
      <c r="AE48" s="168"/>
      <c r="AF48" s="169">
        <f>IF(D48="",scriv!B10,"")</f>
        <v>2.1</v>
      </c>
      <c r="AG48" s="170" t="str">
        <f t="shared" si="27"/>
        <v>N</v>
      </c>
      <c r="AH48" s="169" t="str">
        <f t="shared" si="32"/>
        <v>UNO0</v>
      </c>
      <c r="AI48" s="169" t="str">
        <f t="shared" si="33"/>
        <v>UNO 0</v>
      </c>
      <c r="AJ48" s="86">
        <f>ROUNDDOWN( (LEN(scriv!B10)+1) / 2, 0 )</f>
        <v>2</v>
      </c>
      <c r="AK48" s="82">
        <f t="shared" si="34"/>
        <v>2</v>
      </c>
      <c r="AL48" s="82">
        <f t="shared" si="35"/>
        <v>1</v>
      </c>
      <c r="AM48" s="82" t="str">
        <f t="shared" si="36"/>
        <v>-</v>
      </c>
      <c r="AN48" s="82" t="str">
        <f t="shared" si="37"/>
        <v>-</v>
      </c>
      <c r="AO48" s="82" t="str">
        <f t="shared" si="38"/>
        <v>-</v>
      </c>
      <c r="AP48" s="82" t="str">
        <f t="shared" si="39"/>
        <v>-</v>
      </c>
      <c r="AQ48" s="82" t="str">
        <f t="shared" si="40"/>
        <v>-</v>
      </c>
      <c r="AR48" s="82" t="str">
        <f t="shared" si="41"/>
        <v>-</v>
      </c>
      <c r="AT48" s="82">
        <f t="shared" si="8"/>
        <v>3</v>
      </c>
      <c r="AU48" s="82">
        <f ca="1">IF(    MAX(OFFSET(AL48,0,0,MATCH("-",AL48:AL$840,0))) = 0,"",
IFERROR(MAX(OFFSET(AL48,0,0,MATCH("-",AL48:AL$840,0))),""))</f>
        <v>1</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400</v>
      </c>
      <c r="BF48" s="113">
        <f t="shared" ca="1" si="12"/>
        <v>2000</v>
      </c>
      <c r="BG48" s="113">
        <f t="shared" ca="1" si="13"/>
        <v>0</v>
      </c>
      <c r="BH48" s="112">
        <f t="shared" ca="1" si="14"/>
        <v>2000</v>
      </c>
      <c r="BI48" s="112">
        <f t="shared" ca="1" si="15"/>
        <v>400</v>
      </c>
      <c r="BJ48" s="157"/>
      <c r="BK48" s="157"/>
      <c r="BL48" s="158" t="str">
        <f>scriv!AG10</f>
        <v>UNODescription</v>
      </c>
      <c r="BM48" s="157"/>
      <c r="BN48" s="157" t="str">
        <f t="shared" si="42"/>
        <v>node</v>
      </c>
      <c r="BO48" s="157"/>
      <c r="BP48" s="159">
        <f t="shared" ca="1" si="16"/>
        <v>1.5</v>
      </c>
      <c r="BQ48" s="159">
        <f t="shared" ca="1" si="17"/>
        <v>1.5</v>
      </c>
      <c r="BR48" s="159">
        <f t="shared" si="18"/>
        <v>1</v>
      </c>
      <c r="BS48" s="159" t="str">
        <f t="shared" si="19"/>
        <v>symbol</v>
      </c>
      <c r="BT48" s="157" t="str">
        <f>IF(scriv!V10&lt;&gt;"",scriv!V10,
IF(E48="",IFERROR(VLOOKUP(BL48,$AH$40:$BT$840,39,FALSE),$BT$36),
$BT$37))</f>
        <v>NodeSquare</v>
      </c>
      <c r="BU48" s="166">
        <f t="shared" ca="1" si="20"/>
        <v>2000</v>
      </c>
      <c r="BV48" s="166">
        <f t="shared" ca="1" si="21"/>
        <v>400</v>
      </c>
      <c r="BW48" s="166">
        <f t="shared" ca="1" si="22"/>
        <v>0</v>
      </c>
      <c r="BX48" s="166">
        <f t="shared" ca="1" si="23"/>
        <v>0</v>
      </c>
      <c r="BY48" s="180" t="str">
        <f t="shared" si="43"/>
        <v/>
      </c>
      <c r="BZ48" s="180" t="str">
        <f t="shared" si="44"/>
        <v/>
      </c>
      <c r="CA48" s="81" t="str">
        <f>IF(scriv!E10&lt;&gt;"",scriv!E10,"")</f>
        <v/>
      </c>
      <c r="CB48" s="82">
        <f t="shared" si="29"/>
        <v>0</v>
      </c>
      <c r="CC48" s="82">
        <f t="shared" si="45"/>
        <v>2.1</v>
      </c>
      <c r="CD48" s="82" t="str">
        <f t="shared" si="46"/>
        <v>1</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UNOA</v>
      </c>
      <c r="B49" s="81" t="str">
        <f>IF(scriv!D11&lt;&gt;"",scriv!D11,"")</f>
        <v>UNO A</v>
      </c>
      <c r="C49" s="81" t="str">
        <f>IF( scriv!AJ11&lt;&gt;"", IF(D49&lt;&gt;"","connection ","")&amp;scriv!AJ11,IF(D49&lt;&gt;"","connection",""))</f>
        <v/>
      </c>
      <c r="D49" s="82" t="str">
        <f>scriv!AH11</f>
        <v/>
      </c>
      <c r="E49" s="82" t="str">
        <f>scriv!AI11</f>
        <v/>
      </c>
      <c r="F49" s="156">
        <f>ROW()</f>
        <v>49</v>
      </c>
      <c r="I49" s="81" t="str">
        <f>IF(scriv!Y11&lt;&gt;"",scriv!Y11,J49)</f>
        <v>This description descriptively describes UNO A and the multi-faceted nature of its A'ness.</v>
      </c>
      <c r="J49" s="81" t="str">
        <f>IF(scriv!Z11&lt;&gt;"",scriv!Z11,"")</f>
        <v>This description descriptively describes UNO A and the multi-faceted nature of its A'ness.</v>
      </c>
      <c r="K49" s="82" t="str">
        <f t="shared" si="3"/>
        <v>function</v>
      </c>
      <c r="L49" s="82" t="str">
        <f t="shared" si="26"/>
        <v>+++&amp;speakTT=UNOA</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hover</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fadeOn=UNOA,0.6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fadeOff=UNOA,0.6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fadeOpen=UNOA,0.6</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fadeClose=UNOA,0.6</v>
      </c>
      <c r="AB49" s="167" t="str">
        <f t="shared" si="2"/>
        <v>noTitle</v>
      </c>
      <c r="AC49" s="167"/>
      <c r="AD49" s="45"/>
      <c r="AE49" s="168"/>
      <c r="AF49" s="169" t="str">
        <f>IF(D49="",scriv!B11,"")</f>
        <v>2.1.1</v>
      </c>
      <c r="AG49" s="170" t="str">
        <f t="shared" si="27"/>
        <v>N</v>
      </c>
      <c r="AH49" s="169" t="str">
        <f t="shared" si="32"/>
        <v>UNOA</v>
      </c>
      <c r="AI49" s="169" t="str">
        <f t="shared" si="33"/>
        <v>UNO A</v>
      </c>
      <c r="AJ49" s="86">
        <f>ROUNDDOWN( (LEN(scriv!B11)+1) / 2, 0 )</f>
        <v>3</v>
      </c>
      <c r="AK49" s="82">
        <f t="shared" si="34"/>
        <v>2</v>
      </c>
      <c r="AL49" s="82">
        <f t="shared" si="35"/>
        <v>1</v>
      </c>
      <c r="AM49" s="82">
        <f t="shared" si="36"/>
        <v>1</v>
      </c>
      <c r="AN49" s="82" t="str">
        <f t="shared" si="37"/>
        <v>-</v>
      </c>
      <c r="AO49" s="82" t="str">
        <f t="shared" si="38"/>
        <v>-</v>
      </c>
      <c r="AP49" s="82" t="str">
        <f t="shared" si="39"/>
        <v>-</v>
      </c>
      <c r="AQ49" s="82" t="str">
        <f t="shared" si="40"/>
        <v>-</v>
      </c>
      <c r="AR49" s="82" t="str">
        <f t="shared" si="41"/>
        <v>-</v>
      </c>
      <c r="AT49" s="82">
        <f t="shared" si="8"/>
        <v>3</v>
      </c>
      <c r="AU49" s="82">
        <f ca="1">IF(    MAX(OFFSET(AL49,0,0,MATCH("-",AL49:AL$840,0))) = 0,"",
IFERROR(MAX(OFFSET(AL49,0,0,MATCH("-",AL49:AL$840,0))),""))</f>
        <v>1</v>
      </c>
      <c r="AV49" s="82">
        <f ca="1">IF(    MAX(OFFSET(AM49,0,0,MATCH("-",AM49:AM$840,0))) = 0,"",
IFERROR(MAX(OFFSET(AM49,0,0,MATCH("-",AM49:AM$840,0))),""))</f>
        <v>9</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-53.333333333333336</v>
      </c>
      <c r="BC49" s="111">
        <f t="shared" ca="1" si="10"/>
        <v>0</v>
      </c>
      <c r="BD49" s="112">
        <f t="shared" ca="1" si="28"/>
        <v>-2666.6666666666665</v>
      </c>
      <c r="BE49" s="111">
        <f t="shared" ca="1" si="11"/>
        <v>600</v>
      </c>
      <c r="BF49" s="113">
        <f t="shared" ca="1" si="12"/>
        <v>2000</v>
      </c>
      <c r="BG49" s="113">
        <f t="shared" ca="1" si="13"/>
        <v>0</v>
      </c>
      <c r="BH49" s="112">
        <f t="shared" ca="1" si="14"/>
        <v>-666.66666666666652</v>
      </c>
      <c r="BI49" s="112">
        <f t="shared" ca="1" si="15"/>
        <v>600</v>
      </c>
      <c r="BJ49" s="157"/>
      <c r="BK49" s="157"/>
      <c r="BL49" s="158" t="str">
        <f>scriv!AG11</f>
        <v>UNO0</v>
      </c>
      <c r="BM49" s="157"/>
      <c r="BN49" s="157" t="str">
        <f t="shared" si="42"/>
        <v>node</v>
      </c>
      <c r="BO49" s="157"/>
      <c r="BP49" s="159">
        <f t="shared" ca="1" si="16"/>
        <v>1.25</v>
      </c>
      <c r="BQ49" s="159">
        <f t="shared" ca="1" si="17"/>
        <v>1.25</v>
      </c>
      <c r="BR49" s="159">
        <f t="shared" si="18"/>
        <v>1</v>
      </c>
      <c r="BS49" s="159" t="str">
        <f t="shared" si="19"/>
        <v>symbol</v>
      </c>
      <c r="BT49" s="157" t="str">
        <f>IF(scriv!V11&lt;&gt;"",scriv!V11,
IF(E49="",IFERROR(VLOOKUP(BL49,$AH$40:$BT$840,39,FALSE),$BT$36),
$BT$37))</f>
        <v>NodeSquare</v>
      </c>
      <c r="BU49" s="166">
        <f t="shared" ca="1" si="20"/>
        <v>-666.67</v>
      </c>
      <c r="BV49" s="166">
        <f t="shared" ca="1" si="21"/>
        <v>600</v>
      </c>
      <c r="BW49" s="166">
        <f t="shared" ca="1" si="22"/>
        <v>0</v>
      </c>
      <c r="BX49" s="166">
        <f t="shared" ca="1" si="23"/>
        <v>0</v>
      </c>
      <c r="BY49" s="180" t="str">
        <f t="shared" si="43"/>
        <v/>
      </c>
      <c r="BZ49" s="180" t="str">
        <f t="shared" si="44"/>
        <v/>
      </c>
      <c r="CA49" s="81" t="str">
        <f>IF(scriv!E11&lt;&gt;"",scriv!E11,"")</f>
        <v/>
      </c>
      <c r="CB49" s="82">
        <f t="shared" si="29"/>
        <v>0</v>
      </c>
      <c r="CC49" s="82" t="str">
        <f t="shared" si="45"/>
        <v>2.1.1</v>
      </c>
      <c r="CD49" s="82" t="str">
        <f t="shared" si="46"/>
        <v>1.1</v>
      </c>
      <c r="CE49" s="82" t="str">
        <f t="shared" si="47"/>
        <v>1</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UNOB</v>
      </c>
      <c r="B50" s="81" t="str">
        <f>IF(scriv!D12&lt;&gt;"",scriv!D12,"")</f>
        <v>UNO B</v>
      </c>
      <c r="C50" s="81" t="str">
        <f>IF( scriv!AJ12&lt;&gt;"", IF(D50&lt;&gt;"","connection ","")&amp;scriv!AJ12,IF(D50&lt;&gt;"","connection",""))</f>
        <v/>
      </c>
      <c r="D50" s="82" t="str">
        <f>scriv!AH12</f>
        <v/>
      </c>
      <c r="E50" s="82" t="str">
        <f>scriv!AI12</f>
        <v/>
      </c>
      <c r="F50" s="156">
        <f>ROW()</f>
        <v>50</v>
      </c>
      <c r="I50" s="81" t="str">
        <f>IF(scriv!Y12&lt;&gt;"",scriv!Y12,J50)</f>
        <v>This description descriptively describes UNO B and the multi-faceted nature of its B'ness.</v>
      </c>
      <c r="J50" s="81" t="str">
        <f>IF(scriv!Z12&lt;&gt;"",scriv!Z12,"")</f>
        <v>This description descriptively describes UNO B and the multi-faceted nature of its B'ness.</v>
      </c>
      <c r="K50" s="82" t="str">
        <f t="shared" si="3"/>
        <v>function</v>
      </c>
      <c r="L50" s="82" t="str">
        <f t="shared" si="26"/>
        <v>+++&amp;speakTT=UNOB</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fadeOn=UNOB,0.6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fadeOff=UNOB,0.6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fadeOpen=UNOB,0.6</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fadeClose=UNOB,0.6</v>
      </c>
      <c r="AB50" s="167" t="str">
        <f t="shared" si="2"/>
        <v>noTitle</v>
      </c>
      <c r="AC50" s="167"/>
      <c r="AD50" s="45"/>
      <c r="AE50" s="168"/>
      <c r="AF50" s="169" t="str">
        <f>IF(D50="",scriv!B12,"")</f>
        <v>2.1.2</v>
      </c>
      <c r="AG50" s="170" t="str">
        <f t="shared" si="27"/>
        <v>N</v>
      </c>
      <c r="AH50" s="169" t="str">
        <f t="shared" si="32"/>
        <v>UNOB</v>
      </c>
      <c r="AI50" s="169" t="str">
        <f t="shared" si="33"/>
        <v>UNO B</v>
      </c>
      <c r="AJ50" s="86">
        <f>ROUNDDOWN( (LEN(scriv!B12)+1) / 2, 0 )</f>
        <v>3</v>
      </c>
      <c r="AK50" s="82">
        <f t="shared" si="34"/>
        <v>2</v>
      </c>
      <c r="AL50" s="82">
        <f t="shared" si="35"/>
        <v>1</v>
      </c>
      <c r="AM50" s="82">
        <f t="shared" si="36"/>
        <v>2</v>
      </c>
      <c r="AN50" s="82" t="str">
        <f t="shared" si="37"/>
        <v>-</v>
      </c>
      <c r="AO50" s="82" t="str">
        <f t="shared" si="38"/>
        <v>-</v>
      </c>
      <c r="AP50" s="82" t="str">
        <f t="shared" si="39"/>
        <v>-</v>
      </c>
      <c r="AQ50" s="82" t="str">
        <f t="shared" si="40"/>
        <v>-</v>
      </c>
      <c r="AR50" s="82" t="str">
        <f t="shared" si="41"/>
        <v>-</v>
      </c>
      <c r="AT50" s="82">
        <f t="shared" si="8"/>
        <v>3</v>
      </c>
      <c r="AU50" s="82">
        <f ca="1">IF(    MAX(OFFSET(AL50,0,0,MATCH("-",AL50:AL$840,0))) = 0,"",
IFERROR(MAX(OFFSET(AL50,0,0,MATCH("-",AL50:AL$840,0))),""))</f>
        <v>1</v>
      </c>
      <c r="AV50" s="82">
        <f ca="1">IF(    MAX(OFFSET(AM50,0,0,MATCH("-",AM50:AM$840,0))) = 0,"",
IFERROR(MAX(OFFSET(AM50,0,0,MATCH("-",AM50:AM$840,0))),""))</f>
        <v>9</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-40</v>
      </c>
      <c r="BC50" s="111">
        <f t="shared" ca="1" si="10"/>
        <v>0</v>
      </c>
      <c r="BD50" s="112">
        <f t="shared" ca="1" si="28"/>
        <v>-2000</v>
      </c>
      <c r="BE50" s="111">
        <f t="shared" ca="1" si="11"/>
        <v>600</v>
      </c>
      <c r="BF50" s="113">
        <f t="shared" ca="1" si="12"/>
        <v>2000</v>
      </c>
      <c r="BG50" s="113">
        <f t="shared" ca="1" si="13"/>
        <v>0</v>
      </c>
      <c r="BH50" s="112">
        <f t="shared" ca="1" si="14"/>
        <v>0</v>
      </c>
      <c r="BI50" s="112">
        <f t="shared" ca="1" si="15"/>
        <v>600</v>
      </c>
      <c r="BJ50" s="157"/>
      <c r="BK50" s="157"/>
      <c r="BL50" s="158" t="str">
        <f>scriv!AG12</f>
        <v>UNO0</v>
      </c>
      <c r="BM50" s="157"/>
      <c r="BN50" s="157" t="str">
        <f t="shared" si="42"/>
        <v>node</v>
      </c>
      <c r="BO50" s="157"/>
      <c r="BP50" s="159">
        <f t="shared" ca="1" si="16"/>
        <v>1.25</v>
      </c>
      <c r="BQ50" s="159">
        <f t="shared" ca="1" si="17"/>
        <v>1.25</v>
      </c>
      <c r="BR50" s="159">
        <f t="shared" si="18"/>
        <v>1</v>
      </c>
      <c r="BS50" s="159" t="str">
        <f t="shared" si="19"/>
        <v>symbol</v>
      </c>
      <c r="BT50" s="157" t="str">
        <f>IF(scriv!V12&lt;&gt;"",scriv!V12,
IF(E50="",IFERROR(VLOOKUP(BL50,$AH$40:$BT$840,39,FALSE),$BT$36),
$BT$37))</f>
        <v>NodeSquare</v>
      </c>
      <c r="BU50" s="166">
        <f t="shared" ca="1" si="20"/>
        <v>0</v>
      </c>
      <c r="BV50" s="166">
        <f t="shared" ca="1" si="21"/>
        <v>600</v>
      </c>
      <c r="BW50" s="166">
        <f t="shared" ca="1" si="22"/>
        <v>0</v>
      </c>
      <c r="BX50" s="166">
        <f t="shared" ca="1" si="23"/>
        <v>0</v>
      </c>
      <c r="BY50" s="180" t="str">
        <f t="shared" si="43"/>
        <v/>
      </c>
      <c r="BZ50" s="180" t="str">
        <f t="shared" si="44"/>
        <v/>
      </c>
      <c r="CA50" s="81" t="str">
        <f>IF(scriv!E12&lt;&gt;"",scriv!E12,"")</f>
        <v/>
      </c>
      <c r="CB50" s="82">
        <f t="shared" si="29"/>
        <v>0</v>
      </c>
      <c r="CC50" s="82" t="str">
        <f t="shared" si="45"/>
        <v>2.1.2</v>
      </c>
      <c r="CD50" s="82" t="str">
        <f t="shared" si="46"/>
        <v>1.2</v>
      </c>
      <c r="CE50" s="82" t="str">
        <f t="shared" si="47"/>
        <v>2</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UNOC</v>
      </c>
      <c r="B51" s="81" t="str">
        <f>IF(scriv!D13&lt;&gt;"",scriv!D13,"")</f>
        <v>UNO C</v>
      </c>
      <c r="C51" s="81" t="str">
        <f>IF( scriv!AJ13&lt;&gt;"", IF(D51&lt;&gt;"","connection ","")&amp;scriv!AJ13,IF(D51&lt;&gt;"","connection",""))</f>
        <v/>
      </c>
      <c r="D51" s="82" t="str">
        <f>scriv!AH13</f>
        <v/>
      </c>
      <c r="E51" s="82" t="str">
        <f>scriv!AI13</f>
        <v/>
      </c>
      <c r="F51" s="156">
        <f>ROW()</f>
        <v>51</v>
      </c>
      <c r="I51" s="81" t="str">
        <f>IF(scriv!Y13&lt;&gt;"",scriv!Y13,J51)</f>
        <v>This description descriptively describes UNO C and the multi-faceted nature of its C'ness.</v>
      </c>
      <c r="J51" s="81" t="str">
        <f>IF(scriv!Z13&lt;&gt;"",scriv!Z13,"")</f>
        <v>This description descriptively describes UNO C and the multi-faceted nature of its C'ness.</v>
      </c>
      <c r="K51" s="82" t="str">
        <f t="shared" si="3"/>
        <v>function</v>
      </c>
      <c r="L51" s="82" t="str">
        <f t="shared" si="26"/>
        <v>+++&amp;speakTT=UNOC</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fadeOn=UNOC,0.6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fadeOff=UNOC,0.6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fadeOpen=UNOC,0.6</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fadeClose=UNOC,0.6</v>
      </c>
      <c r="AB51" s="167" t="str">
        <f t="shared" si="2"/>
        <v>noTitle</v>
      </c>
      <c r="AC51" s="167"/>
      <c r="AD51" s="45"/>
      <c r="AE51" s="168"/>
      <c r="AF51" s="169" t="str">
        <f>IF(D51="",scriv!B13,"")</f>
        <v>2.1.3</v>
      </c>
      <c r="AG51" s="170" t="str">
        <f t="shared" si="27"/>
        <v>N</v>
      </c>
      <c r="AH51" s="169" t="str">
        <f t="shared" si="32"/>
        <v>UNOC</v>
      </c>
      <c r="AI51" s="169" t="str">
        <f t="shared" si="33"/>
        <v>UNO C</v>
      </c>
      <c r="AJ51" s="86">
        <f>ROUNDDOWN( (LEN(scriv!B13)+1) / 2, 0 )</f>
        <v>3</v>
      </c>
      <c r="AK51" s="82">
        <f t="shared" si="34"/>
        <v>2</v>
      </c>
      <c r="AL51" s="82">
        <f t="shared" si="35"/>
        <v>1</v>
      </c>
      <c r="AM51" s="82">
        <f t="shared" si="36"/>
        <v>3</v>
      </c>
      <c r="AN51" s="82" t="str">
        <f t="shared" si="37"/>
        <v>-</v>
      </c>
      <c r="AO51" s="82" t="str">
        <f t="shared" si="38"/>
        <v>-</v>
      </c>
      <c r="AP51" s="82" t="str">
        <f t="shared" si="39"/>
        <v>-</v>
      </c>
      <c r="AQ51" s="82" t="str">
        <f t="shared" si="40"/>
        <v>-</v>
      </c>
      <c r="AR51" s="82" t="str">
        <f t="shared" si="41"/>
        <v>-</v>
      </c>
      <c r="AT51" s="82">
        <f t="shared" si="8"/>
        <v>3</v>
      </c>
      <c r="AU51" s="82">
        <f ca="1">IF(    MAX(OFFSET(AL51,0,0,MATCH("-",AL51:AL$840,0))) = 0,"",
IFERROR(MAX(OFFSET(AL51,0,0,MATCH("-",AL51:AL$840,0))),""))</f>
        <v>1</v>
      </c>
      <c r="AV51" s="82">
        <f ca="1">IF(    MAX(OFFSET(AM51,0,0,MATCH("-",AM51:AM$840,0))) = 0,"",
IFERROR(MAX(OFFSET(AM51,0,0,MATCH("-",AM51:AM$840,0))),""))</f>
        <v>9</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-26.666666666666661</v>
      </c>
      <c r="BC51" s="111">
        <f t="shared" ca="1" si="10"/>
        <v>0</v>
      </c>
      <c r="BD51" s="112">
        <f t="shared" ca="1" si="28"/>
        <v>-1333.3333333333333</v>
      </c>
      <c r="BE51" s="111">
        <f t="shared" ca="1" si="11"/>
        <v>600</v>
      </c>
      <c r="BF51" s="113">
        <f t="shared" ca="1" si="12"/>
        <v>2000</v>
      </c>
      <c r="BG51" s="113">
        <f t="shared" ca="1" si="13"/>
        <v>0</v>
      </c>
      <c r="BH51" s="112">
        <f t="shared" ca="1" si="14"/>
        <v>666.66666666666674</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666.67</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2.1.3</v>
      </c>
      <c r="CD51" s="82" t="str">
        <f t="shared" si="46"/>
        <v>1.3</v>
      </c>
      <c r="CE51" s="82" t="str">
        <f t="shared" si="47"/>
        <v>3</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UNO1</v>
      </c>
      <c r="B52" s="81" t="str">
        <f>IF(scriv!D14&lt;&gt;"",scriv!D14,"")</f>
        <v>UNO 1</v>
      </c>
      <c r="C52" s="81" t="str">
        <f>IF( scriv!AJ14&lt;&gt;"", IF(D52&lt;&gt;"","connection ","")&amp;scriv!AJ14,IF(D52&lt;&gt;"","connection",""))</f>
        <v/>
      </c>
      <c r="D52" s="82" t="str">
        <f>scriv!AH14</f>
        <v/>
      </c>
      <c r="E52" s="82" t="str">
        <f>scriv!AI14</f>
        <v/>
      </c>
      <c r="F52" s="156">
        <f>ROW()</f>
        <v>52</v>
      </c>
      <c r="I52" s="81" t="str">
        <f>IF(scriv!Y14&lt;&gt;"",scriv!Y14,J52)</f>
        <v>This description descriptively describes UNO 1 and the multi-faceted nature of its 1'ness.</v>
      </c>
      <c r="J52" s="81" t="str">
        <f>IF(scriv!Z14&lt;&gt;"",scriv!Z14,"")</f>
        <v>This description descriptively describes UNO 1 and the multi-faceted nature of its 1'ness.</v>
      </c>
      <c r="K52" s="82" t="str">
        <f t="shared" si="3"/>
        <v>function</v>
      </c>
      <c r="L52" s="82" t="str">
        <f t="shared" si="26"/>
        <v>+++&amp;speakTT=UNO1</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fadeOn=UNO1,0.6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fadeOff=UNO1,0.6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fadeOpen=UNO1,0.6</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fadeClose=UNO1,0.6</v>
      </c>
      <c r="AB52" s="167" t="str">
        <f t="shared" si="2"/>
        <v>noTitle</v>
      </c>
      <c r="AC52" s="167"/>
      <c r="AD52" s="45"/>
      <c r="AE52" s="168"/>
      <c r="AF52" s="169" t="str">
        <f>IF(D52="",scriv!B14,"")</f>
        <v>2.1.4</v>
      </c>
      <c r="AG52" s="170" t="str">
        <f t="shared" si="27"/>
        <v>N</v>
      </c>
      <c r="AH52" s="169" t="str">
        <f t="shared" si="32"/>
        <v>UNO1</v>
      </c>
      <c r="AI52" s="169" t="str">
        <f t="shared" si="33"/>
        <v>UNO 1</v>
      </c>
      <c r="AJ52" s="86">
        <f>ROUNDDOWN( (LEN(scriv!B14)+1) / 2, 0 )</f>
        <v>3</v>
      </c>
      <c r="AK52" s="82">
        <f t="shared" si="34"/>
        <v>2</v>
      </c>
      <c r="AL52" s="82">
        <f t="shared" si="35"/>
        <v>1</v>
      </c>
      <c r="AM52" s="82">
        <f t="shared" si="36"/>
        <v>4</v>
      </c>
      <c r="AN52" s="82" t="str">
        <f t="shared" si="37"/>
        <v>-</v>
      </c>
      <c r="AO52" s="82" t="str">
        <f t="shared" si="38"/>
        <v>-</v>
      </c>
      <c r="AP52" s="82" t="str">
        <f t="shared" si="39"/>
        <v>-</v>
      </c>
      <c r="AQ52" s="82" t="str">
        <f t="shared" si="40"/>
        <v>-</v>
      </c>
      <c r="AR52" s="82" t="str">
        <f t="shared" si="41"/>
        <v>-</v>
      </c>
      <c r="AT52" s="82">
        <f t="shared" si="8"/>
        <v>3</v>
      </c>
      <c r="AU52" s="82">
        <f ca="1">IF(    MAX(OFFSET(AL52,0,0,MATCH("-",AL52:AL$840,0))) = 0,"",
IFERROR(MAX(OFFSET(AL52,0,0,MATCH("-",AL52:AL$840,0))),""))</f>
        <v>1</v>
      </c>
      <c r="AV52" s="82">
        <f ca="1">IF(    MAX(OFFSET(AM52,0,0,MATCH("-",AM52:AM$840,0))) = 0,"",
IFERROR(MAX(OFFSET(AM52,0,0,MATCH("-",AM52:AM$840,0))),""))</f>
        <v>9</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-13.333333333333332</v>
      </c>
      <c r="BC52" s="111">
        <f t="shared" ca="1" si="10"/>
        <v>0</v>
      </c>
      <c r="BD52" s="112">
        <f t="shared" ca="1" si="28"/>
        <v>-666.66666666666652</v>
      </c>
      <c r="BE52" s="111">
        <f t="shared" ca="1" si="11"/>
        <v>600</v>
      </c>
      <c r="BF52" s="113">
        <f t="shared" ca="1" si="12"/>
        <v>2000</v>
      </c>
      <c r="BG52" s="113">
        <f t="shared" ca="1" si="13"/>
        <v>0</v>
      </c>
      <c r="BH52" s="112">
        <f t="shared" ca="1" si="14"/>
        <v>1333.3333333333335</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1333.33</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2.1.4</v>
      </c>
      <c r="CD52" s="82" t="str">
        <f t="shared" si="46"/>
        <v>1.4</v>
      </c>
      <c r="CE52" s="82" t="str">
        <f t="shared" si="47"/>
        <v>4</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UNO2</v>
      </c>
      <c r="B53" s="81" t="str">
        <f>IF(scriv!D15&lt;&gt;"",scriv!D15,"")</f>
        <v>UNO 2</v>
      </c>
      <c r="C53" s="81" t="str">
        <f>IF( scriv!AJ15&lt;&gt;"", IF(D53&lt;&gt;"","connection ","")&amp;scriv!AJ15,IF(D53&lt;&gt;"","connection",""))</f>
        <v/>
      </c>
      <c r="D53" s="82" t="str">
        <f>scriv!AH15</f>
        <v/>
      </c>
      <c r="E53" s="82" t="str">
        <f>scriv!AI15</f>
        <v/>
      </c>
      <c r="F53" s="156">
        <f>ROW()</f>
        <v>53</v>
      </c>
      <c r="I53" s="81" t="str">
        <f>IF(scriv!Y15&lt;&gt;"",scriv!Y15,J53)</f>
        <v>This description descriptively describes UNO 2 and the multi-faceted nature of its 2 'ness.</v>
      </c>
      <c r="J53" s="81" t="str">
        <f>IF(scriv!Z15&lt;&gt;"",scriv!Z15,"")</f>
        <v>This description descriptively describes UNO 2 and the multi-faceted nature of its 2 'ness.</v>
      </c>
      <c r="K53" s="82" t="str">
        <f t="shared" si="3"/>
        <v>function</v>
      </c>
      <c r="L53" s="82" t="str">
        <f t="shared" si="26"/>
        <v>+++&amp;speakTT=UNO2</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fadeOn=UNO2,0.6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fadeOff=UNO2,0.6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fadeOpen=UNO2,0.6</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fadeClose=UNO2,0.6</v>
      </c>
      <c r="AB53" s="167" t="str">
        <f t="shared" si="2"/>
        <v>noTitle</v>
      </c>
      <c r="AC53" s="167"/>
      <c r="AD53" s="45"/>
      <c r="AE53" s="168"/>
      <c r="AF53" s="169" t="str">
        <f>IF(D53="",scriv!B15,"")</f>
        <v>2.1.5</v>
      </c>
      <c r="AG53" s="170" t="str">
        <f t="shared" si="27"/>
        <v>N</v>
      </c>
      <c r="AH53" s="169" t="str">
        <f t="shared" si="32"/>
        <v>UNO2</v>
      </c>
      <c r="AI53" s="169" t="str">
        <f t="shared" si="33"/>
        <v>UNO 2</v>
      </c>
      <c r="AJ53" s="86">
        <f>ROUNDDOWN( (LEN(scriv!B15)+1) / 2, 0 )</f>
        <v>3</v>
      </c>
      <c r="AK53" s="82">
        <f t="shared" si="34"/>
        <v>2</v>
      </c>
      <c r="AL53" s="82">
        <f t="shared" si="35"/>
        <v>1</v>
      </c>
      <c r="AM53" s="82">
        <f t="shared" si="36"/>
        <v>5</v>
      </c>
      <c r="AN53" s="82" t="str">
        <f t="shared" si="37"/>
        <v>-</v>
      </c>
      <c r="AO53" s="82" t="str">
        <f t="shared" si="38"/>
        <v>-</v>
      </c>
      <c r="AP53" s="82" t="str">
        <f t="shared" si="39"/>
        <v>-</v>
      </c>
      <c r="AQ53" s="82" t="str">
        <f t="shared" si="40"/>
        <v>-</v>
      </c>
      <c r="AR53" s="82" t="str">
        <f t="shared" si="41"/>
        <v>-</v>
      </c>
      <c r="AT53" s="82">
        <f t="shared" si="8"/>
        <v>3</v>
      </c>
      <c r="AU53" s="82">
        <f ca="1">IF(    MAX(OFFSET(AL53,0,0,MATCH("-",AL53:AL$840,0))) = 0,"",
IFERROR(MAX(OFFSET(AL53,0,0,MATCH("-",AL53:AL$840,0))),""))</f>
        <v>1</v>
      </c>
      <c r="AV53" s="82">
        <f ca="1">IF(    MAX(OFFSET(AM53,0,0,MATCH("-",AM53:AM$840,0))) = 0,"",
IFERROR(MAX(OFFSET(AM53,0,0,MATCH("-",AM53:AM$840,0))),""))</f>
        <v>9</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2.6645352591003757E-15</v>
      </c>
      <c r="BC53" s="111">
        <f t="shared" ca="1" si="10"/>
        <v>0</v>
      </c>
      <c r="BD53" s="112">
        <f t="shared" ca="1" si="28"/>
        <v>0</v>
      </c>
      <c r="BE53" s="111">
        <f t="shared" ca="1" si="11"/>
        <v>600</v>
      </c>
      <c r="BF53" s="113">
        <f t="shared" ca="1" si="12"/>
        <v>2000</v>
      </c>
      <c r="BG53" s="113">
        <f t="shared" ca="1" si="13"/>
        <v>0</v>
      </c>
      <c r="BH53" s="112">
        <f t="shared" ca="1" si="14"/>
        <v>2000</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2000</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2.1.5</v>
      </c>
      <c r="CD53" s="82" t="str">
        <f t="shared" si="46"/>
        <v>1.5</v>
      </c>
      <c r="CE53" s="82" t="str">
        <f t="shared" si="47"/>
        <v>5</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UNO3</v>
      </c>
      <c r="B54" s="81" t="str">
        <f>IF(scriv!D16&lt;&gt;"",scriv!D16,"")</f>
        <v>UNO 3</v>
      </c>
      <c r="C54" s="81" t="str">
        <f>IF( scriv!AJ16&lt;&gt;"", IF(D54&lt;&gt;"","connection ","")&amp;scriv!AJ16,IF(D54&lt;&gt;"","connection",""))</f>
        <v/>
      </c>
      <c r="D54" s="82" t="str">
        <f>scriv!AH16</f>
        <v/>
      </c>
      <c r="E54" s="82" t="str">
        <f>scriv!AI16</f>
        <v/>
      </c>
      <c r="F54" s="156">
        <f>ROW()</f>
        <v>54</v>
      </c>
      <c r="I54" s="81" t="str">
        <f>IF(scriv!Y16&lt;&gt;"",scriv!Y16,J54)</f>
        <v>This description descriptively describes UNO 3 and the multi-faceted nature of its 3'ness.</v>
      </c>
      <c r="J54" s="81" t="str">
        <f>IF(scriv!Z16&lt;&gt;"",scriv!Z16,"")</f>
        <v>This description descriptively describes UNO 3 and the multi-faceted nature of its 3'ness.</v>
      </c>
      <c r="K54" s="82" t="str">
        <f t="shared" si="3"/>
        <v>function</v>
      </c>
      <c r="L54" s="82" t="str">
        <f t="shared" si="26"/>
        <v>+++&amp;speakTT=UNO3</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fadeOn=UNO3,0.6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fadeOff=UNO3,0.6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fadeOpen=UNO3,0.6</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fadeClose=UNO3,0.6</v>
      </c>
      <c r="AB54" s="167" t="str">
        <f t="shared" si="2"/>
        <v>noTitle</v>
      </c>
      <c r="AC54" s="167"/>
      <c r="AD54" s="45"/>
      <c r="AE54" s="168"/>
      <c r="AF54" s="169" t="str">
        <f>IF(D54="",scriv!B16,"")</f>
        <v>2.1.6</v>
      </c>
      <c r="AG54" s="170" t="str">
        <f t="shared" si="27"/>
        <v>N</v>
      </c>
      <c r="AH54" s="169" t="str">
        <f t="shared" si="32"/>
        <v>UNO3</v>
      </c>
      <c r="AI54" s="169" t="str">
        <f t="shared" si="33"/>
        <v>UNO 3</v>
      </c>
      <c r="AJ54" s="86">
        <f>ROUNDDOWN( (LEN(scriv!B16)+1) / 2, 0 )</f>
        <v>3</v>
      </c>
      <c r="AK54" s="82">
        <f t="shared" si="34"/>
        <v>2</v>
      </c>
      <c r="AL54" s="82">
        <f t="shared" si="35"/>
        <v>1</v>
      </c>
      <c r="AM54" s="82">
        <f t="shared" si="36"/>
        <v>6</v>
      </c>
      <c r="AN54" s="82" t="str">
        <f t="shared" si="37"/>
        <v>-</v>
      </c>
      <c r="AO54" s="82" t="str">
        <f t="shared" si="38"/>
        <v>-</v>
      </c>
      <c r="AP54" s="82" t="str">
        <f t="shared" si="39"/>
        <v>-</v>
      </c>
      <c r="AQ54" s="82" t="str">
        <f t="shared" si="40"/>
        <v>-</v>
      </c>
      <c r="AR54" s="82" t="str">
        <f t="shared" si="41"/>
        <v>-</v>
      </c>
      <c r="AT54" s="82">
        <f t="shared" si="8"/>
        <v>3</v>
      </c>
      <c r="AU54" s="82">
        <f ca="1">IF(    MAX(OFFSET(AL54,0,0,MATCH("-",AL54:AL$840,0))) = 0,"",
IFERROR(MAX(OFFSET(AL54,0,0,MATCH("-",AL54:AL$840,0))),""))</f>
        <v>1</v>
      </c>
      <c r="AV54" s="82">
        <f ca="1">IF(    MAX(OFFSET(AM54,0,0,MATCH("-",AM54:AM$840,0))) = 0,"",
IFERROR(MAX(OFFSET(AM54,0,0,MATCH("-",AM54:AM$840,0))),""))</f>
        <v>9</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13.333333333333339</v>
      </c>
      <c r="BC54" s="111">
        <f t="shared" ca="1" si="10"/>
        <v>0</v>
      </c>
      <c r="BD54" s="112">
        <f t="shared" ca="1" si="28"/>
        <v>666.66666666666652</v>
      </c>
      <c r="BE54" s="111">
        <f t="shared" ca="1" si="11"/>
        <v>600</v>
      </c>
      <c r="BF54" s="113">
        <f t="shared" ca="1" si="12"/>
        <v>2000</v>
      </c>
      <c r="BG54" s="113">
        <f t="shared" ca="1" si="13"/>
        <v>0</v>
      </c>
      <c r="BH54" s="112">
        <f t="shared" ca="1" si="14"/>
        <v>2666.6666666666665</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2666.67</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2.1.6</v>
      </c>
      <c r="CD54" s="82" t="str">
        <f t="shared" si="46"/>
        <v>1.6</v>
      </c>
      <c r="CE54" s="82" t="str">
        <f t="shared" si="47"/>
        <v>6</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ConnectionA</v>
      </c>
      <c r="B55" s="81" t="str">
        <f>IF(scriv!D17&lt;&gt;"",scriv!D17,"")</f>
        <v>Connection A</v>
      </c>
      <c r="C55" s="81" t="str">
        <f>IF( scriv!AJ17&lt;&gt;"", IF(D55&lt;&gt;"","connection ","")&amp;scriv!AJ17,IF(D55&lt;&gt;"","connection",""))</f>
        <v>connection</v>
      </c>
      <c r="D55" s="82" t="str">
        <f>scriv!AH17</f>
        <v/>
      </c>
      <c r="E55" s="82" t="str">
        <f>scriv!AI17</f>
        <v/>
      </c>
      <c r="F55" s="156">
        <f>ROW()</f>
        <v>55</v>
      </c>
      <c r="I55" s="81" t="str">
        <f>IF(scriv!Y17&lt;&gt;"",scriv!Y17,J55)</f>
        <v>This a connection UNO from UNO 0 to UNO A.</v>
      </c>
      <c r="J55" s="81" t="str">
        <f>IF(scriv!Z17&lt;&gt;"",scriv!Z17,"")</f>
        <v>This a connection UNO from UNO 0 to UNO A.</v>
      </c>
      <c r="K55" s="82" t="str">
        <f t="shared" si="3"/>
        <v>function</v>
      </c>
      <c r="L55" s="82" t="str">
        <f t="shared" si="26"/>
        <v>+++&amp;speakTT=ConnectionA</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hover</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fadeOn=ConnectionA,0.6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fadeOff=ConnectionA,0.6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fadeOpen=ConnectionA,0.6</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fadeClose=ConnectionA,0.6</v>
      </c>
      <c r="AB55" s="167" t="str">
        <f t="shared" si="2"/>
        <v>noTitle</v>
      </c>
      <c r="AC55" s="167"/>
      <c r="AD55" s="45"/>
      <c r="AE55" s="168"/>
      <c r="AF55" s="169" t="str">
        <f>IF(D55="",scriv!B17,"")</f>
        <v>2.1.7</v>
      </c>
      <c r="AG55" s="170" t="str">
        <f t="shared" si="27"/>
        <v>N</v>
      </c>
      <c r="AH55" s="169" t="str">
        <f t="shared" si="32"/>
        <v>ConnectionA</v>
      </c>
      <c r="AI55" s="169" t="str">
        <f t="shared" si="33"/>
        <v>Connection A</v>
      </c>
      <c r="AJ55" s="86">
        <f>ROUNDDOWN( (LEN(scriv!B17)+1) / 2, 0 )</f>
        <v>3</v>
      </c>
      <c r="AK55" s="82">
        <f t="shared" si="34"/>
        <v>2</v>
      </c>
      <c r="AL55" s="82">
        <f t="shared" si="35"/>
        <v>1</v>
      </c>
      <c r="AM55" s="82">
        <f t="shared" si="36"/>
        <v>7</v>
      </c>
      <c r="AN55" s="82" t="str">
        <f t="shared" si="37"/>
        <v>-</v>
      </c>
      <c r="AO55" s="82" t="str">
        <f t="shared" si="38"/>
        <v>-</v>
      </c>
      <c r="AP55" s="82" t="str">
        <f t="shared" si="39"/>
        <v>-</v>
      </c>
      <c r="AQ55" s="82" t="str">
        <f t="shared" si="40"/>
        <v>-</v>
      </c>
      <c r="AR55" s="82" t="str">
        <f t="shared" si="41"/>
        <v>-</v>
      </c>
      <c r="AT55" s="82">
        <f t="shared" si="8"/>
        <v>3</v>
      </c>
      <c r="AU55" s="82">
        <f ca="1">IF(    MAX(OFFSET(AL55,0,0,MATCH("-",AL55:AL$840,0))) = 0,"",
IFERROR(MAX(OFFSET(AL55,0,0,MATCH("-",AL55:AL$840,0))),""))</f>
        <v>1</v>
      </c>
      <c r="AV55" s="82">
        <f ca="1">IF(    MAX(OFFSET(AM55,0,0,MATCH("-",AM55:AM$840,0))) = 0,"",
IFERROR(MAX(OFFSET(AM55,0,0,MATCH("-",AM55:AM$840,0))),""))</f>
        <v>9</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26.666666666666668</v>
      </c>
      <c r="BC55" s="111">
        <f t="shared" ca="1" si="10"/>
        <v>0</v>
      </c>
      <c r="BD55" s="112">
        <f t="shared" ca="1" si="28"/>
        <v>1333.3333333333335</v>
      </c>
      <c r="BE55" s="111">
        <f t="shared" ca="1" si="11"/>
        <v>600</v>
      </c>
      <c r="BF55" s="113">
        <f t="shared" ca="1" si="12"/>
        <v>2000</v>
      </c>
      <c r="BG55" s="113">
        <f t="shared" ca="1" si="13"/>
        <v>0</v>
      </c>
      <c r="BH55" s="112">
        <f t="shared" ca="1" si="14"/>
        <v>3333.3333333333335</v>
      </c>
      <c r="BI55" s="112">
        <f t="shared" ca="1" si="15"/>
        <v>600</v>
      </c>
      <c r="BJ55" s="157"/>
      <c r="BK55" s="157"/>
      <c r="BL55" s="158" t="str">
        <f>scriv!AG17</f>
        <v>UNO0</v>
      </c>
      <c r="BM55" s="157"/>
      <c r="BN55" s="157" t="str">
        <f t="shared" si="42"/>
        <v>node</v>
      </c>
      <c r="BO55" s="157"/>
      <c r="BP55" s="159">
        <f t="shared" ca="1" si="16"/>
        <v>1.25</v>
      </c>
      <c r="BQ55" s="159">
        <f t="shared" ca="1" si="17"/>
        <v>1.25</v>
      </c>
      <c r="BR55" s="159">
        <f t="shared" si="18"/>
        <v>1</v>
      </c>
      <c r="BS55" s="159" t="str">
        <f t="shared" si="19"/>
        <v>symbol</v>
      </c>
      <c r="BT55" s="157" t="str">
        <f>IF(scriv!V17&lt;&gt;"",scriv!V17,
IF(E55="",IFERROR(VLOOKUP(BL55,$AH$40:$BT$840,39,FALSE),$BT$36),
$BT$37))</f>
        <v>NodeSquare</v>
      </c>
      <c r="BU55" s="166">
        <f t="shared" ca="1" si="20"/>
        <v>3333.33</v>
      </c>
      <c r="BV55" s="166">
        <f t="shared" ca="1" si="21"/>
        <v>600</v>
      </c>
      <c r="BW55" s="166">
        <f t="shared" ca="1" si="22"/>
        <v>0</v>
      </c>
      <c r="BX55" s="166">
        <f t="shared" ca="1" si="23"/>
        <v>0</v>
      </c>
      <c r="BY55" s="180" t="str">
        <f t="shared" si="43"/>
        <v/>
      </c>
      <c r="BZ55" s="180" t="str">
        <f t="shared" si="44"/>
        <v/>
      </c>
      <c r="CA55" s="81" t="str">
        <f>IF(scriv!E17&lt;&gt;"",scriv!E17,"")</f>
        <v/>
      </c>
      <c r="CB55" s="82">
        <f t="shared" si="29"/>
        <v>0</v>
      </c>
      <c r="CC55" s="82" t="str">
        <f t="shared" si="45"/>
        <v>2.1.7</v>
      </c>
      <c r="CD55" s="82" t="str">
        <f t="shared" si="46"/>
        <v>1.7</v>
      </c>
      <c r="CE55" s="82" t="str">
        <f t="shared" si="47"/>
        <v>7</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ConnectionB</v>
      </c>
      <c r="B56" s="81" t="str">
        <f>IF(scriv!D18&lt;&gt;"",scriv!D18,"")</f>
        <v>Connection B</v>
      </c>
      <c r="C56" s="81" t="str">
        <f>IF( scriv!AJ18&lt;&gt;"", IF(D56&lt;&gt;"","connection ","")&amp;scriv!AJ18,IF(D56&lt;&gt;"","connection",""))</f>
        <v>connection</v>
      </c>
      <c r="D56" s="82" t="str">
        <f>scriv!AH18</f>
        <v/>
      </c>
      <c r="E56" s="82" t="str">
        <f>scriv!AI18</f>
        <v/>
      </c>
      <c r="F56" s="156">
        <f>ROW()</f>
        <v>56</v>
      </c>
      <c r="I56" s="81" t="str">
        <f>IF(scriv!Y18&lt;&gt;"",scriv!Y18,J56)</f>
        <v>This a connection UNO from UNO 0 to UNO B.</v>
      </c>
      <c r="J56" s="81" t="str">
        <f>IF(scriv!Z18&lt;&gt;"",scriv!Z18,"")</f>
        <v>This a connection UNO from UNO 0 to UNO B.</v>
      </c>
      <c r="K56" s="82" t="str">
        <f t="shared" si="3"/>
        <v>function</v>
      </c>
      <c r="L56" s="82" t="str">
        <f t="shared" si="26"/>
        <v>+++&amp;speakTT=ConnectionB</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hover</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fadeOn=ConnectionB,0.6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fadeOff=ConnectionB,0.6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fadeOpen=ConnectionB,0.6</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fadeClose=ConnectionB,0.6</v>
      </c>
      <c r="AB56" s="167" t="str">
        <f t="shared" si="2"/>
        <v>noTitle</v>
      </c>
      <c r="AC56" s="167"/>
      <c r="AD56" s="45"/>
      <c r="AE56" s="168"/>
      <c r="AF56" s="169" t="str">
        <f>IF(D56="",scriv!B18,"")</f>
        <v>2.1.8</v>
      </c>
      <c r="AG56" s="170" t="str">
        <f t="shared" si="27"/>
        <v>N</v>
      </c>
      <c r="AH56" s="169" t="str">
        <f t="shared" si="32"/>
        <v>ConnectionB</v>
      </c>
      <c r="AI56" s="169" t="str">
        <f t="shared" si="33"/>
        <v>Connection B</v>
      </c>
      <c r="AJ56" s="86">
        <f>ROUNDDOWN( (LEN(scriv!B18)+1) / 2, 0 )</f>
        <v>3</v>
      </c>
      <c r="AK56" s="82">
        <f t="shared" si="34"/>
        <v>2</v>
      </c>
      <c r="AL56" s="82">
        <f t="shared" si="35"/>
        <v>1</v>
      </c>
      <c r="AM56" s="82">
        <f t="shared" si="36"/>
        <v>8</v>
      </c>
      <c r="AN56" s="82" t="str">
        <f t="shared" si="37"/>
        <v>-</v>
      </c>
      <c r="AO56" s="82" t="str">
        <f t="shared" si="38"/>
        <v>-</v>
      </c>
      <c r="AP56" s="82" t="str">
        <f t="shared" si="39"/>
        <v>-</v>
      </c>
      <c r="AQ56" s="82" t="str">
        <f t="shared" si="40"/>
        <v>-</v>
      </c>
      <c r="AR56" s="82" t="str">
        <f t="shared" si="41"/>
        <v>-</v>
      </c>
      <c r="AT56" s="82">
        <f t="shared" si="8"/>
        <v>3</v>
      </c>
      <c r="AU56" s="82">
        <f ca="1">IF(    MAX(OFFSET(AL56,0,0,MATCH("-",AL56:AL$840,0))) = 0,"",
IFERROR(MAX(OFFSET(AL56,0,0,MATCH("-",AL56:AL$840,0))),""))</f>
        <v>1</v>
      </c>
      <c r="AV56" s="82">
        <f ca="1">IF(    MAX(OFFSET(AM56,0,0,MATCH("-",AM56:AM$840,0))) = 0,"",
IFERROR(MAX(OFFSET(AM56,0,0,MATCH("-",AM56:AM$840,0))),""))</f>
        <v>9</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40.000000000000007</v>
      </c>
      <c r="BC56" s="111">
        <f t="shared" ca="1" si="10"/>
        <v>0</v>
      </c>
      <c r="BD56" s="112">
        <f t="shared" ca="1" si="28"/>
        <v>1999.9999999999995</v>
      </c>
      <c r="BE56" s="111">
        <f t="shared" ca="1" si="11"/>
        <v>600</v>
      </c>
      <c r="BF56" s="113">
        <f t="shared" ca="1" si="12"/>
        <v>2000</v>
      </c>
      <c r="BG56" s="113">
        <f t="shared" ca="1" si="13"/>
        <v>0</v>
      </c>
      <c r="BH56" s="112">
        <f t="shared" ca="1" si="14"/>
        <v>3999.9999999999995</v>
      </c>
      <c r="BI56" s="112">
        <f t="shared" ca="1" si="15"/>
        <v>600</v>
      </c>
      <c r="BJ56" s="157"/>
      <c r="BK56" s="157"/>
      <c r="BL56" s="158" t="str">
        <f>scriv!AG18</f>
        <v>UNO0</v>
      </c>
      <c r="BM56" s="157"/>
      <c r="BN56" s="157" t="str">
        <f t="shared" si="42"/>
        <v>node</v>
      </c>
      <c r="BO56" s="157"/>
      <c r="BP56" s="159">
        <f t="shared" ca="1" si="16"/>
        <v>1.25</v>
      </c>
      <c r="BQ56" s="159">
        <f t="shared" ca="1" si="17"/>
        <v>1.25</v>
      </c>
      <c r="BR56" s="159">
        <f t="shared" si="18"/>
        <v>1</v>
      </c>
      <c r="BS56" s="159" t="str">
        <f t="shared" si="19"/>
        <v>symbol</v>
      </c>
      <c r="BT56" s="157" t="str">
        <f>IF(scriv!V18&lt;&gt;"",scriv!V18,
IF(E56="",IFERROR(VLOOKUP(BL56,$AH$40:$BT$840,39,FALSE),$BT$36),
$BT$37))</f>
        <v>NodeSquare</v>
      </c>
      <c r="BU56" s="166">
        <f t="shared" ca="1" si="20"/>
        <v>4000</v>
      </c>
      <c r="BV56" s="166">
        <f t="shared" ca="1" si="21"/>
        <v>600</v>
      </c>
      <c r="BW56" s="166">
        <f t="shared" ca="1" si="22"/>
        <v>0</v>
      </c>
      <c r="BX56" s="166">
        <f t="shared" ca="1" si="23"/>
        <v>0</v>
      </c>
      <c r="BY56" s="180" t="str">
        <f t="shared" si="43"/>
        <v/>
      </c>
      <c r="BZ56" s="180" t="str">
        <f t="shared" si="44"/>
        <v/>
      </c>
      <c r="CA56" s="81" t="str">
        <f>IF(scriv!E18&lt;&gt;"",scriv!E18,"")</f>
        <v/>
      </c>
      <c r="CB56" s="82">
        <f t="shared" si="29"/>
        <v>0</v>
      </c>
      <c r="CC56" s="82" t="str">
        <f t="shared" si="45"/>
        <v>2.1.8</v>
      </c>
      <c r="CD56" s="82" t="str">
        <f t="shared" si="46"/>
        <v>1.8</v>
      </c>
      <c r="CE56" s="82" t="str">
        <f t="shared" si="47"/>
        <v>8</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ConnectionC</v>
      </c>
      <c r="B57" s="81" t="str">
        <f>IF(scriv!D19&lt;&gt;"",scriv!D19,"")</f>
        <v>Connection C</v>
      </c>
      <c r="C57" s="81" t="str">
        <f>IF( scriv!AJ19&lt;&gt;"", IF(D57&lt;&gt;"","connection ","")&amp;scriv!AJ19,IF(D57&lt;&gt;"","connection",""))</f>
        <v>connection</v>
      </c>
      <c r="D57" s="82" t="str">
        <f>scriv!AH19</f>
        <v/>
      </c>
      <c r="E57" s="82" t="str">
        <f>scriv!AI19</f>
        <v/>
      </c>
      <c r="F57" s="156">
        <f>ROW()</f>
        <v>57</v>
      </c>
      <c r="I57" s="81" t="str">
        <f>IF(scriv!Y19&lt;&gt;"",scriv!Y19,J57)</f>
        <v>This a connection UNO from UNO 0 to UNO A.</v>
      </c>
      <c r="J57" s="81" t="str">
        <f>IF(scriv!Z19&lt;&gt;"",scriv!Z19,"")</f>
        <v>This a connection UNO from UNO 0 to UNO A.</v>
      </c>
      <c r="K57" s="82" t="str">
        <f t="shared" si="3"/>
        <v>function</v>
      </c>
      <c r="L57" s="82" t="str">
        <f t="shared" si="26"/>
        <v>+++&amp;speakTT=ConnectionC</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hover</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fadeOn=ConnectionC,0.6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fadeOff=ConnectionC,0.6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fadeOpen=ConnectionC,0.6</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fadeClose=ConnectionC,0.6</v>
      </c>
      <c r="AB57" s="167" t="str">
        <f t="shared" si="2"/>
        <v>noTitle</v>
      </c>
      <c r="AC57" s="167"/>
      <c r="AD57" s="45"/>
      <c r="AE57" s="168"/>
      <c r="AF57" s="169" t="str">
        <f>IF(D57="",scriv!B19,"")</f>
        <v>2.1.9</v>
      </c>
      <c r="AG57" s="170" t="str">
        <f t="shared" si="27"/>
        <v>N</v>
      </c>
      <c r="AH57" s="169" t="str">
        <f t="shared" si="32"/>
        <v>ConnectionC</v>
      </c>
      <c r="AI57" s="169" t="str">
        <f t="shared" si="33"/>
        <v>Connection C</v>
      </c>
      <c r="AJ57" s="86">
        <f>ROUNDDOWN( (LEN(scriv!B19)+1) / 2, 0 )</f>
        <v>3</v>
      </c>
      <c r="AK57" s="82">
        <f t="shared" si="34"/>
        <v>2</v>
      </c>
      <c r="AL57" s="82">
        <f t="shared" si="35"/>
        <v>1</v>
      </c>
      <c r="AM57" s="82">
        <f t="shared" si="36"/>
        <v>9</v>
      </c>
      <c r="AN57" s="82" t="str">
        <f t="shared" si="37"/>
        <v>-</v>
      </c>
      <c r="AO57" s="82" t="str">
        <f t="shared" si="38"/>
        <v>-</v>
      </c>
      <c r="AP57" s="82" t="str">
        <f t="shared" si="39"/>
        <v>-</v>
      </c>
      <c r="AQ57" s="82" t="str">
        <f t="shared" si="40"/>
        <v>-</v>
      </c>
      <c r="AR57" s="82" t="str">
        <f t="shared" si="41"/>
        <v>-</v>
      </c>
      <c r="AT57" s="82">
        <f t="shared" si="8"/>
        <v>3</v>
      </c>
      <c r="AU57" s="82">
        <f ca="1">IF(    MAX(OFFSET(AL57,0,0,MATCH("-",AL57:AL$840,0))) = 0,"",
IFERROR(MAX(OFFSET(AL57,0,0,MATCH("-",AL57:AL$840,0))),""))</f>
        <v>1</v>
      </c>
      <c r="AV57" s="82">
        <f ca="1">IF(    MAX(OFFSET(AM57,0,0,MATCH("-",AM57:AM$840,0))) = 0,"",
IFERROR(MAX(OFFSET(AM57,0,0,MATCH("-",AM57:AM$840,0))),""))</f>
        <v>9</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53.333333333333336</v>
      </c>
      <c r="BC57" s="111">
        <f t="shared" ca="1" si="10"/>
        <v>0</v>
      </c>
      <c r="BD57" s="112">
        <f t="shared" ca="1" si="28"/>
        <v>2666.6666666666665</v>
      </c>
      <c r="BE57" s="111">
        <f t="shared" ca="1" si="11"/>
        <v>600</v>
      </c>
      <c r="BF57" s="113">
        <f t="shared" ca="1" si="12"/>
        <v>2000</v>
      </c>
      <c r="BG57" s="113">
        <f t="shared" ca="1" si="13"/>
        <v>0</v>
      </c>
      <c r="BH57" s="112">
        <f t="shared" ca="1" si="14"/>
        <v>4666.6666666666661</v>
      </c>
      <c r="BI57" s="112">
        <f t="shared" ca="1" si="15"/>
        <v>600</v>
      </c>
      <c r="BJ57" s="157"/>
      <c r="BK57" s="157"/>
      <c r="BL57" s="158" t="str">
        <f>scriv!AG19</f>
        <v>UNO0</v>
      </c>
      <c r="BM57" s="157"/>
      <c r="BN57" s="157" t="str">
        <f t="shared" si="42"/>
        <v>node</v>
      </c>
      <c r="BO57" s="157"/>
      <c r="BP57" s="159">
        <f t="shared" ca="1" si="16"/>
        <v>1.25</v>
      </c>
      <c r="BQ57" s="159">
        <f t="shared" ca="1" si="17"/>
        <v>1.25</v>
      </c>
      <c r="BR57" s="159">
        <f t="shared" si="18"/>
        <v>1</v>
      </c>
      <c r="BS57" s="159" t="str">
        <f t="shared" si="19"/>
        <v>symbol</v>
      </c>
      <c r="BT57" s="157" t="str">
        <f>IF(scriv!V19&lt;&gt;"",scriv!V19,
IF(E57="",IFERROR(VLOOKUP(BL57,$AH$40:$BT$840,39,FALSE),$BT$36),
$BT$37))</f>
        <v>NodeSquare</v>
      </c>
      <c r="BU57" s="166">
        <f t="shared" ca="1" si="20"/>
        <v>4666.67</v>
      </c>
      <c r="BV57" s="166">
        <f t="shared" ca="1" si="21"/>
        <v>600</v>
      </c>
      <c r="BW57" s="166">
        <f t="shared" ca="1" si="22"/>
        <v>0</v>
      </c>
      <c r="BX57" s="166">
        <f t="shared" ca="1" si="23"/>
        <v>0</v>
      </c>
      <c r="BY57" s="180" t="str">
        <f t="shared" si="43"/>
        <v/>
      </c>
      <c r="BZ57" s="180" t="str">
        <f t="shared" si="44"/>
        <v/>
      </c>
      <c r="CA57" s="81" t="str">
        <f>IF(scriv!E19&lt;&gt;"",scriv!E19,"")</f>
        <v/>
      </c>
      <c r="CB57" s="82">
        <f t="shared" si="29"/>
        <v>0</v>
      </c>
      <c r="CC57" s="82" t="str">
        <f t="shared" si="45"/>
        <v>2.1.9</v>
      </c>
      <c r="CD57" s="82" t="str">
        <f t="shared" si="46"/>
        <v>1.9</v>
      </c>
      <c r="CE57" s="82" t="str">
        <f t="shared" si="47"/>
        <v>9</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LastDummy</v>
      </c>
      <c r="B58" s="81" t="str">
        <f>IF(scriv!D20&lt;&gt;"",scriv!D20,"")</f>
        <v>Last Dummy</v>
      </c>
      <c r="C58" s="81" t="str">
        <f>IF( scriv!AJ20&lt;&gt;"", IF(D58&lt;&gt;"","connection ","")&amp;scriv!AJ20,IF(D58&lt;&gt;"","connection",""))</f>
        <v/>
      </c>
      <c r="D58" s="82" t="str">
        <f>scriv!AH20</f>
        <v/>
      </c>
      <c r="E58" s="82" t="str">
        <f>scriv!AI20</f>
        <v/>
      </c>
      <c r="F58" s="156">
        <f>ROW()</f>
        <v>58</v>
      </c>
      <c r="I58" s="81" t="str">
        <f>IF(scriv!Y20&lt;&gt;"",scriv!Y20,J58)</f>
        <v/>
      </c>
      <c r="J58" s="81" t="str">
        <f>IF(scriv!Z20&lt;&gt;"",scriv!Z20,"")</f>
        <v/>
      </c>
      <c r="K58" s="82" t="str">
        <f t="shared" si="3"/>
        <v>function</v>
      </c>
      <c r="L58" s="82" t="str">
        <f t="shared" si="26"/>
        <v>+++&amp;speakTT=LastDummy</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none</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fadeOn=LastDummy,0.6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fadeOff=LastDummy,0.6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fadeOpen=LastDummy,0.6</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fadeClose=LastDummy,0.6</v>
      </c>
      <c r="AB58" s="167" t="str">
        <f t="shared" si="2"/>
        <v>noTitle</v>
      </c>
      <c r="AC58" s="167"/>
      <c r="AD58" s="45"/>
      <c r="AE58" s="168"/>
      <c r="AF58" s="169">
        <f>IF(D58="",scriv!B20,"")</f>
        <v>3</v>
      </c>
      <c r="AG58" s="170" t="str">
        <f t="shared" si="27"/>
        <v>N</v>
      </c>
      <c r="AH58" s="169" t="str">
        <f t="shared" si="32"/>
        <v>LastDummy</v>
      </c>
      <c r="AI58" s="169" t="str">
        <f t="shared" si="33"/>
        <v>Last Dummy</v>
      </c>
      <c r="AJ58" s="86">
        <f>ROUNDDOWN( (LEN(scriv!B20)+1) / 2, 0 )</f>
        <v>1</v>
      </c>
      <c r="AK58" s="82">
        <f t="shared" si="34"/>
        <v>3</v>
      </c>
      <c r="AL58" s="82" t="str">
        <f t="shared" si="35"/>
        <v>-</v>
      </c>
      <c r="AM58" s="82" t="str">
        <f t="shared" si="36"/>
        <v>-</v>
      </c>
      <c r="AN58" s="82" t="str">
        <f t="shared" si="37"/>
        <v>-</v>
      </c>
      <c r="AO58" s="82" t="str">
        <f t="shared" si="38"/>
        <v>-</v>
      </c>
      <c r="AP58" s="82" t="str">
        <f t="shared" si="39"/>
        <v>-</v>
      </c>
      <c r="AQ58" s="82" t="str">
        <f t="shared" si="40"/>
        <v>-</v>
      </c>
      <c r="AR58" s="82" t="str">
        <f t="shared" si="41"/>
        <v>-</v>
      </c>
      <c r="AT58" s="82">
        <f t="shared" si="8"/>
        <v>3</v>
      </c>
      <c r="AU58" s="82" t="str">
        <f ca="1">IF(    MAX(OFFSET(AL58,0,0,MATCH("-",AL58:AL$840,0))) = 0,"",
IFERROR(MAX(OFFSET(AL58,0,0,MATCH("-",AL58:AL$840,0))),""))</f>
        <v/>
      </c>
      <c r="AV58" s="82" t="str">
        <f ca="1">IF(    MAX(OFFSET(AM58,0,0,MATCH("-",AM58:AM$840,0))) = 0,"",
IFERROR(MAX(OFFSET(AM58,0,0,MATCH("-",AM58:AM$840,0))),""))</f>
        <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120</v>
      </c>
      <c r="BC58" s="111">
        <f t="shared" ca="1" si="10"/>
        <v>0</v>
      </c>
      <c r="BD58" s="112">
        <f t="shared" ca="1" si="28"/>
        <v>0</v>
      </c>
      <c r="BE58" s="111">
        <f t="shared" ca="1" si="11"/>
        <v>200</v>
      </c>
      <c r="BF58" s="113">
        <f t="shared" ca="1" si="12"/>
        <v>2000</v>
      </c>
      <c r="BG58" s="113">
        <f t="shared" ca="1" si="13"/>
        <v>0</v>
      </c>
      <c r="BH58" s="112">
        <f t="shared" ca="1" si="14"/>
        <v>2000</v>
      </c>
      <c r="BI58" s="112">
        <f t="shared" ca="1" si="15"/>
        <v>200</v>
      </c>
      <c r="BJ58" s="157"/>
      <c r="BK58" s="157"/>
      <c r="BL58" s="158" t="str">
        <f>scriv!AG20</f>
        <v>Map</v>
      </c>
      <c r="BM58" s="157"/>
      <c r="BN58" s="157" t="str">
        <f t="shared" si="42"/>
        <v>node</v>
      </c>
      <c r="BO58" s="157"/>
      <c r="BP58" s="159">
        <f t="shared" ca="1" si="16"/>
        <v>2</v>
      </c>
      <c r="BQ58" s="159">
        <f t="shared" ca="1" si="17"/>
        <v>2</v>
      </c>
      <c r="BR58" s="159">
        <f t="shared" si="18"/>
        <v>1</v>
      </c>
      <c r="BS58" s="159" t="str">
        <f t="shared" si="19"/>
        <v>symbol</v>
      </c>
      <c r="BT58" s="157" t="str">
        <f>IF(scriv!V20&lt;&gt;"",scriv!V20,
IF(E58="",IFERROR(VLOOKUP(BL58,$AH$40:$BT$840,39,FALSE),$BT$36),
$BT$37))</f>
        <v>NodeSquare</v>
      </c>
      <c r="BU58" s="166">
        <f t="shared" ca="1" si="20"/>
        <v>2000</v>
      </c>
      <c r="BV58" s="166">
        <f t="shared" ca="1" si="21"/>
        <v>200</v>
      </c>
      <c r="BW58" s="166">
        <f t="shared" ca="1" si="22"/>
        <v>0</v>
      </c>
      <c r="BX58" s="166">
        <f t="shared" ca="1" si="23"/>
        <v>0</v>
      </c>
      <c r="BY58" s="180" t="str">
        <f t="shared" si="43"/>
        <v/>
      </c>
      <c r="BZ58" s="180" t="str">
        <f t="shared" si="44"/>
        <v/>
      </c>
      <c r="CA58" s="81" t="str">
        <f>IF(scriv!E20&lt;&gt;"",scriv!E20,"")</f>
        <v/>
      </c>
      <c r="CB58" s="82">
        <f t="shared" si="29"/>
        <v>0</v>
      </c>
      <c r="CC58" s="82">
        <f t="shared" si="45"/>
        <v>3</v>
      </c>
      <c r="CD58" s="82" t="str">
        <f t="shared" si="46"/>
        <v>-</v>
      </c>
      <c r="CE58" s="82" t="str">
        <f t="shared" si="47"/>
        <v>-</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
      </c>
      <c r="B59" s="81" t="str">
        <f>IF(scriv!D21&lt;&gt;"",scriv!D21,"")</f>
        <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fadeOpen=,0.6</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fadeClose=,0.6</v>
      </c>
      <c r="AB59" s="167" t="str">
        <f t="shared" si="2"/>
        <v>noTitle</v>
      </c>
      <c r="AC59" s="167"/>
      <c r="AD59" s="45"/>
      <c r="AE59" s="168"/>
      <c r="AF59" s="169">
        <f>IF(D59="",scriv!B21,"")</f>
        <v>0</v>
      </c>
      <c r="AG59" s="170" t="str">
        <f t="shared" si="27"/>
        <v/>
      </c>
      <c r="AH59" s="169" t="str">
        <f t="shared" si="32"/>
        <v/>
      </c>
      <c r="AI59" s="169" t="str">
        <f t="shared" si="33"/>
        <v/>
      </c>
      <c r="AJ59" s="86">
        <f>ROUNDDOWN( (LEN(scriv!B21)+1) / 2, 0 )</f>
        <v>0</v>
      </c>
      <c r="AK59" s="82">
        <f t="shared" si="34"/>
        <v>0</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-240</v>
      </c>
      <c r="BC59" s="111" t="str">
        <f t="shared" ca="1" si="10"/>
        <v>Radius</v>
      </c>
      <c r="BD59" s="112">
        <f t="shared" ca="1" si="28"/>
        <v>0</v>
      </c>
      <c r="BE59" s="111">
        <f t="shared" ca="1" si="11"/>
        <v>200</v>
      </c>
      <c r="BF59" s="113" t="e">
        <f t="shared" ca="1" si="12"/>
        <v>#VALUE!</v>
      </c>
      <c r="BG59" s="113" t="e">
        <f t="shared" ca="1" si="13"/>
        <v>#VALUE!</v>
      </c>
      <c r="BH59" s="112">
        <f t="shared" ca="1" si="14"/>
        <v>2000</v>
      </c>
      <c r="BI59" s="112">
        <f t="shared" ca="1" si="15"/>
        <v>200</v>
      </c>
      <c r="BJ59" s="157"/>
      <c r="BK59" s="157"/>
      <c r="BL59" s="158" t="str">
        <f>scriv!AG21</f>
        <v/>
      </c>
      <c r="BM59" s="157"/>
      <c r="BN59" s="157" t="str">
        <f t="shared" si="42"/>
        <v>node</v>
      </c>
      <c r="BO59" s="157"/>
      <c r="BP59" s="159">
        <f t="shared" ca="1" si="16"/>
        <v>0</v>
      </c>
      <c r="BQ59" s="159">
        <f t="shared" ca="1" si="17"/>
        <v>0</v>
      </c>
      <c r="BR59" s="159">
        <f t="shared" si="18"/>
        <v>1</v>
      </c>
      <c r="BS59" s="159" t="str">
        <f t="shared" si="19"/>
        <v>symbol</v>
      </c>
      <c r="BT59" s="157" t="str">
        <f ca="1">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0</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fadeOpen=,0.6</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fadeClose=,0.6</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fadeOpen=,0.6</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fadeClose=,0.6</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fadeOpen=,0.6</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fadeClose=,0.6</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fadeOpen=,0.6</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fadeClose=,0.6</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fadeOpen=,0.6</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fadeClose=,0.6</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fadeOpen=,0.6</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fadeClose=,0.6</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fadeOpen=,0.6</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fadeClose=,0.6</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fadeOpen=,0.6</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fadeClose=,0.6</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fadeOpen=,0.6</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fadeClose=,0.6</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fadeOpen=,0.6</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fadeClose=,0.6</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fadeOpen=,0.6</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fadeClose=,0.6</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fadeOpen=,0.6</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fadeClose=,0.6</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fadeOpen=,0.6</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fadeClose=,0.6</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fadeOpen=,0.6</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fadeClose=,0.6</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fadeOpen=,0.6</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fadeClose=,0.6</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fadeOpen=,0.6</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fadeClose=,0.6</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fadeOpen=,0.6</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fadeClose=,0.6</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fadeOpen=,0.6</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fadeClose=,0.6</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fadeOpen=,0.6</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fadeClose=,0.6</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fadeOpen=,0.6</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fadeClose=,0.6</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fadeOpen=,0.6</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fadeClose=,0.6</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fadeOpen=,0.6</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fadeClose=,0.6</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fadeOpen=,0.6</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fadeClose=,0.6</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fadeOpen=,0.6</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fadeClose=,0.6</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fadeOpen=,0.6</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fadeClose=,0.6</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fadeOpen=,0.6</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fadeClose=,0.6</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fadeOpen=,0.6</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fadeClose=,0.6</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fadeOpen=,0.6</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fadeClose=,0.6</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fadeOpen=,0.6</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fadeClose=,0.6</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fadeOpen=,0.6</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fadeClose=,0.6</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fadeOpen=,0.6</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fadeClose=,0.6</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fadeOpen=,0.6</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fadeClose=,0.6</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fadeOpen=,0.6</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fadeClose=,0.6</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fadeOpen=,0.6</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fadeClose=,0.6</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fadeOpen=,0.6</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fadeClose=,0.6</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fadeOpen=,0.6</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fadeClose=,0.6</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fadeOpen=,0.6</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fadeClose=,0.6</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fadeOpen=,0.6</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fadeClose=,0.6</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fadeOpen=,0.6</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fadeClose=,0.6</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fadeOpen=,0.6</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fadeClose=,0.6</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fadeOpen=,0.6</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fadeClose=,0.6</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fadeOpen=,0.6</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fadeClose=,0.6</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fadeOpen=,0.6</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fadeClose=,0.6</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fadeOpen=,0.6</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fadeClose=,0.6</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fadeOpen=,0.6</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fadeClose=,0.6</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fadeOpen=,0.6</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fadeClose=,0.6</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fadeOpen=,0.6</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fadeClose=,0.6</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fadeOpen=,0.6</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fadeClose=,0.6</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fadeOpen=,0.6</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fadeClose=,0.6</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fadeOpen=,0.6</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fadeClose=,0.6</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fadeOpen=,0.6</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fadeClose=,0.6</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fadeOpen=,0.6</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fadeClose=,0.6</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fadeOpen=,0.6</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fadeClose=,0.6</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fadeOpen=,0.6</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fadeClose=,0.6</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fadeOpen=,0.6</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fadeClose=,0.6</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fadeOpen=,0.6</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fadeClose=,0.6</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fadeOpen=,0.6</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fadeClose=,0.6</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fadeOpen=,0.6</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fadeClose=,0.6</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fadeOpen=,0.6</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fadeClose=,0.6</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fadeOpen=,0.6</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fadeClose=,0.6</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fadeOpen=,0.6</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fadeClose=,0.6</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fadeOpen=,0.6</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fadeClose=,0.6</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fadeOpen=,0.6</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fadeClose=,0.6</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fadeOpen=,0.6</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fadeClose=,0.6</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fadeOpen=,0.6</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fadeClose=,0.6</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fadeOpen=,0.6</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fadeClose=,0.6</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fadeOpen=,0.6</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fadeClose=,0.6</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fadeOpen=,0.6</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fadeClose=,0.6</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fadeOpen=,0.6</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fadeClose=,0.6</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fadeOpen=,0.6</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fadeClose=,0.6</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fadeOpen=,0.6</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fadeClose=,0.6</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fadeOpen=,0.6</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fadeClose=,0.6</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fadeOpen=,0.6</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fadeClose=,0.6</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fadeOpen=,0.6</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fadeClose=,0.6</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fadeOpen=,0.6</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fadeClose=,0.6</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fadeOpen=,0.6</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fadeClose=,0.6</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fadeOpen=,0.6</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fadeClose=,0.6</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fadeOpen=,0.6</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fadeClose=,0.6</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fadeOpen=,0.6</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fadeClose=,0.6</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fadeOpen=,0.6</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fadeClose=,0.6</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fadeOpen=,0.6</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fadeClose=,0.6</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fadeOpen=,0.6</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fadeClose=,0.6</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fadeOpen=,0.6</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fadeClose=,0.6</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fadeOpen=,0.6</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fadeClose=,0.6</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fadeOpen=,0.6</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fadeClose=,0.6</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fadeOpen=,0.6</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fadeClose=,0.6</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fadeOpen=,0.6</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fadeClose=,0.6</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fadeOpen=,0.6</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fadeClose=,0.6</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fadeOpen=,0.6</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fadeClose=,0.6</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fadeOpen=,0.6</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fadeClose=,0.6</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fadeOpen=,0.6</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fadeClose=,0.6</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fadeOpen=,0.6</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fadeClose=,0.6</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fadeOpen=,0.6</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fadeClose=,0.6</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fadeOpen=,0.6</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fadeClose=,0.6</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fadeOpen=,0.6</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fadeClose=,0.6</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fadeOpen=,0.6</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fadeClose=,0.6</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fadeOpen=,0.6</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fadeClose=,0.6</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fadeOpen=,0.6</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fadeClose=,0.6</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fadeOpen=,0.6</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fadeClose=,0.6</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fadeOpen=,0.6</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fadeClose=,0.6</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fadeOpen=,0.6</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fadeClose=,0.6</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fadeOpen=,0.6</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fadeClose=,0.6</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fadeOpen=,0.6</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fadeClose=,0.6</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fadeOpen=,0.6</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fadeClose=,0.6</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fadeOpen=,0.6</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fadeClose=,0.6</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fadeOpen=,0.6</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fadeClose=,0.6</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fadeOpen=,0.6</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fadeClose=,0.6</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fadeOpen=,0.6</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fadeClose=,0.6</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fadeOpen=,0.6</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fadeClose=,0.6</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fadeOpen=,0.6</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fadeClose=,0.6</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fadeOpen=,0.6</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fadeClose=,0.6</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fadeOpen=,0.6</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fadeClose=,0.6</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fadeOpen=,0.6</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fadeClose=,0.6</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fadeOpen=,0.6</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fadeClose=,0.6</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fadeOpen=,0.6</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fadeClose=,0.6</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fadeOpen=,0.6</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fadeClose=,0.6</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fadeOpen=,0.6</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fadeClose=,0.6</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fadeOpen=,0.6</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fadeClose=,0.6</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fadeOpen=,0.6</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fadeClose=,0.6</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fadeOpen=,0.6</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fadeClose=,0.6</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fadeOpen=,0.6</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fadeClose=,0.6</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fadeOpen=,0.6</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fadeClose=,0.6</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fadeOpen=,0.6</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fadeClose=,0.6</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fadeOpen=,0.6</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fadeClose=,0.6</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fadeOpen=,0.6</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fadeClose=,0.6</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fadeOpen=,0.6</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fadeClose=,0.6</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fadeOpen=,0.6</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fadeClose=,0.6</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fadeOpen=,0.6</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fadeClose=,0.6</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fadeOpen=,0.6</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fadeClose=,0.6</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fadeOpen=,0.6</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fadeClose=,0.6</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fadeOpen=,0.6</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fadeClose=,0.6</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fadeOpen=,0.6</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fadeClose=,0.6</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fadeOpen=,0.6</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fadeClose=,0.6</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fadeOpen=,0.6</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fadeClose=,0.6</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fadeOpen=,0.6</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fadeClose=,0.6</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fadeOpen=,0.6</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fadeClose=,0.6</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fadeOpen=,0.6</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fadeClose=,0.6</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fadeOpen=,0.6</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fadeClose=,0.6</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fadeOpen=,0.6</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fadeClose=,0.6</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fadeOpen=,0.6</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fadeClose=,0.6</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fadeOpen=,0.6</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fadeClose=,0.6</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fadeOpen=,0.6</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fadeClose=,0.6</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fadeOpen=,0.6</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fadeClose=,0.6</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fadeOpen=,0.6</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fadeClose=,0.6</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fadeOpen=,0.6</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fadeClose=,0.6</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fadeOpen=,0.6</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fadeClose=,0.6</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fadeOpen=,0.6</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fadeClose=,0.6</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fadeOpen=,0.6</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fadeClose=,0.6</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fadeOpen=,0.6</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fadeClose=,0.6</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fadeOpen=,0.6</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fadeClose=,0.6</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fadeOpen=,0.6</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fadeClose=,0.6</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fadeOpen=,0.6</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fadeClose=,0.6</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fadeOpen=,0.6</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fadeClose=,0.6</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fadeOpen=,0.6</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fadeClose=,0.6</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fadeOpen=,0.6</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fadeClose=,0.6</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fadeOpen=,0.6</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fadeClose=,0.6</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fadeOpen=,0.6</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fadeClose=,0.6</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fadeOpen=,0.6</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fadeClose=,0.6</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fadeOpen=,0.6</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fadeClose=,0.6</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fadeOpen=,0.6</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fadeClose=,0.6</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fadeOpen=,0.6</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fadeClose=,0.6</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fadeOpen=,0.6</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fadeClose=,0.6</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fadeOpen=,0.6</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fadeClose=,0.6</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fadeOpen=,0.6</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fadeClose=,0.6</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fadeOpen=,0.6</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fadeClose=,0.6</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fadeOpen=,0.6</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fadeClose=,0.6</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fadeOpen=,0.6</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fadeClose=,0.6</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fadeOpen=,0.6</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fadeClose=,0.6</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fadeOpen=,0.6</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fadeClose=,0.6</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fadeOpen=,0.6</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fadeClose=,0.6</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fadeOpen=,0.6</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fadeClose=,0.6</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fadeOpen=,0.6</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fadeClose=,0.6</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fadeOpen=,0.6</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fadeClose=,0.6</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fadeOpen=,0.6</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fadeClose=,0.6</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fadeOpen=,0.6</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fadeClose=,0.6</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fadeOpen=,0.6</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fadeClose=,0.6</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fadeOpen=,0.6</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fadeClose=,0.6</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fadeOpen=,0.6</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fadeClose=,0.6</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fadeOpen=,0.6</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fadeClose=,0.6</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fadeOpen=,0.6</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fadeClose=,0.6</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fadeOpen=,0.6</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fadeClose=,0.6</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fadeOpen=,0.6</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fadeClose=,0.6</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fadeOpen=,0.6</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fadeClose=,0.6</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fadeOpen=,0.6</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fadeClose=,0.6</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fadeOpen=,0.6</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fadeClose=,0.6</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fadeOpen=,0.6</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fadeClose=,0.6</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fadeOpen=,0.6</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fadeClose=,0.6</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fadeOpen=,0.6</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fadeClose=,0.6</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fadeOpen=,0.6</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fadeClose=,0.6</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fadeOpen=,0.6</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fadeClose=,0.6</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fadeOpen=,0.6</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fadeClose=,0.6</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fadeOpen=,0.6</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fadeClose=,0.6</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fadeOpen=,0.6</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fadeClose=,0.6</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fadeOpen=,0.6</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fadeClose=,0.6</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fadeOpen=,0.6</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fadeClose=,0.6</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fadeOpen=,0.6</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fadeClose=,0.6</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fadeOpen=,0.6</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fadeClose=,0.6</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fadeOpen=,0.6</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fadeClose=,0.6</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fadeOpen=,0.6</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fadeClose=,0.6</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fadeOpen=,0.6</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fadeClose=,0.6</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fadeOpen=,0.6</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fadeClose=,0.6</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fadeOpen=,0.6</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fadeClose=,0.6</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fadeOpen=,0.6</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fadeClose=,0.6</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fadeOpen=,0.6</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fadeClose=,0.6</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fadeOpen=,0.6</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fadeClose=,0.6</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fadeOpen=,0.6</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fadeClose=,0.6</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fadeOpen=,0.6</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fadeClose=,0.6</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fadeOpen=,0.6</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fadeClose=,0.6</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fadeOpen=,0.6</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fadeClose=,0.6</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fadeOpen=,0.6</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fadeClose=,0.6</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fadeOpen=,0.6</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fadeClose=,0.6</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fadeOpen=,0.6</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fadeClose=,0.6</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fadeOpen=,0.6</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fadeClose=,0.6</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fadeOpen=,0.6</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fadeClose=,0.6</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fadeOpen=,0.6</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fadeClose=,0.6</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fadeOpen=,0.6</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fadeClose=,0.6</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fadeOpen=,0.6</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fadeClose=,0.6</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fadeOpen=,0.6</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fadeClose=,0.6</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fadeOpen=,0.6</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fadeClose=,0.6</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fadeOpen=,0.6</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fadeClose=,0.6</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fadeOpen=,0.6</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fadeClose=,0.6</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fadeOpen=,0.6</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fadeClose=,0.6</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fadeOpen=,0.6</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fadeClose=,0.6</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fadeOpen=,0.6</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fadeClose=,0.6</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fadeOpen=,0.6</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fadeClose=,0.6</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fadeOpen=,0.6</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fadeClose=,0.6</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fadeOpen=,0.6</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fadeClose=,0.6</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fadeOpen=,0.6</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fadeClose=,0.6</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fadeOpen=,0.6</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fadeClose=,0.6</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fadeOpen=,0.6</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fadeClose=,0.6</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fadeOpen=,0.6</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fadeClose=,0.6</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fadeOpen=,0.6</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fadeClose=,0.6</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fadeOpen=,0.6</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fadeClose=,0.6</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fadeOpen=,0.6</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fadeClose=,0.6</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fadeOpen=,0.6</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fadeClose=,0.6</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fadeOpen=,0.6</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fadeClose=,0.6</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fadeOpen=,0.6</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fadeClose=,0.6</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fadeOpen=,0.6</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fadeClose=,0.6</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367</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fadeOpen=,0.6</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fadeClose=,0.6</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fadeOpen=,0.6</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fadeClose=,0.6</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fadeOpen=,0.6</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fadeClose=,0.6</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fadeOpen=,0.6</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fadeClose=,0.6</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fadeOpen=,0.6</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fadeClose=,0.6</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fadeOpen=,0.6</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fadeClose=,0.6</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fadeOpen=,0.6</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fadeClose=,0.6</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fadeOpen=,0.6</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fadeClose=,0.6</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fadeOpen=,0.6</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fadeClose=,0.6</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fadeOpen=,0.6</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fadeClose=,0.6</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fadeOpen=,0.6</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fadeClose=,0.6</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fadeOpen=,0.6</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fadeClose=,0.6</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fadeOpen=,0.6</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fadeClose=,0.6</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fadeOpen=,0.6</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fadeClose=,0.6</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fadeOpen=,0.6</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fadeClose=,0.6</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fadeOpen=,0.6</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fadeClose=,0.6</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fadeOpen=,0.6</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fadeClose=,0.6</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fadeOpen=,0.6</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fadeClose=,0.6</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fadeOpen=,0.6</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fadeClose=,0.6</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fadeOpen=,0.6</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fadeClose=,0.6</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fadeOpen=,0.6</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fadeClose=,0.6</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fadeOpen=,0.6</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fadeClose=,0.6</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fadeOpen=,0.6</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fadeClose=,0.6</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fadeOpen=,0.6</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fadeClose=,0.6</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fadeOpen=,0.6</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fadeClose=,0.6</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fadeOpen=,0.6</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fadeClose=,0.6</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fadeOpen=,0.6</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fadeClose=,0.6</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fadeOpen=,0.6</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fadeClose=,0.6</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fadeOpen=,0.6</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fadeClose=,0.6</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fadeOpen=,0.6</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fadeClose=,0.6</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fadeOpen=,0.6</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fadeClose=,0.6</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fadeOpen=,0.6</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fadeClose=,0.6</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fadeOpen=,0.6</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fadeClose=,0.6</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fadeOpen=,0.6</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fadeClose=,0.6</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fadeOpen=,0.6</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fadeClose=,0.6</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fadeOpen=,0.6</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fadeClose=,0.6</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fadeOpen=,0.6</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fadeClose=,0.6</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fadeOpen=,0.6</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fadeClose=,0.6</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fadeOpen=,0.6</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fadeClose=,0.6</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fadeOpen=,0.6</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fadeClose=,0.6</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fadeOpen=,0.6</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fadeClose=,0.6</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fadeOpen=,0.6</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fadeClose=,0.6</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fadeOpen=,0.6</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fadeClose=,0.6</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fadeOpen=,0.6</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fadeClose=,0.6</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fadeOpen=,0.6</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fadeClose=,0.6</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fadeOpen=,0.6</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fadeClose=,0.6</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fadeOpen=,0.6</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fadeClose=,0.6</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fadeOpen=,0.6</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fadeClose=,0.6</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fadeOpen=,0.6</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fadeClose=,0.6</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fadeOpen=,0.6</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fadeClose=,0.6</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fadeOpen=,0.6</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fadeClose=,0.6</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fadeOpen=,0.6</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fadeClose=,0.6</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fadeOpen=,0.6</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fadeClose=,0.6</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fadeOpen=,0.6</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fadeClose=,0.6</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fadeOpen=,0.6</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fadeClose=,0.6</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fadeOpen=,0.6</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fadeClose=,0.6</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fadeOpen=,0.6</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fadeClose=,0.6</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fadeOpen=,0.6</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fadeClose=,0.6</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fadeOpen=,0.6</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fadeClose=,0.6</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fadeOpen=,0.6</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fadeClose=,0.6</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fadeOpen=,0.6</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fadeClose=,0.6</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fadeOpen=,0.6</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fadeClose=,0.6</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fadeOpen=,0.6</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fadeClose=,0.6</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fadeOpen=,0.6</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fadeClose=,0.6</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fadeOpen=,0.6</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fadeClose=,0.6</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fadeOpen=,0.6</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fadeClose=,0.6</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fadeOpen=,0.6</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fadeClose=,0.6</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fadeOpen=,0.6</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fadeClose=,0.6</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fadeOpen=,0.6</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fadeClose=,0.6</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fadeOpen=,0.6</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fadeClose=,0.6</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fadeOpen=,0.6</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fadeClose=,0.6</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fadeOpen=,0.6</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fadeClose=,0.6</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fadeOpen=,0.6</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fadeClose=,0.6</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fadeOpen=,0.6</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fadeClose=,0.6</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fadeOpen=,0.6</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fadeClose=,0.6</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fadeOpen=,0.6</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fadeClose=,0.6</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fadeOpen=,0.6</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fadeClose=,0.6</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fadeOpen=,0.6</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fadeClose=,0.6</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fadeOpen=,0.6</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fadeClose=,0.6</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fadeOpen=,0.6</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fadeClose=,0.6</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fadeOpen=,0.6</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fadeClose=,0.6</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fadeOpen=,0.6</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fadeClose=,0.6</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fadeOpen=,0.6</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fadeClose=,0.6</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fadeOpen=,0.6</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fadeClose=,0.6</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fadeOpen=,0.6</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fadeClose=,0.6</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fadeOpen=,0.6</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fadeClose=,0.6</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fadeOpen=,0.6</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fadeClose=,0.6</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fadeOpen=,0.6</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fadeClose=,0.6</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fadeOpen=,0.6</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fadeClose=,0.6</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fadeOpen=,0.6</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fadeClose=,0.6</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fadeOpen=,0.6</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fadeClose=,0.6</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fadeOpen=,0.6</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fadeClose=,0.6</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fadeOpen=,0.6</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fadeClose=,0.6</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fadeOpen=,0.6</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fadeClose=,0.6</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fadeOpen=,0.6</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fadeClose=,0.6</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fadeOpen=,0.6</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fadeClose=,0.6</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fadeOpen=,0.6</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fadeClose=,0.6</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fadeOpen=,0.6</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fadeClose=,0.6</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fadeOpen=,0.6</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fadeClose=,0.6</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fadeOpen=,0.6</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fadeClose=,0.6</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fadeOpen=,0.6</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fadeClose=,0.6</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fadeOpen=,0.6</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fadeClose=,0.6</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fadeOpen=,0.6</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fadeClose=,0.6</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fadeOpen=,0.6</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fadeClose=,0.6</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fadeOpen=,0.6</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fadeClose=,0.6</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fadeOpen=,0.6</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fadeClose=,0.6</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fadeOpen=,0.6</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fadeClose=,0.6</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fadeOpen=,0.6</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fadeClose=,0.6</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fadeOpen=,0.6</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fadeClose=,0.6</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fadeOpen=,0.6</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fadeClose=,0.6</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fadeOpen=,0.6</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fadeClose=,0.6</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fadeOpen=,0.6</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fadeClose=,0.6</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fadeOpen=,0.6</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fadeClose=,0.6</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fadeOpen=,0.6</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fadeClose=,0.6</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fadeOpen=,0.6</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fadeClose=,0.6</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fadeOpen=,0.6</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fadeClose=,0.6</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fadeOpen=,0.6</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fadeClose=,0.6</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fadeOpen=,0.6</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fadeClose=,0.6</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fadeOpen=,0.6</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fadeClose=,0.6</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fadeOpen=,0.6</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fadeClose=,0.6</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fadeOpen=,0.6</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fadeClose=,0.6</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fadeOpen=,0.6</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fadeClose=,0.6</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fadeOpen=,0.6</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fadeClose=,0.6</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fadeOpen=,0.6</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fadeClose=,0.6</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fadeOpen=,0.6</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fadeClose=,0.6</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fadeOpen=,0.6</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fadeClose=,0.6</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fadeOpen=,0.6</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fadeClose=,0.6</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fadeOpen=,0.6</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fadeClose=,0.6</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fadeOpen=,0.6</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fadeClose=,0.6</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fadeOpen=,0.6</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fadeClose=,0.6</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fadeOpen=,0.6</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fadeClose=,0.6</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fadeOpen=,0.6</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fadeClose=,0.6</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fadeOpen=,0.6</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fadeClose=,0.6</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fadeOpen=,0.6</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fadeClose=,0.6</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fadeOpen=,0.6</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fadeClose=,0.6</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fadeOpen=,0.6</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fadeClose=,0.6</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fadeOpen=,0.6</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fadeClose=,0.6</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fadeOpen=,0.6</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fadeClose=,0.6</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fadeOpen=,0.6</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fadeClose=,0.6</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fadeOpen=,0.6</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fadeClose=,0.6</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fadeOpen=,0.6</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fadeClose=,0.6</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fadeOpen=,0.6</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fadeClose=,0.6</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fadeOpen=,0.6</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fadeClose=,0.6</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fadeOpen=,0.6</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fadeClose=,0.6</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fadeOpen=,0.6</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fadeClose=,0.6</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fadeOpen=,0.6</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fadeClose=,0.6</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fadeOpen=,0.6</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fadeClose=,0.6</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fadeOpen=,0.6</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fadeClose=,0.6</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fadeOpen=,0.6</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fadeClose=,0.6</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fadeOpen=,0.6</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fadeClose=,0.6</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fadeOpen=,0.6</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fadeClose=,0.6</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fadeOpen=,0.6</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fadeClose=,0.6</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fadeOpen=,0.6</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fadeClose=,0.6</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fadeOpen=,0.6</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fadeClose=,0.6</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fadeOpen=,0.6</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fadeClose=,0.6</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fadeOpen=,0.6</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fadeClose=,0.6</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fadeOpen=,0.6</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fadeClose=,0.6</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fadeOpen=,0.6</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fadeClose=,0.6</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fadeOpen=,0.6</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fadeClose=,0.6</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fadeOpen=,0.6</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fadeClose=,0.6</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fadeOpen=,0.6</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fadeClose=,0.6</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fadeOpen=,0.6</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fadeClose=,0.6</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fadeOpen=,0.6</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fadeClose=,0.6</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fadeOpen=,0.6</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fadeClose=,0.6</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fadeOpen=,0.6</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fadeClose=,0.6</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fadeOpen=,0.6</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fadeClose=,0.6</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fadeOpen=,0.6</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fadeClose=,0.6</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fadeOpen=,0.6</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fadeClose=,0.6</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fadeOpen=,0.6</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fadeClose=,0.6</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fadeOpen=,0.6</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fadeClose=,0.6</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fadeOpen=,0.6</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fadeClose=,0.6</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fadeOpen=,0.6</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fadeClose=,0.6</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fadeOpen=,0.6</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fadeClose=,0.6</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fadeOpen=,0.6</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fadeClose=,0.6</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fadeOpen=,0.6</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fadeClose=,0.6</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fadeOpen=,0.6</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fadeClose=,0.6</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fadeOpen=,0.6</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fadeClose=,0.6</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fadeOpen=,0.6</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fadeClose=,0.6</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fadeOpen=,0.6</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fadeClose=,0.6</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fadeOpen=,0.6</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fadeClose=,0.6</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fadeOpen=,0.6</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fadeClose=,0.6</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fadeOpen=,0.6</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fadeClose=,0.6</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fadeOpen=,0.6</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fadeClose=,0.6</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fadeOpen=,0.6</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fadeClose=,0.6</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fadeOpen=,0.6</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fadeClose=,0.6</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fadeOpen=,0.6</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fadeClose=,0.6</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fadeOpen=,0.6</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fadeClose=,0.6</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fadeOpen=,0.6</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fadeClose=,0.6</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fadeOpen=,0.6</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fadeClose=,0.6</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fadeOpen=,0.6</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fadeClose=,0.6</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fadeOpen=,0.6</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fadeClose=,0.6</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fadeOpen=,0.6</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fadeClose=,0.6</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fadeOpen=,0.6</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fadeClose=,0.6</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fadeOpen=,0.6</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fadeClose=,0.6</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fadeOpen=,0.6</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fadeClose=,0.6</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fadeOpen=,0.6</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fadeClose=,0.6</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fadeOpen=,0.6</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fadeClose=,0.6</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fadeOpen=,0.6</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fadeClose=,0.6</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fadeOpen=,0.6</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fadeClose=,0.6</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fadeOpen=,0.6</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fadeClose=,0.6</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fadeOpen=,0.6</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fadeClose=,0.6</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fadeOpen=,0.6</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fadeClose=,0.6</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fadeOpen=,0.6</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fadeClose=,0.6</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fadeOpen=,0.6</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fadeClose=,0.6</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fadeOpen=,0.6</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fadeClose=,0.6</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fadeOpen=,0.6</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fadeClose=,0.6</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fadeOpen=,0.6</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fadeClose=,0.6</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fadeOpen=,0.6</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fadeClose=,0.6</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fadeOpen=,0.6</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fadeClose=,0.6</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fadeOpen=,0.6</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fadeClose=,0.6</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fadeOpen=,0.6</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fadeClose=,0.6</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fadeOpen=,0.6</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fadeClose=,0.6</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fadeOpen=,0.6</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fadeClose=,0.6</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fadeOpen=,0.6</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fadeClose=,0.6</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fadeOpen=,0.6</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fadeClose=,0.6</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fadeOpen=,0.6</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fadeClose=,0.6</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fadeOpen=,0.6</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fadeClose=,0.6</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fadeOpen=,0.6</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fadeClose=,0.6</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fadeOpen=,0.6</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fadeClose=,0.6</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fadeOpen=,0.6</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fadeClose=,0.6</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fadeOpen=,0.6</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fadeClose=,0.6</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fadeOpen=,0.6</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fadeClose=,0.6</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fadeOpen=,0.6</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fadeClose=,0.6</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fadeOpen=,0.6</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fadeClose=,0.6</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fadeOpen=,0.6</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fadeClose=,0.6</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fadeOpen=,0.6</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fadeClose=,0.6</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fadeOpen=,0.6</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fadeClose=,0.6</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fadeOpen=,0.6</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fadeClose=,0.6</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fadeOpen=,0.6</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fadeClose=,0.6</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fadeOpen=,0.6</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fadeClose=,0.6</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fadeOpen=,0.6</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fadeClose=,0.6</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fadeOpen=,0.6</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fadeClose=,0.6</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fadeOpen=,0.6</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fadeClose=,0.6</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fadeOpen=,0.6</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fadeClose=,0.6</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fadeOpen=,0.6</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fadeClose=,0.6</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fadeOpen=,0.6</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fadeClose=,0.6</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fadeOpen=,0.6</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fadeClose=,0.6</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fadeOpen=,0.6</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fadeClose=,0.6</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fadeOpen=,0.6</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fadeClose=,0.6</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fadeOpen=,0.6</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fadeClose=,0.6</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fadeOpen=,0.6</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fadeClose=,0.6</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fadeOpen=,0.6</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fadeClose=,0.6</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fadeOpen=,0.6</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fadeClose=,0.6</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fadeOpen=,0.6</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fadeClose=,0.6</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fadeOpen=,0.6</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fadeClose=,0.6</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fadeOpen=,0.6</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fadeClose=,0.6</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fadeOpen=,0.6</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fadeClose=,0.6</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fadeOpen=,0.6</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fadeClose=,0.6</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fadeOpen=,0.6</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fadeClose=,0.6</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fadeOpen=,0.6</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fadeClose=,0.6</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fadeOpen=,0.6</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fadeClose=,0.6</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fadeOpen=,0.6</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fadeClose=,0.6</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fadeOpen=,0.6</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fadeClose=,0.6</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fadeOpen=,0.6</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fadeClose=,0.6</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fadeOpen=,0.6</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fadeClose=,0.6</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fadeOpen=,0.6</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fadeClose=,0.6</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fadeOpen=,0.6</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fadeClose=,0.6</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fadeOpen=,0.6</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fadeClose=,0.6</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fadeOpen=,0.6</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fadeClose=,0.6</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fadeOpen=,0.6</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fadeClose=,0.6</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fadeOpen=,0.6</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fadeClose=,0.6</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fadeOpen=,0.6</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fadeClose=,0.6</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fadeOpen=,0.6</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fadeClose=,0.6</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fadeOpen=,0.6</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fadeClose=,0.6</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fadeOpen=,0.6</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fadeClose=,0.6</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fadeOpen=,0.6</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fadeClose=,0.6</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fadeOpen=,0.6</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fadeClose=,0.6</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fadeOpen=,0.6</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fadeClose=,0.6</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fadeOpen=,0.6</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fadeClose=,0.6</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fadeOpen=,0.6</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fadeClose=,0.6</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fadeOpen=,0.6</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fadeClose=,0.6</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fadeOpen=,0.6</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fadeClose=,0.6</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fadeOpen=,0.6</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fadeClose=,0.6</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fadeOpen=,0.6</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fadeClose=,0.6</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fadeOpen=,0.6</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fadeClose=,0.6</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fadeOpen=,0.6</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fadeClose=,0.6</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fadeOpen=,0.6</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fadeClose=,0.6</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fadeOpen=,0.6</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fadeClose=,0.6</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fadeOpen=,0.6</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fadeClose=,0.6</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fadeOpen=,0.6</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fadeClose=,0.6</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fadeOpen=,0.6</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fadeClose=,0.6</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fadeOpen=,0.6</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fadeClose=,0.6</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fadeOpen=,0.6</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fadeClose=,0.6</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fadeOpen=,0.6</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fadeClose=,0.6</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fadeOpen=,0.6</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fadeClose=,0.6</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fadeOpen=,0.6</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fadeClose=,0.6</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fadeOpen=,0.6</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fadeClose=,0.6</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fadeOpen=,0.6</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fadeClose=,0.6</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fadeOpen=,0.6</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fadeClose=,0.6</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fadeOpen=,0.6</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fadeClose=,0.6</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fadeOpen=,0.6</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fadeClose=,0.6</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fadeOpen=,0.6</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fadeClose=,0.6</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fadeOpen=,0.6</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fadeClose=,0.6</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fadeOpen=,0.6</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fadeClose=,0.6</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fadeOpen=,0.6</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fadeClose=,0.6</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fadeOpen=,0.6</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fadeClose=,0.6</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fadeOpen=,0.6</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fadeClose=,0.6</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fadeOpen=,0.6</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fadeClose=,0.6</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fadeOpen=,0.6</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fadeClose=,0.6</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fadeOpen=,0.6</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fadeClose=,0.6</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fadeOpen=,0.6</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fadeClose=,0.6</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fadeOpen=,0.6</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fadeClose=,0.6</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fadeOpen=,0.6</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fadeClose=,0.6</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fadeOpen=,0.6</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fadeClose=,0.6</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fadeOpen=,0.6</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fadeClose=,0.6</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fadeOpen=,0.6</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fadeClose=,0.6</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fadeOpen=,0.6</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fadeClose=,0.6</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fadeOpen=,0.6</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fadeClose=,0.6</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fadeOpen=,0.6</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fadeClose=,0.6</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fadeOpen=,0.6</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fadeClose=,0.6</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fadeOpen=,0.6</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fadeClose=,0.6</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fadeOpen=,0.6</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fadeClose=,0.6</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fadeOpen=,0.6</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fadeClose=,0.6</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fadeOpen=,0.6</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fadeClose=,0.6</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fadeOpen=,0.6</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fadeClose=,0.6</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fadeOpen=,0.6</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fadeClose=,0.6</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fadeOpen=,0.6</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fadeClose=,0.6</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fadeOpen=,0.6</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fadeClose=,0.6</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fadeOpen=,0.6</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fadeClose=,0.6</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fadeOpen=,0.6</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fadeClose=,0.6</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fadeOpen=,0.6</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fadeClose=,0.6</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fadeOpen=,0.6</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fadeClose=,0.6</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fadeOpen=,0.6</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fadeClose=,0.6</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fadeOpen=,0.6</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fadeClose=,0.6</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fadeOpen=,0.6</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fadeClose=,0.6</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fadeOpen=,0.6</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fadeClose=,0.6</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fadeOpen=,0.6</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fadeClose=,0.6</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fadeOpen=,0.6</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fadeClose=,0.6</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fadeOpen=,0.6</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fadeClose=,0.6</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fadeOpen=,0.6</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fadeClose=,0.6</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fadeOpen=,0.6</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fadeClose=,0.6</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fadeOpen=,0.6</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fadeClose=,0.6</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fadeOpen=,0.6</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fadeClose=,0.6</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fadeOpen=,0.6</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fadeClose=,0.6</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fadeOpen=,0.6</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fadeClose=,0.6</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fadeOpen=,0.6</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fadeClose=,0.6</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fadeOpen=,0.6</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fadeClose=,0.6</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fadeOpen=,0.6</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fadeClose=,0.6</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fadeOpen=,0.6</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fadeClose=,0.6</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fadeOpen=,0.6</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fadeClose=,0.6</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fadeOpen=,0.6</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fadeClose=,0.6</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fadeOpen=,0.6</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fadeClose=,0.6</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fadeOpen=,0.6</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fadeClose=,0.6</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fadeOpen=,0.6</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fadeClose=,0.6</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fadeOpen=,0.6</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fadeClose=,0.6</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fadeOpen=,0.6</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fadeClose=,0.6</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fadeOpen=,0.6</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fadeClose=,0.6</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fadeOpen=,0.6</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fadeClose=,0.6</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fadeOpen=,0.6</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fadeClose=,0.6</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fadeOpen=,0.6</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fadeClose=,0.6</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fadeOpen=,0.6</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fadeClose=,0.6</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fadeOpen=,0.6</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fadeClose=,0.6</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fadeOpen=,0.6</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fadeClose=,0.6</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fadeOpen=,0.6</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fadeClose=,0.6</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fadeOpen=,0.6</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fadeClose=,0.6</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fadeOpen=,0.6</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fadeClose=,0.6</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fadeOpen=,0.6</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fadeClose=,0.6</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fadeOpen=,0.6</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fadeClose=,0.6</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fadeOpen=,0.6</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fadeClose=,0.6</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fadeOpen=,0.6</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fadeClose=,0.6</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fadeOpen=,0.6</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fadeClose=,0.6</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fadeOpen=,0.6</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fadeClose=,0.6</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fadeOpen=,0.6</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fadeClose=,0.6</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fadeOpen=,0.6</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fadeClose=,0.6</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fadeOpen=,0.6</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fadeClose=,0.6</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fadeOpen=,0.6</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fadeClose=,0.6</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fadeOpen=,0.6</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fadeClose=,0.6</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fadeOpen=,0.6</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fadeClose=,0.6</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fadeOpen=,0.6</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fadeClose=,0.6</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fadeOpen=,0.6</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fadeClose=,0.6</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fadeOpen=,0.6</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fadeClose=,0.6</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fadeOpen=,0.6</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fadeClose=,0.6</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fadeOpen=,0.6</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fadeClose=,0.6</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fadeOpen=,0.6</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fadeClose=,0.6</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fadeOpen=,0.6</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fadeClose=,0.6</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fadeOpen=,0.6</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fadeClose=,0.6</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fadeOpen=,0.6</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fadeClose=,0.6</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fadeOpen=,0.6</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fadeClose=,0.6</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fadeOpen=,0.6</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fadeClose=,0.6</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fadeOpen=,0.6</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fadeClose=,0.6</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fadeOpen=,0.6</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fadeClose=,0.6</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fadeOpen=,0.6</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fadeClose=,0.6</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fadeOpen=,0.6</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fadeClose=,0.6</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fadeOpen=,0.6</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fadeClose=,0.6</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fadeOpen=,0.6</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fadeClose=,0.6</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fadeOpen=,0.6</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fadeClose=,0.6</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fadeOpen=,0.6</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fadeClose=,0.6</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fadeOpen=,0.6</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fadeClose=,0.6</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fadeOpen=,0.6</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fadeClose=,0.6</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fadeOpen=,0.6</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fadeClose=,0.6</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fadeOpen=,0.6</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fadeClose=,0.6</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fadeOpen=,0.6</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fadeClose=,0.6</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fadeOpen=,0.6</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fadeClose=,0.6</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fadeOpen=,0.6</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fadeClose=,0.6</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fadeOpen=,0.6</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fadeClose=,0.6</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fadeOpen=,0.6</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fadeClose=,0.6</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fadeOpen=,0.6</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fadeClose=,0.6</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fadeOpen=,0.6</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fadeClose=,0.6</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fadeOpen=,0.6</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fadeClose=,0.6</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fadeOpen=,0.6</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fadeClose=,0.6</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fadeOpen=,0.6</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fadeClose=,0.6</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fadeOpen=,0.6</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fadeClose=,0.6</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fadeOpen=,0.6</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fadeClose=,0.6</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fadeOpen=,0.6</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fadeClose=,0.6</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fadeOpen=,0.6</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fadeClose=,0.6</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fadeOpen=,0.6</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fadeClose=,0.6</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fadeOpen=,0.6</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fadeClose=,0.6</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fadeOpen=,0.6</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fadeClose=,0.6</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fadeOpen=,0.6</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fadeClose=,0.6</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fadeOpen=,0.6</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fadeClose=,0.6</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fadeOpen=,0.6</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fadeClose=,0.6</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fadeOpen=,0.6</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fadeClose=,0.6</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fadeOpen=,0.6</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fadeClose=,0.6</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fadeOpen=,0.6</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fadeClose=,0.6</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fadeOpen=,0.6</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fadeClose=,0.6</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fadeOpen=,0.6</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fadeClose=,0.6</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fadeOpen=,0.6</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fadeClose=,0.6</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fadeOpen=,0.6</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fadeClose=,0.6</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fadeOpen=,0.6</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fadeClose=,0.6</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fadeOpen=,0.6</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fadeClose=,0.6</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fadeOpen=,0.6</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fadeClose=,0.6</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fadeOpen=,0.6</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fadeClose=,0.6</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fadeOpen=,0.6</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fadeClose=,0.6</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fadeOpen=,0.6</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fadeClose=,0.6</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fadeOpen=,0.6</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fadeClose=,0.6</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fadeOpen=,0.6</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fadeClose=,0.6</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fadeOpen=,0.6</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fadeClose=,0.6</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fadeOpen=,0.6</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fadeClose=,0.6</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fadeOpen=,0.6</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fadeClose=,0.6</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fadeOpen=,0.6</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fadeClose=,0.6</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fadeOpen=,0.6</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fadeClose=,0.6</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fadeOpen=,0.6</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fadeClose=,0.6</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fadeOpen=,0.6</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fadeClose=,0.6</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fadeOpen=,0.6</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fadeClose=,0.6</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fadeOpen=,0.6</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fadeClose=,0.6</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fadeOpen=,0.6</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fadeClose=,0.6</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fadeOpen=,0.6</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fadeClose=,0.6</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fadeOpen=,0.6</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fadeClose=,0.6</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fadeOpen=,0.6</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fadeClose=,0.6</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fadeOpen=,0.6</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fadeClose=,0.6</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fadeOpen=,0.6</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fadeClose=,0.6</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fadeOpen=,0.6</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fadeClose=,0.6</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fadeOpen=,0.6</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fadeClose=,0.6</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fadeOpen=,0.6</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fadeClose=,0.6</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fadeOpen=,0.6</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fadeClose=,0.6</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fadeOpen=,0.6</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fadeClose=,0.6</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fadeOpen=,0.6</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fadeClose=,0.6</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fadeOpen=,0.6</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fadeClose=,0.6</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fadeOpen=,0.6</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fadeClose=,0.6</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fadeOpen=,0.6</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fadeClose=,0.6</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fadeOpen=,0.6</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fadeClose=,0.6</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fadeOpen=,0.6</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fadeClose=,0.6</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fadeOpen=,0.6</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fadeClose=,0.6</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fadeOpen=,0.6</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fadeClose=,0.6</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fadeOpen=,0.6</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fadeClose=,0.6</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fadeOpen=,0.6</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fadeClose=,0.6</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fadeOpen=,0.6</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fadeClose=,0.6</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fadeOpen=,0.6</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fadeClose=,0.6</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fadeOpen=,0.6</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fadeClose=,0.6</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fadeOpen=,0.6</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fadeClose=,0.6</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fadeOpen=,0.6</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fadeClose=,0.6</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fadeOpen=,0.6</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fadeClose=,0.6</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fadeOpen=,0.6</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fadeClose=,0.6</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fadeOpen=,0.6</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fadeClose=,0.6</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fadeOpen=,0.6</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fadeClose=,0.6</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fadeOpen=,0.6</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fadeClose=,0.6</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fadeOpen=,0.6</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fadeClose=,0.6</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fadeOpen=,0.6</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fadeClose=,0.6</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fadeOpen=,0.6</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fadeClose=,0.6</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fadeOpen=,0.6</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fadeClose=,0.6</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fadeOpen=,0.6</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fadeClose=,0.6</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fadeOpen=,0.6</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fadeClose=,0.6</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fadeOpen=,0.6</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fadeClose=,0.6</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fadeOpen=,0.6</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fadeClose=,0.6</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fadeOpen=,0.6</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fadeClose=,0.6</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fadeOpen=,0.6</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fadeClose=,0.6</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fadeOpen=,0.6</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fadeClose=,0.6</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fadeOpen=,0.6</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fadeClose=,0.6</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fadeOpen=,0.6</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fadeClose=,0.6</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fadeOpen=,0.6</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fadeClose=,0.6</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fadeOpen=,0.6</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fadeClose=,0.6</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fadeOpen=,0.6</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fadeClose=,0.6</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fadeOpen=,0.6</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fadeClose=,0.6</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fadeOpen=,0.6</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fadeClose=,0.6</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fadeOpen=,0.6</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fadeClose=,0.6</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fadeOpen=,0.6</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fadeClose=,0.6</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fadeOpen=,0.6</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fadeClose=,0.6</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fadeOpen=,0.6</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fadeClose=,0.6</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fadeOpen=,0.6</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fadeClose=,0.6</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fadeOpen=,0.6</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fadeClose=,0.6</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fadeOpen=,0.6</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fadeClose=,0.6</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fadeOpen=,0.6</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fadeClose=,0.6</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fadeOpen=,0.6</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fadeClose=,0.6</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fadeOpen=,0.6</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fadeClose=,0.6</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fadeOpen=,0.6</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fadeClose=,0.6</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fadeOpen=,0.6</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fadeClose=,0.6</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fadeOpen=,0.6</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fadeClose=,0.6</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fadeOpen=,0.6</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fadeClose=,0.6</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fadeOpen=,0.6</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fadeClose=,0.6</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fadeOpen=,0.6</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fadeClose=,0.6</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fadeOpen=,0.6</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fadeClose=,0.6</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fadeOpen=,0.6</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fadeClose=,0.6</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fadeOpen=,0.6</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fadeClose=,0.6</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fadeOpen=,0.6</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fadeClose=,0.6</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fadeOpen=,0.6</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fadeClose=,0.6</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fadeOpen=,0.6</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fadeClose=,0.6</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fadeOpen=,0.6</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fadeClose=,0.6</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fadeOpen=,0.6</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fadeClose=,0.6</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fadeOpen=,0.6</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fadeClose=,0.6</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fadeOpen=,0.6</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fadeClose=,0.6</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fadeOpen=,0.6</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fadeClose=,0.6</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fadeOpen=,0.6</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fadeClose=,0.6</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fadeOpen=,0.6</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fadeClose=,0.6</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fadeOpen=,0.6</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fadeClose=,0.6</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fadeOpen=,0.6</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fadeClose=,0.6</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fadeOpen=,0.6</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fadeClose=,0.6</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fadeOpen=,0.6</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fadeClose=,0.6</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fadeOpen=,0.6</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fadeClose=,0.6</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fadeOpen=,0.6</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fadeClose=,0.6</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fadeOpen=,0.6</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fadeClose=,0.6</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fadeOpen=,0.6</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fadeClose=,0.6</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fadeOpen=,0.6</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fadeClose=,0.6</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fadeOpen=,0.6</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fadeClose=,0.6</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fadeOpen=,0.6</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fadeClose=,0.6</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fadeOpen=,0.6</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fadeClose=,0.6</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fadeOpen=,0.6</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fadeClose=,0.6</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fadeOpen=,0.6</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fadeClose=,0.6</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fadeOpen=,0.6</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fadeClose=,0.6</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fadeOpen=,0.6</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fadeClose=,0.6</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fadeOpen=,0.6</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fadeClose=,0.6</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fadeOpen=,0.6</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fadeClose=,0.6</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fadeOpen=,0.6</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fadeClose=,0.6</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fadeOpen=,0.6</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fadeClose=,0.6</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fadeOpen=,0.6</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fadeClose=,0.6</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fadeOpen=,0.6</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fadeClose=,0.6</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fadeOpen=,0.6</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fadeClose=,0.6</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fadeOpen=,0.6</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fadeClose=,0.6</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fadeOpen=,0.6</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fadeClose=,0.6</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fadeOpen=,0.6</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fadeClose=,0.6</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fadeOpen=,0.6</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fadeClose=,0.6</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fadeOpen=,0.6</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fadeClose=,0.6</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fadeOpen=,0.6</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fadeClose=,0.6</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fadeOpen=,0.6</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fadeClose=,0.6</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zoomScale="110" zoomScaleNormal="110" workbookViewId="0">
      <pane xSplit="14880" ySplit="2860" activePane="bottomRight"/>
      <selection sqref="A1:XFD1"/>
      <selection pane="topRight" activeCell="AE1" sqref="AE1"/>
      <selection pane="bottomLeft" activeCell="A802" sqref="A802:XFD802"/>
      <selection pane="bottomRight" activeCell="A17" sqref="A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439</v>
      </c>
      <c r="X1" s="299" t="s">
        <v>440</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438</v>
      </c>
      <c r="B3">
        <v>1</v>
      </c>
      <c r="C3" t="s">
        <v>442</v>
      </c>
      <c r="D3" t="s">
        <v>443</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438</v>
      </c>
      <c r="B4">
        <v>1.1000000000000001</v>
      </c>
      <c r="C4" t="s">
        <v>446</v>
      </c>
      <c r="D4" t="s">
        <v>447</v>
      </c>
      <c r="E4"/>
      <c r="F4"/>
      <c r="G4"/>
      <c r="H4"/>
      <c r="I4"/>
      <c r="J4"/>
      <c r="K4"/>
      <c r="L4"/>
      <c r="M4"/>
      <c r="N4"/>
      <c r="O4"/>
      <c r="P4"/>
      <c r="Q4"/>
      <c r="R4"/>
      <c r="S4"/>
      <c r="T4"/>
      <c r="U4" t="s">
        <v>442</v>
      </c>
      <c r="V4"/>
      <c r="W4" t="s">
        <v>461</v>
      </c>
      <c r="X4"/>
      <c r="Y4"/>
      <c r="Z4" t="s">
        <v>464</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TurnOffUNO0</v>
      </c>
      <c r="AG4" s="240" t="str">
        <f t="shared" si="1"/>
        <v>UNOIntroduction</v>
      </c>
      <c r="AH4" s="242" t="str">
        <f t="shared" si="2"/>
        <v/>
      </c>
      <c r="AI4" s="240" t="str">
        <f t="shared" si="3"/>
        <v/>
      </c>
      <c r="AJ4" s="242" t="str">
        <f t="shared" si="4"/>
        <v/>
      </c>
    </row>
    <row r="5" spans="1:36" ht="23" customHeight="1">
      <c r="A5" t="s">
        <v>438</v>
      </c>
      <c r="B5">
        <v>1.2</v>
      </c>
      <c r="C5" t="s">
        <v>444</v>
      </c>
      <c r="D5" t="s">
        <v>445</v>
      </c>
      <c r="E5"/>
      <c r="F5"/>
      <c r="G5"/>
      <c r="H5"/>
      <c r="I5"/>
      <c r="J5"/>
      <c r="K5"/>
      <c r="L5"/>
      <c r="M5"/>
      <c r="N5"/>
      <c r="O5"/>
      <c r="P5"/>
      <c r="Q5"/>
      <c r="R5"/>
      <c r="S5"/>
      <c r="T5"/>
      <c r="U5" t="s">
        <v>442</v>
      </c>
      <c r="V5"/>
      <c r="W5" t="s">
        <v>460</v>
      </c>
      <c r="X5"/>
      <c r="Y5"/>
      <c r="Z5" t="s">
        <v>465</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TurnOnUNO0</v>
      </c>
      <c r="AG5" s="240" t="str">
        <f t="shared" si="1"/>
        <v>UNOIntroduction</v>
      </c>
      <c r="AH5" s="242" t="str">
        <f t="shared" si="2"/>
        <v/>
      </c>
      <c r="AI5" s="240" t="str">
        <f t="shared" si="3"/>
        <v/>
      </c>
      <c r="AJ5" s="242" t="str">
        <f t="shared" si="4"/>
        <v/>
      </c>
    </row>
    <row r="6" spans="1:36" ht="23" customHeight="1">
      <c r="A6" t="s">
        <v>438</v>
      </c>
      <c r="B6">
        <v>1.3</v>
      </c>
      <c r="C6" t="s">
        <v>448</v>
      </c>
      <c r="D6" t="s">
        <v>449</v>
      </c>
      <c r="E6"/>
      <c r="F6"/>
      <c r="G6"/>
      <c r="H6"/>
      <c r="I6"/>
      <c r="J6"/>
      <c r="K6"/>
      <c r="L6"/>
      <c r="M6"/>
      <c r="N6"/>
      <c r="O6"/>
      <c r="P6"/>
      <c r="Q6"/>
      <c r="R6"/>
      <c r="S6"/>
      <c r="T6"/>
      <c r="U6" t="s">
        <v>442</v>
      </c>
      <c r="V6"/>
      <c r="W6" t="s">
        <v>462</v>
      </c>
      <c r="X6"/>
      <c r="Y6"/>
      <c r="Z6" t="s">
        <v>466</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438</v>
      </c>
      <c r="B7">
        <v>1.4</v>
      </c>
      <c r="C7" t="s">
        <v>450</v>
      </c>
      <c r="D7" t="s">
        <v>451</v>
      </c>
      <c r="E7"/>
      <c r="F7"/>
      <c r="G7"/>
      <c r="H7"/>
      <c r="I7"/>
      <c r="J7"/>
      <c r="K7"/>
      <c r="L7"/>
      <c r="M7"/>
      <c r="N7"/>
      <c r="O7"/>
      <c r="P7"/>
      <c r="Q7"/>
      <c r="R7"/>
      <c r="S7"/>
      <c r="T7"/>
      <c r="U7" t="s">
        <v>442</v>
      </c>
      <c r="V7"/>
      <c r="W7" t="s">
        <v>463</v>
      </c>
      <c r="X7"/>
      <c r="Y7"/>
      <c r="Z7" t="s">
        <v>467</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438</v>
      </c>
      <c r="B8">
        <v>1.5</v>
      </c>
      <c r="C8" t="s">
        <v>492</v>
      </c>
      <c r="D8" t="s">
        <v>493</v>
      </c>
      <c r="E8"/>
      <c r="F8"/>
      <c r="G8"/>
      <c r="H8"/>
      <c r="I8"/>
      <c r="J8"/>
      <c r="K8"/>
      <c r="L8"/>
      <c r="M8"/>
      <c r="N8"/>
      <c r="O8"/>
      <c r="P8"/>
      <c r="Q8"/>
      <c r="R8"/>
      <c r="S8"/>
      <c r="T8"/>
      <c r="U8" t="s">
        <v>442</v>
      </c>
      <c r="V8"/>
      <c r="W8" t="s">
        <v>505</v>
      </c>
      <c r="X8"/>
      <c r="Y8"/>
      <c r="Z8" t="s">
        <v>506</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drawOpenUNO0</v>
      </c>
      <c r="AG8" s="240" t="str">
        <f t="shared" si="1"/>
        <v>UNOIntroduction</v>
      </c>
      <c r="AH8" s="242" t="str">
        <f t="shared" si="2"/>
        <v/>
      </c>
      <c r="AI8" s="240" t="str">
        <f t="shared" si="3"/>
        <v/>
      </c>
      <c r="AJ8" s="242" t="str">
        <f t="shared" si="4"/>
        <v/>
      </c>
    </row>
    <row r="9" spans="1:36" ht="23" customHeight="1">
      <c r="A9" t="s">
        <v>438</v>
      </c>
      <c r="B9">
        <v>2</v>
      </c>
      <c r="C9" t="s">
        <v>452</v>
      </c>
      <c r="D9" t="s">
        <v>453</v>
      </c>
      <c r="E9"/>
      <c r="F9"/>
      <c r="G9"/>
      <c r="H9"/>
      <c r="I9"/>
      <c r="J9"/>
      <c r="K9"/>
      <c r="L9"/>
      <c r="M9"/>
      <c r="N9"/>
      <c r="O9"/>
      <c r="P9"/>
      <c r="Q9"/>
      <c r="R9"/>
      <c r="S9"/>
      <c r="T9"/>
      <c r="U9" t="s">
        <v>322</v>
      </c>
      <c r="V9"/>
      <c r="W9"/>
      <c r="X9"/>
      <c r="Y9"/>
      <c r="Z9"/>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UNODescription</v>
      </c>
      <c r="AG9" s="240" t="str">
        <f t="shared" si="1"/>
        <v>Map</v>
      </c>
      <c r="AH9" s="242" t="str">
        <f t="shared" si="2"/>
        <v/>
      </c>
      <c r="AI9" s="240" t="str">
        <f t="shared" si="3"/>
        <v/>
      </c>
      <c r="AJ9" s="242" t="str">
        <f t="shared" si="4"/>
        <v/>
      </c>
    </row>
    <row r="10" spans="1:36" ht="23" customHeight="1">
      <c r="A10" t="s">
        <v>438</v>
      </c>
      <c r="B10">
        <v>2.1</v>
      </c>
      <c r="C10" t="s">
        <v>454</v>
      </c>
      <c r="D10" t="s">
        <v>455</v>
      </c>
      <c r="E10"/>
      <c r="F10"/>
      <c r="G10"/>
      <c r="H10"/>
      <c r="I10"/>
      <c r="J10"/>
      <c r="K10"/>
      <c r="L10"/>
      <c r="M10"/>
      <c r="N10"/>
      <c r="O10"/>
      <c r="P10"/>
      <c r="Q10"/>
      <c r="R10"/>
      <c r="S10"/>
      <c r="T10"/>
      <c r="U10" t="s">
        <v>452</v>
      </c>
      <c r="V10"/>
      <c r="W10"/>
      <c r="X10"/>
      <c r="Y10"/>
      <c r="Z10" t="s">
        <v>456</v>
      </c>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UNO0</v>
      </c>
      <c r="AG10" s="240" t="str">
        <f t="shared" si="1"/>
        <v>UNODescription</v>
      </c>
      <c r="AH10" s="242" t="str">
        <f t="shared" si="2"/>
        <v/>
      </c>
      <c r="AI10" s="240" t="str">
        <f t="shared" si="3"/>
        <v/>
      </c>
      <c r="AJ10" s="242" t="str">
        <f t="shared" si="4"/>
        <v/>
      </c>
    </row>
    <row r="11" spans="1:36" ht="23" customHeight="1">
      <c r="A11" t="s">
        <v>438</v>
      </c>
      <c r="B11" t="s">
        <v>468</v>
      </c>
      <c r="C11" t="s">
        <v>469</v>
      </c>
      <c r="D11" t="s">
        <v>470</v>
      </c>
      <c r="E11"/>
      <c r="F11"/>
      <c r="G11"/>
      <c r="H11"/>
      <c r="I11"/>
      <c r="J11"/>
      <c r="K11"/>
      <c r="L11"/>
      <c r="M11"/>
      <c r="N11"/>
      <c r="O11"/>
      <c r="P11"/>
      <c r="Q11"/>
      <c r="R11"/>
      <c r="S11"/>
      <c r="T11"/>
      <c r="U11" t="s">
        <v>454</v>
      </c>
      <c r="V11"/>
      <c r="W11"/>
      <c r="X11"/>
      <c r="Y11"/>
      <c r="Z11" t="s">
        <v>471</v>
      </c>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UNOA</v>
      </c>
      <c r="AG11" s="240" t="str">
        <f t="shared" si="1"/>
        <v>UNO0</v>
      </c>
      <c r="AH11" s="242" t="str">
        <f t="shared" si="2"/>
        <v/>
      </c>
      <c r="AI11" s="240" t="str">
        <f t="shared" si="3"/>
        <v/>
      </c>
      <c r="AJ11" s="242" t="str">
        <f t="shared" si="4"/>
        <v/>
      </c>
    </row>
    <row r="12" spans="1:36" ht="23" customHeight="1">
      <c r="A12" t="s">
        <v>438</v>
      </c>
      <c r="B12" t="s">
        <v>472</v>
      </c>
      <c r="C12" t="s">
        <v>473</v>
      </c>
      <c r="D12" t="s">
        <v>474</v>
      </c>
      <c r="E12"/>
      <c r="F12"/>
      <c r="G12"/>
      <c r="H12"/>
      <c r="I12"/>
      <c r="J12"/>
      <c r="K12"/>
      <c r="L12"/>
      <c r="M12"/>
      <c r="N12"/>
      <c r="O12"/>
      <c r="P12"/>
      <c r="Q12"/>
      <c r="R12"/>
      <c r="S12"/>
      <c r="T12"/>
      <c r="U12" t="s">
        <v>454</v>
      </c>
      <c r="V12"/>
      <c r="W12"/>
      <c r="X12"/>
      <c r="Y12"/>
      <c r="Z12" t="s">
        <v>475</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UNOB</v>
      </c>
      <c r="AG12" s="240" t="str">
        <f t="shared" si="1"/>
        <v>UNO0</v>
      </c>
      <c r="AH12" s="242" t="str">
        <f t="shared" si="2"/>
        <v/>
      </c>
      <c r="AI12" s="240" t="str">
        <f t="shared" si="3"/>
        <v/>
      </c>
      <c r="AJ12" s="242" t="str">
        <f t="shared" si="4"/>
        <v/>
      </c>
    </row>
    <row r="13" spans="1:36" ht="23" customHeight="1">
      <c r="A13" t="s">
        <v>438</v>
      </c>
      <c r="B13" t="s">
        <v>476</v>
      </c>
      <c r="C13" t="s">
        <v>477</v>
      </c>
      <c r="D13" t="s">
        <v>478</v>
      </c>
      <c r="E13"/>
      <c r="F13"/>
      <c r="G13"/>
      <c r="H13"/>
      <c r="I13"/>
      <c r="J13"/>
      <c r="K13"/>
      <c r="L13"/>
      <c r="M13"/>
      <c r="N13"/>
      <c r="O13"/>
      <c r="P13"/>
      <c r="Q13"/>
      <c r="R13"/>
      <c r="S13"/>
      <c r="T13"/>
      <c r="U13" t="s">
        <v>454</v>
      </c>
      <c r="V13"/>
      <c r="W13"/>
      <c r="X13"/>
      <c r="Y13"/>
      <c r="Z13" t="s">
        <v>479</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UNOC</v>
      </c>
      <c r="AG13" s="240" t="str">
        <f t="shared" si="1"/>
        <v>UNO0</v>
      </c>
      <c r="AH13" s="242" t="str">
        <f t="shared" si="2"/>
        <v/>
      </c>
      <c r="AI13" s="240" t="str">
        <f t="shared" si="3"/>
        <v/>
      </c>
      <c r="AJ13" s="242" t="str">
        <f t="shared" si="4"/>
        <v/>
      </c>
    </row>
    <row r="14" spans="1:36" ht="23" customHeight="1">
      <c r="A14" t="s">
        <v>438</v>
      </c>
      <c r="B14" t="s">
        <v>480</v>
      </c>
      <c r="C14" t="s">
        <v>481</v>
      </c>
      <c r="D14" t="s">
        <v>482</v>
      </c>
      <c r="E14"/>
      <c r="F14"/>
      <c r="G14"/>
      <c r="H14"/>
      <c r="I14"/>
      <c r="J14"/>
      <c r="K14"/>
      <c r="L14"/>
      <c r="M14"/>
      <c r="N14"/>
      <c r="O14"/>
      <c r="P14"/>
      <c r="Q14"/>
      <c r="R14"/>
      <c r="S14"/>
      <c r="T14"/>
      <c r="U14" t="s">
        <v>454</v>
      </c>
      <c r="V14"/>
      <c r="W14"/>
      <c r="X14"/>
      <c r="Y14"/>
      <c r="Z14" t="s">
        <v>483</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UNO1</v>
      </c>
      <c r="AG14" s="240" t="str">
        <f t="shared" si="1"/>
        <v>UNO0</v>
      </c>
      <c r="AH14" s="242" t="str">
        <f t="shared" si="2"/>
        <v/>
      </c>
      <c r="AI14" s="240" t="str">
        <f t="shared" si="3"/>
        <v/>
      </c>
      <c r="AJ14" s="242" t="str">
        <f t="shared" si="4"/>
        <v/>
      </c>
    </row>
    <row r="15" spans="1:36" ht="23" customHeight="1">
      <c r="A15" t="s">
        <v>438</v>
      </c>
      <c r="B15" t="s">
        <v>484</v>
      </c>
      <c r="C15" t="s">
        <v>485</v>
      </c>
      <c r="D15" t="s">
        <v>486</v>
      </c>
      <c r="E15"/>
      <c r="F15"/>
      <c r="G15"/>
      <c r="H15"/>
      <c r="I15"/>
      <c r="J15"/>
      <c r="K15"/>
      <c r="L15"/>
      <c r="M15"/>
      <c r="N15"/>
      <c r="O15"/>
      <c r="P15"/>
      <c r="Q15"/>
      <c r="R15"/>
      <c r="S15"/>
      <c r="T15"/>
      <c r="U15" t="s">
        <v>454</v>
      </c>
      <c r="V15"/>
      <c r="W15"/>
      <c r="X15"/>
      <c r="Y15"/>
      <c r="Z15" t="s">
        <v>487</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UNO2</v>
      </c>
      <c r="AG15" s="240" t="str">
        <f t="shared" si="1"/>
        <v>UNO0</v>
      </c>
      <c r="AH15" s="242" t="str">
        <f t="shared" si="2"/>
        <v/>
      </c>
      <c r="AI15" s="240" t="str">
        <f t="shared" si="3"/>
        <v/>
      </c>
      <c r="AJ15" s="242" t="str">
        <f t="shared" si="4"/>
        <v/>
      </c>
    </row>
    <row r="16" spans="1:36" ht="23" customHeight="1">
      <c r="A16" t="s">
        <v>438</v>
      </c>
      <c r="B16" t="s">
        <v>488</v>
      </c>
      <c r="C16" t="s">
        <v>489</v>
      </c>
      <c r="D16" t="s">
        <v>490</v>
      </c>
      <c r="E16"/>
      <c r="F16"/>
      <c r="G16"/>
      <c r="H16"/>
      <c r="I16"/>
      <c r="J16"/>
      <c r="K16"/>
      <c r="L16"/>
      <c r="M16"/>
      <c r="N16"/>
      <c r="O16"/>
      <c r="P16"/>
      <c r="Q16"/>
      <c r="R16"/>
      <c r="S16"/>
      <c r="T16"/>
      <c r="U16" t="s">
        <v>454</v>
      </c>
      <c r="V16"/>
      <c r="W16"/>
      <c r="X16"/>
      <c r="Y16"/>
      <c r="Z16" t="s">
        <v>491</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UNO3</v>
      </c>
      <c r="AG16" s="240" t="str">
        <f t="shared" si="1"/>
        <v>UNO0</v>
      </c>
      <c r="AH16" s="242" t="str">
        <f t="shared" si="2"/>
        <v/>
      </c>
      <c r="AI16" s="240" t="str">
        <f t="shared" si="3"/>
        <v/>
      </c>
      <c r="AJ16" s="242" t="str">
        <f t="shared" si="4"/>
        <v/>
      </c>
    </row>
    <row r="17" spans="1:36" ht="23" customHeight="1">
      <c r="A17" t="s">
        <v>438</v>
      </c>
      <c r="B17" t="s">
        <v>494</v>
      </c>
      <c r="C17" t="s">
        <v>495</v>
      </c>
      <c r="D17" t="s">
        <v>496</v>
      </c>
      <c r="E17"/>
      <c r="F17" t="s">
        <v>28</v>
      </c>
      <c r="G17"/>
      <c r="H17"/>
      <c r="I17"/>
      <c r="J17"/>
      <c r="K17"/>
      <c r="L17"/>
      <c r="M17"/>
      <c r="N17"/>
      <c r="O17"/>
      <c r="P17"/>
      <c r="Q17"/>
      <c r="R17"/>
      <c r="S17"/>
      <c r="T17"/>
      <c r="U17" t="s">
        <v>454</v>
      </c>
      <c r="V17"/>
      <c r="W17"/>
      <c r="X17"/>
      <c r="Y17"/>
      <c r="Z17" t="s">
        <v>497</v>
      </c>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ConnectionA</v>
      </c>
      <c r="AG17" s="240" t="str">
        <f t="shared" si="1"/>
        <v>UNO0</v>
      </c>
      <c r="AH17" s="242" t="str">
        <f t="shared" si="2"/>
        <v/>
      </c>
      <c r="AI17" s="240" t="str">
        <f t="shared" si="3"/>
        <v/>
      </c>
      <c r="AJ17" s="242" t="str">
        <f t="shared" si="4"/>
        <v>connection</v>
      </c>
    </row>
    <row r="18" spans="1:36" ht="23" customHeight="1">
      <c r="A18" t="s">
        <v>438</v>
      </c>
      <c r="B18" t="s">
        <v>498</v>
      </c>
      <c r="C18" t="s">
        <v>499</v>
      </c>
      <c r="D18" t="s">
        <v>500</v>
      </c>
      <c r="E18"/>
      <c r="F18" t="s">
        <v>28</v>
      </c>
      <c r="G18"/>
      <c r="H18"/>
      <c r="I18"/>
      <c r="J18"/>
      <c r="K18"/>
      <c r="L18"/>
      <c r="M18"/>
      <c r="N18"/>
      <c r="O18"/>
      <c r="P18"/>
      <c r="Q18"/>
      <c r="R18"/>
      <c r="S18"/>
      <c r="T18"/>
      <c r="U18" t="s">
        <v>454</v>
      </c>
      <c r="V18"/>
      <c r="W18"/>
      <c r="X18"/>
      <c r="Y18"/>
      <c r="Z18" t="s">
        <v>501</v>
      </c>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ConnectionB</v>
      </c>
      <c r="AG18" s="240" t="str">
        <f t="shared" si="1"/>
        <v>UNO0</v>
      </c>
      <c r="AH18" s="242" t="str">
        <f t="shared" si="2"/>
        <v/>
      </c>
      <c r="AI18" s="240" t="str">
        <f t="shared" si="3"/>
        <v/>
      </c>
      <c r="AJ18" s="242" t="str">
        <f t="shared" si="4"/>
        <v>connection</v>
      </c>
    </row>
    <row r="19" spans="1:36" ht="23" customHeight="1">
      <c r="A19" t="s">
        <v>438</v>
      </c>
      <c r="B19" t="s">
        <v>502</v>
      </c>
      <c r="C19" t="s">
        <v>503</v>
      </c>
      <c r="D19" t="s">
        <v>504</v>
      </c>
      <c r="E19"/>
      <c r="F19" t="s">
        <v>28</v>
      </c>
      <c r="G19"/>
      <c r="H19"/>
      <c r="I19"/>
      <c r="J19"/>
      <c r="K19"/>
      <c r="L19"/>
      <c r="M19"/>
      <c r="N19"/>
      <c r="O19"/>
      <c r="P19"/>
      <c r="Q19"/>
      <c r="R19"/>
      <c r="S19"/>
      <c r="T19"/>
      <c r="U19" t="s">
        <v>454</v>
      </c>
      <c r="V19"/>
      <c r="W19"/>
      <c r="X19"/>
      <c r="Y19"/>
      <c r="Z19" t="s">
        <v>497</v>
      </c>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ConnectionC</v>
      </c>
      <c r="AG19" s="240" t="str">
        <f t="shared" si="1"/>
        <v>UNO0</v>
      </c>
      <c r="AH19" s="242" t="str">
        <f t="shared" si="2"/>
        <v/>
      </c>
      <c r="AI19" s="240" t="str">
        <f t="shared" si="3"/>
        <v/>
      </c>
      <c r="AJ19" s="242" t="str">
        <f t="shared" si="4"/>
        <v>connection</v>
      </c>
    </row>
    <row r="20" spans="1:36" ht="23" customHeight="1">
      <c r="A20" t="s">
        <v>438</v>
      </c>
      <c r="B20">
        <v>3</v>
      </c>
      <c r="C20" t="s">
        <v>457</v>
      </c>
      <c r="D20" t="s">
        <v>458</v>
      </c>
      <c r="E20"/>
      <c r="F20"/>
      <c r="G20"/>
      <c r="H20"/>
      <c r="I20"/>
      <c r="J20"/>
      <c r="K20"/>
      <c r="L20"/>
      <c r="M20"/>
      <c r="N20"/>
      <c r="O20"/>
      <c r="P20"/>
      <c r="Q20"/>
      <c r="R20"/>
      <c r="S20"/>
      <c r="T20"/>
      <c r="U20" t="s">
        <v>322</v>
      </c>
      <c r="V20"/>
      <c r="W20"/>
      <c r="X20"/>
      <c r="Y20"/>
      <c r="Z20"/>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LastDummy</v>
      </c>
      <c r="AG20" s="240" t="str">
        <f t="shared" si="1"/>
        <v>Map</v>
      </c>
      <c r="AH20" s="242" t="str">
        <f t="shared" si="2"/>
        <v/>
      </c>
      <c r="AI20" s="240" t="str">
        <f t="shared" si="3"/>
        <v/>
      </c>
      <c r="AJ20" s="242" t="str">
        <f t="shared" si="4"/>
        <v/>
      </c>
    </row>
    <row r="21" spans="1:36" ht="23" customHeight="1">
      <c r="A21" t="s">
        <v>459</v>
      </c>
      <c r="B21"/>
      <c r="C21"/>
      <c r="D21"/>
      <c r="E21"/>
      <c r="F21"/>
      <c r="G21"/>
      <c r="H21"/>
      <c r="I21"/>
      <c r="J21"/>
      <c r="K21"/>
      <c r="L21"/>
      <c r="M21"/>
      <c r="N21"/>
      <c r="O21"/>
      <c r="P21"/>
      <c r="Q21"/>
      <c r="R21"/>
      <c r="S21"/>
      <c r="T21"/>
      <c r="U21"/>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
      </c>
      <c r="AG21" s="240" t="str">
        <f t="shared" si="1"/>
        <v/>
      </c>
      <c r="AH21" s="242" t="str">
        <f t="shared" si="2"/>
        <v/>
      </c>
      <c r="AI21" s="240" t="str">
        <f t="shared" si="3"/>
        <v/>
      </c>
      <c r="AJ21" s="242" t="str">
        <f t="shared" si="4"/>
        <v/>
      </c>
    </row>
    <row r="22" spans="1:36" ht="23" customHeight="1">
      <c r="A22"/>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abSelected="1" topLeftCell="G1" zoomScale="110" zoomScaleNormal="110" zoomScalePageLayoutView="90" workbookViewId="0">
      <selection activeCell="W5" sqref="W5:W10"/>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432</v>
      </c>
      <c r="B1" s="267" t="s">
        <v>168</v>
      </c>
      <c r="C1" s="268" t="s">
        <v>169</v>
      </c>
      <c r="D1" s="267" t="s">
        <v>423</v>
      </c>
      <c r="E1" s="267" t="s">
        <v>424</v>
      </c>
      <c r="F1" s="267" t="s">
        <v>425</v>
      </c>
      <c r="G1" s="267" t="s">
        <v>433</v>
      </c>
      <c r="H1" s="267" t="s">
        <v>173</v>
      </c>
      <c r="I1" s="267" t="s">
        <v>174</v>
      </c>
      <c r="J1" s="267" t="s">
        <v>175</v>
      </c>
      <c r="K1" s="267" t="s">
        <v>176</v>
      </c>
      <c r="L1" s="267" t="s">
        <v>177</v>
      </c>
      <c r="M1" s="267" t="s">
        <v>178</v>
      </c>
      <c r="N1" s="267" t="s">
        <v>179</v>
      </c>
      <c r="O1" s="267" t="s">
        <v>180</v>
      </c>
      <c r="P1" s="267" t="s">
        <v>181</v>
      </c>
      <c r="Q1" s="267" t="s">
        <v>182</v>
      </c>
      <c r="R1" s="267" t="s">
        <v>183</v>
      </c>
      <c r="S1" s="267" t="s">
        <v>437</v>
      </c>
      <c r="T1" s="267" t="s">
        <v>412</v>
      </c>
      <c r="U1" s="267" t="s">
        <v>413</v>
      </c>
      <c r="V1" s="267" t="s">
        <v>414</v>
      </c>
      <c r="W1" s="267" t="s">
        <v>291</v>
      </c>
      <c r="AB1" s="269"/>
      <c r="AC1" s="269"/>
      <c r="AD1" s="269" t="s">
        <v>431</v>
      </c>
      <c r="AE1" s="269" t="s">
        <v>434</v>
      </c>
      <c r="AF1" s="269" t="s">
        <v>62</v>
      </c>
      <c r="AG1" s="269" t="s">
        <v>189</v>
      </c>
      <c r="AH1" s="269"/>
      <c r="AI1" s="267" t="s">
        <v>191</v>
      </c>
      <c r="AJ1" s="267" t="s">
        <v>192</v>
      </c>
      <c r="AK1" s="267" t="s">
        <v>193</v>
      </c>
      <c r="AL1" s="267" t="s">
        <v>194</v>
      </c>
      <c r="AM1" s="268" t="s">
        <v>429</v>
      </c>
    </row>
    <row r="2" spans="1:39" s="270" customFormat="1" ht="79" customHeight="1">
      <c r="A2" s="290"/>
      <c r="B2" s="270" t="s">
        <v>219</v>
      </c>
      <c r="C2" s="271" t="s">
        <v>249</v>
      </c>
      <c r="D2" s="270" t="s">
        <v>426</v>
      </c>
      <c r="E2" s="270" t="s">
        <v>427</v>
      </c>
      <c r="F2" s="270" t="s">
        <v>428</v>
      </c>
      <c r="AA2" s="272"/>
      <c r="AD2" s="270" t="s">
        <v>195</v>
      </c>
      <c r="AG2" s="273"/>
      <c r="AL2" s="277" t="s">
        <v>430</v>
      </c>
      <c r="AM2" s="289" t="s">
        <v>441</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367</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 xml:space="preserve">Turn Off UNO 0: </v>
      </c>
      <c r="C6" s="275" t="s">
        <v>292</v>
      </c>
      <c r="D6" s="288" t="str">
        <f>IF(scriv!W4&lt;&gt;"",scriv!W4,"")</f>
        <v>off=UNO0</v>
      </c>
      <c r="G6" s="273" t="str">
        <f>"unoInfo="&amp;scriv!AF4</f>
        <v>unoInfo=TurnOffUNO0</v>
      </c>
      <c r="S6" s="273" t="str">
        <f>IF(scriv!X4&lt;&gt;"",scriv!X4,"")</f>
        <v/>
      </c>
      <c r="W6" s="273" t="str">
        <f>IF(B6&lt;&gt;"",
IF(D6&lt;&gt;"md","&lt;a href=    "&amp;CHAR(34)&amp;"#/"&amp;AI6&amp;AG6&amp;AH6&amp;""""&amp;"    "&amp;AE6&amp;AJ6&amp;AF6&amp;AK6&amp;A6&amp;".  "&amp;B6&amp;AL6&amp;AM6,
B6),
"")</f>
        <v>&lt;a href=    "#/?+++&amp;off=UNO0&amp;unoInfo=TurnOffUNO0"     id="slide1" class="slide"&gt;  &lt;span style="color:black; font-size:10px"&gt;1.  Turn Off UNO 0: &lt;/span&gt;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+++&amp;off=UNO0&amp;unoInfo=TurnOffUNO0</v>
      </c>
      <c r="AH6" s="277"/>
      <c r="AI6" s="277" t="s">
        <v>200</v>
      </c>
      <c r="AJ6" s="277" t="s">
        <v>196</v>
      </c>
      <c r="AK6" s="277" t="s">
        <v>197</v>
      </c>
      <c r="AL6" s="277" t="str">
        <f t="shared" ref="AL6:AL69" si="2">$AL$2</f>
        <v>&lt;/span&gt; &lt;/a&gt;</v>
      </c>
      <c r="AM6" s="274" t="str">
        <f t="shared" si="1"/>
        <v>&lt;br&gt;</v>
      </c>
    </row>
    <row r="7" spans="1:39" ht="18" customHeight="1">
      <c r="A7" s="274">
        <f t="shared" ref="A7:A71" si="3">A6+1</f>
        <v>2</v>
      </c>
      <c r="B7" s="273" t="str">
        <f>scriv!D5&amp;": "&amp;scriv!Y5</f>
        <v xml:space="preserve">Turn On UNO 0: </v>
      </c>
      <c r="C7" s="275" t="s">
        <v>292</v>
      </c>
      <c r="D7" s="288" t="str">
        <f>IF(scriv!W5&lt;&gt;"",scriv!W5,"")</f>
        <v>on=UNO0</v>
      </c>
      <c r="F7" s="273" t="str">
        <f t="shared" ref="F6:F7" si="4">IF(E8&lt;&gt;"",
SUBSTITUTE(SUBSTITUTE(SUBSTITUTE(SUBSTITUTE(SUBSTITUTE(SUBSTITUTE(SUBSTITUTE(SUBSTITUTE(E8,"open","@@@"),"close","###"),"openall","$$$"),"closeall","%%%"),"@@@","close"),"###","open"),"$$$","closeall"),"%%%","openall"),"")</f>
        <v/>
      </c>
      <c r="G7" s="273" t="str">
        <f>"unoInfo="&amp;scriv!AF5</f>
        <v>unoInfo=TurnOnUNO0</v>
      </c>
      <c r="H7" s="279"/>
      <c r="S7" s="273" t="str">
        <f>IF(scriv!X5&lt;&gt;"",scriv!X5,"")</f>
        <v/>
      </c>
      <c r="W7" s="273" t="str">
        <f t="shared" ref="W7" si="5">IF(B7&lt;&gt;"",
IF(D7&lt;&gt;"md","&lt;a href=    "&amp;CHAR(34)&amp;"#/"&amp;AI7&amp;AG7&amp;AH7&amp;""""&amp;"    "&amp;AE7&amp;AJ7&amp;AF7&amp;AK7&amp;A7&amp;".  "&amp;B7&amp;AL7&amp;AM7,
B7),
"")</f>
        <v>&lt;a href=    "#/?+++&amp;on=UNO0&amp;unoInfo=TurnOnUNO0"     id="slide2" class="slide"&gt;  &lt;span style="color:black; font-size:10px"&gt;2.  Turn On UNO 0: &lt;/span&gt; &lt;/a&gt;&lt;br&gt;</v>
      </c>
      <c r="X7" s="276"/>
      <c r="Y7" s="276"/>
      <c r="Z7" s="276"/>
      <c r="AA7" s="277"/>
      <c r="AB7" s="278"/>
      <c r="AC7" s="278"/>
      <c r="AD7" s="278" t="str">
        <f t="shared" ref="AD7" si="6">$AD$2&amp;A7</f>
        <v>slide2</v>
      </c>
      <c r="AE7" s="278" t="str">
        <f t="shared" ref="AE7" si="7">" id="""&amp;AD7&amp;""" "</f>
        <v xml:space="preserve"> id="slide2" </v>
      </c>
      <c r="AF7" s="278" t="s">
        <v>195</v>
      </c>
      <c r="AG7" s="273" t="str">
        <f t="shared" ref="AG7"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+++&amp;on=UNO0&amp;unoInfo=TurnOnUNO0</v>
      </c>
      <c r="AH7" s="277"/>
      <c r="AI7" s="277" t="s">
        <v>200</v>
      </c>
      <c r="AJ7" s="277" t="s">
        <v>196</v>
      </c>
      <c r="AK7" s="277" t="s">
        <v>197</v>
      </c>
      <c r="AL7" s="277" t="str">
        <f t="shared" si="2"/>
        <v>&lt;/span&gt; &lt;/a&gt;</v>
      </c>
      <c r="AM7" s="274" t="str">
        <f t="shared" si="1"/>
        <v>&lt;br&gt;</v>
      </c>
    </row>
    <row r="8" spans="1:39" ht="18" customHeight="1">
      <c r="A8" s="274">
        <f t="shared" si="3"/>
        <v>3</v>
      </c>
      <c r="B8" s="273" t="str">
        <f>scriv!D6&amp;": "&amp;scriv!Y6</f>
        <v xml:space="preserve">Open UNO 0: </v>
      </c>
      <c r="C8" s="275" t="s">
        <v>292</v>
      </c>
      <c r="D8" s="288" t="str">
        <f>IF(scriv!W6&lt;&gt;"",scriv!W6,"")</f>
        <v>open=UNO0</v>
      </c>
      <c r="F8" s="273" t="str">
        <f t="shared" ref="F8:F71" si="9">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0">IF(B8&lt;&gt;"",
IF(D8&lt;&gt;"md","&lt;a href=    "&amp;CHAR(34)&amp;"#/"&amp;AI8&amp;AG8&amp;AH8&amp;""""&amp;"    "&amp;AE8&amp;AJ8&amp;AF8&amp;AK8&amp;A8&amp;".  "&amp;B8&amp;AL8&amp;AM8,
B8),
"")</f>
        <v>&lt;a href=    "#/?+++&amp;open=UNO0&amp;unoInfo=OpenUNO0"     id="slide3" class="slide"&gt;  &lt;span style="color:black; font-size:10px"&gt;3.  Open UNO 0: &lt;/span&gt; &lt;/a&gt;&lt;br&gt;</v>
      </c>
      <c r="X8" s="276"/>
      <c r="Y8" s="276"/>
      <c r="Z8" s="276"/>
      <c r="AA8" s="277"/>
      <c r="AB8" s="278"/>
      <c r="AC8" s="278"/>
      <c r="AD8" s="278" t="str">
        <f t="shared" ref="AD8:AD71" si="11">$AD$2&amp;A8</f>
        <v>slide3</v>
      </c>
      <c r="AE8" s="278" t="str">
        <f t="shared" ref="AE8:AE71" si="12">" id="""&amp;AD8&amp;""" "</f>
        <v xml:space="preserve"> id="slide3" </v>
      </c>
      <c r="AF8" s="278" t="s">
        <v>195</v>
      </c>
      <c r="AG8" s="273" t="str">
        <f t="shared" ref="AG8:AG71" si="13">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+++&amp;open=UNO0&amp;unoInfo=OpenUNO0</v>
      </c>
      <c r="AH8" s="277"/>
      <c r="AI8" s="277" t="s">
        <v>200</v>
      </c>
      <c r="AJ8" s="277" t="s">
        <v>196</v>
      </c>
      <c r="AK8" s="277" t="s">
        <v>197</v>
      </c>
      <c r="AL8" s="277" t="str">
        <f t="shared" si="2"/>
        <v>&lt;/span&gt; &lt;/a&gt;</v>
      </c>
      <c r="AM8" s="274" t="str">
        <f t="shared" si="1"/>
        <v>&lt;br&gt;</v>
      </c>
    </row>
    <row r="9" spans="1:39" ht="18" customHeight="1">
      <c r="A9" s="274">
        <f t="shared" si="3"/>
        <v>4</v>
      </c>
      <c r="B9" s="273" t="str">
        <f>scriv!D7&amp;": "&amp;scriv!Y7</f>
        <v xml:space="preserve">Close UNO 0: </v>
      </c>
      <c r="C9" s="275" t="s">
        <v>292</v>
      </c>
      <c r="D9" s="288" t="str">
        <f>IF(scriv!W7&lt;&gt;"",scriv!W7,"")</f>
        <v>close=UNO0</v>
      </c>
      <c r="F9" s="273" t="str">
        <f t="shared" si="9"/>
        <v/>
      </c>
      <c r="G9" s="273" t="str">
        <f>"unoInfo="&amp;scriv!AF7</f>
        <v>unoInfo=CloseUNO0</v>
      </c>
      <c r="H9" s="279"/>
      <c r="S9" s="273" t="str">
        <f>IF(scriv!X7&lt;&gt;"",scriv!X7,"")</f>
        <v/>
      </c>
      <c r="W9" s="273" t="str">
        <f t="shared" si="10"/>
        <v>&lt;a href=    "#/?+++&amp;close=UNO0&amp;unoInfo=CloseUNO0"     id="slide4" class="slide"&gt;  &lt;span style="color:black; font-size:10px"&gt;4.  Close UNO 0: &lt;/span&gt; &lt;/a&gt;&lt;br&gt;</v>
      </c>
      <c r="X9" s="276"/>
      <c r="Y9" s="276"/>
      <c r="Z9" s="276"/>
      <c r="AA9" s="277"/>
      <c r="AB9" s="278"/>
      <c r="AC9" s="278"/>
      <c r="AD9" s="278" t="str">
        <f t="shared" si="11"/>
        <v>slide4</v>
      </c>
      <c r="AE9" s="278" t="str">
        <f t="shared" si="12"/>
        <v xml:space="preserve"> id="slide4" </v>
      </c>
      <c r="AF9" s="278" t="s">
        <v>195</v>
      </c>
      <c r="AG9" s="273" t="str">
        <f t="shared" si="13"/>
        <v>+++&amp;close=UNO0&amp;unoInfo=CloseUNO0</v>
      </c>
      <c r="AH9" s="277"/>
      <c r="AI9" s="277" t="s">
        <v>200</v>
      </c>
      <c r="AJ9" s="277" t="s">
        <v>196</v>
      </c>
      <c r="AK9" s="277" t="s">
        <v>197</v>
      </c>
      <c r="AL9" s="277" t="str">
        <f t="shared" si="2"/>
        <v>&lt;/span&gt; &lt;/a&gt;</v>
      </c>
      <c r="AM9" s="274" t="str">
        <f t="shared" si="1"/>
        <v>&lt;br&gt;</v>
      </c>
    </row>
    <row r="10" spans="1:39" ht="18" customHeight="1">
      <c r="A10" s="274">
        <f t="shared" si="3"/>
        <v>5</v>
      </c>
      <c r="B10" s="273" t="str">
        <f>scriv!D8&amp;": "&amp;scriv!Y8</f>
        <v xml:space="preserve">drawOpen UNO 0: </v>
      </c>
      <c r="C10" s="275" t="s">
        <v>292</v>
      </c>
      <c r="D10" s="288" t="str">
        <f>IF(scriv!W8&lt;&gt;"",scriv!W8,"")</f>
        <v>drawOpen=UNO0,1.8</v>
      </c>
      <c r="F10" s="273" t="str">
        <f t="shared" si="9"/>
        <v/>
      </c>
      <c r="G10" s="273" t="str">
        <f>"unoInfo="&amp;scriv!AF8</f>
        <v>unoInfo=drawOpenUNO0</v>
      </c>
      <c r="H10" s="279"/>
      <c r="S10" s="273" t="str">
        <f>IF(scriv!X8&lt;&gt;"",scriv!X8,"")</f>
        <v/>
      </c>
      <c r="W10" s="273" t="str">
        <f t="shared" si="10"/>
        <v>&lt;a href=    "#/?+++&amp;drawOpen=UNO0,1.8&amp;unoInfo=drawOpenUNO0"     id="slide5" class="slide"&gt;  &lt;span style="color:black; font-size:10px"&gt;5.  drawOpen UNO 0: &lt;/span&gt; &lt;/a&gt;&lt;br&gt;</v>
      </c>
      <c r="X10" s="276"/>
      <c r="Y10" s="276"/>
      <c r="Z10" s="276"/>
      <c r="AA10" s="277"/>
      <c r="AB10" s="278"/>
      <c r="AC10" s="278"/>
      <c r="AD10" s="278" t="str">
        <f t="shared" si="11"/>
        <v>slide5</v>
      </c>
      <c r="AE10" s="278" t="str">
        <f t="shared" si="12"/>
        <v xml:space="preserve"> id="slide5" </v>
      </c>
      <c r="AF10" s="278" t="s">
        <v>195</v>
      </c>
      <c r="AG10" s="273" t="str">
        <f t="shared" si="13"/>
        <v>+++&amp;drawOpen=UNO0,1.8&amp;unoInfo=drawOpenUNO0</v>
      </c>
      <c r="AH10" s="277"/>
      <c r="AI10" s="277" t="s">
        <v>200</v>
      </c>
      <c r="AJ10" s="277" t="s">
        <v>196</v>
      </c>
      <c r="AK10" s="277" t="s">
        <v>197</v>
      </c>
      <c r="AL10" s="277" t="str">
        <f t="shared" si="2"/>
        <v>&lt;/span&gt; &lt;/a&gt;</v>
      </c>
      <c r="AM10" s="274" t="str">
        <f t="shared" si="1"/>
        <v>&lt;br&gt;</v>
      </c>
    </row>
    <row r="11" spans="1:39" ht="18" customHeight="1">
      <c r="A11" s="274">
        <f t="shared" si="3"/>
        <v>6</v>
      </c>
      <c r="B11" s="273" t="str">
        <f>"##"&amp;scriv!D9</f>
        <v>##UNO Description</v>
      </c>
      <c r="C11" s="275" t="s">
        <v>292</v>
      </c>
      <c r="E11" s="273" t="str">
        <f>IF(scriv!W9&lt;&gt;"",scriv!W9,"")</f>
        <v/>
      </c>
      <c r="F11" s="273" t="str">
        <f t="shared" si="9"/>
        <v/>
      </c>
      <c r="G11" s="273" t="str">
        <f>"unoInfo="&amp;scriv!AF9</f>
        <v>unoInfo=UNODescription</v>
      </c>
      <c r="H11" s="279"/>
      <c r="S11" s="273" t="str">
        <f>IF(scriv!X9&lt;&gt;"",scriv!X9,"")</f>
        <v/>
      </c>
      <c r="W11" s="273" t="str">
        <f t="shared" si="10"/>
        <v>&lt;a href=    "#/?+++&amp;&amp;unoInfo=UNODescription"     id="slide6" class="slide"&gt;  &lt;span style="color:black; font-size:10px"&gt;6.  ##UNO Description&lt;/span&gt; &lt;/a&gt;&lt;br&gt;</v>
      </c>
      <c r="X11" s="276"/>
      <c r="Y11" s="276"/>
      <c r="Z11" s="276"/>
      <c r="AA11" s="277"/>
      <c r="AB11" s="278"/>
      <c r="AC11" s="278"/>
      <c r="AD11" s="278" t="str">
        <f t="shared" si="11"/>
        <v>slide6</v>
      </c>
      <c r="AE11" s="278" t="str">
        <f t="shared" si="12"/>
        <v xml:space="preserve"> id="slide6" </v>
      </c>
      <c r="AF11" s="278" t="s">
        <v>195</v>
      </c>
      <c r="AG11" s="273" t="str">
        <f t="shared" si="13"/>
        <v>+++&amp;&amp;unoInfo=UNODescription</v>
      </c>
      <c r="AH11" s="277"/>
      <c r="AI11" s="277" t="s">
        <v>200</v>
      </c>
      <c r="AJ11" s="277" t="s">
        <v>196</v>
      </c>
      <c r="AK11" s="277" t="s">
        <v>197</v>
      </c>
      <c r="AL11" s="277" t="str">
        <f t="shared" si="2"/>
        <v>&lt;/span&gt; &lt;/a&gt;</v>
      </c>
      <c r="AM11" s="274" t="str">
        <f t="shared" si="1"/>
        <v>&lt;br&gt;</v>
      </c>
    </row>
    <row r="12" spans="1:39" ht="18" customHeight="1">
      <c r="A12" s="274">
        <f t="shared" si="3"/>
        <v>7</v>
      </c>
      <c r="B12" s="273" t="str">
        <f>scriv!D10&amp;": "&amp;scriv!Y10</f>
        <v xml:space="preserve">UNO 0: </v>
      </c>
      <c r="C12" s="275" t="s">
        <v>292</v>
      </c>
      <c r="D12" s="288" t="str">
        <f>IF(scriv!W10&lt;&gt;"",scriv!W10,"")</f>
        <v/>
      </c>
      <c r="E12" s="273" t="str">
        <f>IF(scriv!W10&lt;&gt;"",scriv!W10,"")</f>
        <v/>
      </c>
      <c r="F12" s="273" t="str">
        <f t="shared" si="9"/>
        <v/>
      </c>
      <c r="G12" s="273" t="str">
        <f>"unoInfo="&amp;scriv!AF10</f>
        <v>unoInfo=UNO0</v>
      </c>
      <c r="H12" s="279"/>
      <c r="S12" s="273" t="str">
        <f>IF(scriv!X10&lt;&gt;"",scriv!X10,"")</f>
        <v/>
      </c>
      <c r="W12" s="273" t="str">
        <f t="shared" si="10"/>
        <v>&lt;a href=    "#/?+++&amp;&amp;unoInfo=UNO0"     id="slide7" class="slide"&gt;  &lt;span style="color:black; font-size:10px"&gt;7.  UNO 0: &lt;/span&gt; &lt;/a&gt;&lt;br&gt;</v>
      </c>
      <c r="X12" s="276"/>
      <c r="Y12" s="276"/>
      <c r="Z12" s="276"/>
      <c r="AA12" s="277"/>
      <c r="AB12" s="278"/>
      <c r="AC12" s="278"/>
      <c r="AD12" s="278" t="str">
        <f t="shared" si="11"/>
        <v>slide7</v>
      </c>
      <c r="AE12" s="278" t="str">
        <f t="shared" si="12"/>
        <v xml:space="preserve"> id="slide7" </v>
      </c>
      <c r="AF12" s="278" t="s">
        <v>195</v>
      </c>
      <c r="AG12" s="273" t="str">
        <f t="shared" si="13"/>
        <v>+++&amp;&amp;unoInfo=UNO0</v>
      </c>
      <c r="AH12" s="277"/>
      <c r="AI12" s="277" t="s">
        <v>200</v>
      </c>
      <c r="AJ12" s="277" t="s">
        <v>196</v>
      </c>
      <c r="AK12" s="277" t="s">
        <v>197</v>
      </c>
      <c r="AL12" s="277" t="str">
        <f t="shared" si="2"/>
        <v>&lt;/span&gt; &lt;/a&gt;</v>
      </c>
      <c r="AM12" s="274" t="str">
        <f t="shared" si="1"/>
        <v>&lt;br&gt;</v>
      </c>
    </row>
    <row r="13" spans="1:39" ht="18" customHeight="1">
      <c r="A13" s="274">
        <f t="shared" si="3"/>
        <v>8</v>
      </c>
      <c r="B13" s="273" t="str">
        <f>scriv!D11&amp;": "&amp;scriv!Y11</f>
        <v xml:space="preserve">UNO A: </v>
      </c>
      <c r="C13" s="275" t="s">
        <v>292</v>
      </c>
      <c r="D13" s="288" t="str">
        <f t="shared" ref="D8:D71" si="14">D12&amp;IF(E12&lt;&gt;"","&amp;"&amp;E12,"")</f>
        <v/>
      </c>
      <c r="E13" s="273" t="str">
        <f>IF(scriv!W11&lt;&gt;"",scriv!W11,"")</f>
        <v/>
      </c>
      <c r="F13" s="273" t="str">
        <f t="shared" si="9"/>
        <v/>
      </c>
      <c r="G13" s="273" t="str">
        <f>"unoInfo="&amp;scriv!AF11</f>
        <v>unoInfo=UNOA</v>
      </c>
      <c r="H13" s="279"/>
      <c r="S13" s="273" t="str">
        <f>IF(scriv!X11&lt;&gt;"",scriv!X11,"")</f>
        <v/>
      </c>
      <c r="W13" s="273" t="str">
        <f t="shared" si="10"/>
        <v>&lt;a href=    "#/?+++&amp;&amp;unoInfo=UNOA"     id="slide8" class="slide"&gt;  &lt;span style="color:black; font-size:10px"&gt;8.  UNO A: &lt;/span&gt; &lt;/a&gt;&lt;br&gt;</v>
      </c>
      <c r="X13" s="276"/>
      <c r="Y13" s="276"/>
      <c r="Z13" s="276"/>
      <c r="AA13" s="277"/>
      <c r="AB13" s="278"/>
      <c r="AC13" s="278"/>
      <c r="AD13" s="278" t="str">
        <f t="shared" si="11"/>
        <v>slide8</v>
      </c>
      <c r="AE13" s="278" t="str">
        <f t="shared" si="12"/>
        <v xml:space="preserve"> id="slide8" </v>
      </c>
      <c r="AF13" s="278" t="s">
        <v>195</v>
      </c>
      <c r="AG13" s="273" t="str">
        <f t="shared" si="13"/>
        <v>+++&amp;&amp;unoInfo=UNOA</v>
      </c>
      <c r="AH13" s="277"/>
      <c r="AI13" s="277" t="s">
        <v>200</v>
      </c>
      <c r="AJ13" s="277" t="s">
        <v>196</v>
      </c>
      <c r="AK13" s="277" t="s">
        <v>197</v>
      </c>
      <c r="AL13" s="277" t="str">
        <f t="shared" si="2"/>
        <v>&lt;/span&gt; &lt;/a&gt;</v>
      </c>
      <c r="AM13" s="274" t="str">
        <f t="shared" si="1"/>
        <v>&lt;br&gt;</v>
      </c>
    </row>
    <row r="14" spans="1:39" ht="18" customHeight="1">
      <c r="A14" s="274">
        <f t="shared" si="3"/>
        <v>9</v>
      </c>
      <c r="B14" s="273" t="str">
        <f>scriv!D12&amp;": "&amp;scriv!Y12</f>
        <v xml:space="preserve">UNO B: </v>
      </c>
      <c r="C14" s="275" t="s">
        <v>292</v>
      </c>
      <c r="D14" s="288" t="str">
        <f t="shared" si="14"/>
        <v/>
      </c>
      <c r="E14" s="273" t="str">
        <f>IF(scriv!W12&lt;&gt;"",scriv!W12,"")</f>
        <v/>
      </c>
      <c r="F14" s="273" t="str">
        <f t="shared" si="9"/>
        <v/>
      </c>
      <c r="G14" s="273" t="str">
        <f>"unoInfo="&amp;scriv!AF12</f>
        <v>unoInfo=UNOB</v>
      </c>
      <c r="H14" s="279"/>
      <c r="S14" s="273" t="str">
        <f>IF(scriv!X12&lt;&gt;"",scriv!X12,"")</f>
        <v/>
      </c>
      <c r="W14" s="273" t="str">
        <f t="shared" si="10"/>
        <v>&lt;a href=    "#/?+++&amp;&amp;unoInfo=UNOB"     id="slide9" class="slide"&gt;  &lt;span style="color:black; font-size:10px"&gt;9.  UNO B: &lt;/span&gt; &lt;/a&gt;&lt;br&gt;</v>
      </c>
      <c r="X14" s="276"/>
      <c r="Y14" s="276"/>
      <c r="Z14" s="276"/>
      <c r="AA14" s="277"/>
      <c r="AB14" s="278"/>
      <c r="AC14" s="278"/>
      <c r="AD14" s="278" t="str">
        <f t="shared" si="11"/>
        <v>slide9</v>
      </c>
      <c r="AE14" s="278" t="str">
        <f t="shared" si="12"/>
        <v xml:space="preserve"> id="slide9" </v>
      </c>
      <c r="AF14" s="278" t="s">
        <v>195</v>
      </c>
      <c r="AG14" s="273" t="str">
        <f t="shared" si="13"/>
        <v>+++&amp;&amp;unoInfo=UNOB</v>
      </c>
      <c r="AH14" s="277"/>
      <c r="AI14" s="277" t="s">
        <v>200</v>
      </c>
      <c r="AJ14" s="277" t="s">
        <v>196</v>
      </c>
      <c r="AK14" s="277" t="s">
        <v>197</v>
      </c>
      <c r="AL14" s="277" t="str">
        <f t="shared" si="2"/>
        <v>&lt;/span&gt; &lt;/a&gt;</v>
      </c>
      <c r="AM14" s="274" t="str">
        <f t="shared" si="1"/>
        <v>&lt;br&gt;</v>
      </c>
    </row>
    <row r="15" spans="1:39" ht="18" customHeight="1">
      <c r="A15" s="274">
        <f t="shared" si="3"/>
        <v>10</v>
      </c>
      <c r="B15" s="273" t="str">
        <f>scriv!D13&amp;": "&amp;scriv!Y13</f>
        <v xml:space="preserve">UNO C: </v>
      </c>
      <c r="C15" s="275" t="s">
        <v>292</v>
      </c>
      <c r="D15" s="288" t="str">
        <f t="shared" si="14"/>
        <v/>
      </c>
      <c r="E15" s="273" t="str">
        <f>IF(scriv!W13&lt;&gt;"",scriv!W13,"")</f>
        <v/>
      </c>
      <c r="F15" s="273" t="str">
        <f t="shared" si="9"/>
        <v/>
      </c>
      <c r="G15" s="273" t="str">
        <f>"unoInfo="&amp;scriv!AF13</f>
        <v>unoInfo=UNOC</v>
      </c>
      <c r="H15" s="279"/>
      <c r="S15" s="273" t="str">
        <f>IF(scriv!X13&lt;&gt;"",scriv!X13,"")</f>
        <v/>
      </c>
      <c r="W15" s="273" t="str">
        <f t="shared" si="10"/>
        <v>&lt;a href=    "#/?+++&amp;&amp;unoInfo=UNOC"     id="slide10" class="slide"&gt;  &lt;span style="color:black; font-size:10px"&gt;10.  UNO C: &lt;/span&gt; &lt;/a&gt;&lt;br&gt;</v>
      </c>
      <c r="X15" s="276"/>
      <c r="Y15" s="276"/>
      <c r="Z15" s="276"/>
      <c r="AA15" s="277"/>
      <c r="AB15" s="278"/>
      <c r="AC15" s="278"/>
      <c r="AD15" s="278" t="str">
        <f t="shared" si="11"/>
        <v>slide10</v>
      </c>
      <c r="AE15" s="278" t="str">
        <f t="shared" si="12"/>
        <v xml:space="preserve"> id="slide10" </v>
      </c>
      <c r="AF15" s="278" t="s">
        <v>195</v>
      </c>
      <c r="AG15" s="273" t="str">
        <f t="shared" si="13"/>
        <v>+++&amp;&amp;unoInfo=UNOC</v>
      </c>
      <c r="AH15" s="277"/>
      <c r="AI15" s="277" t="s">
        <v>200</v>
      </c>
      <c r="AJ15" s="277" t="s">
        <v>196</v>
      </c>
      <c r="AK15" s="277" t="s">
        <v>197</v>
      </c>
      <c r="AL15" s="277" t="str">
        <f t="shared" si="2"/>
        <v>&lt;/span&gt; &lt;/a&gt;</v>
      </c>
      <c r="AM15" s="274" t="str">
        <f t="shared" si="1"/>
        <v>&lt;br&gt;</v>
      </c>
    </row>
    <row r="16" spans="1:39" ht="18" customHeight="1">
      <c r="A16" s="274">
        <f t="shared" si="3"/>
        <v>11</v>
      </c>
      <c r="B16" s="273" t="str">
        <f>scriv!D14&amp;": "&amp;scriv!Y14</f>
        <v xml:space="preserve">UNO 1: </v>
      </c>
      <c r="C16" s="275" t="s">
        <v>292</v>
      </c>
      <c r="D16" s="288" t="str">
        <f t="shared" si="14"/>
        <v/>
      </c>
      <c r="E16" s="273" t="str">
        <f>IF(scriv!W14&lt;&gt;"",scriv!W14,"")</f>
        <v/>
      </c>
      <c r="F16" s="273" t="str">
        <f t="shared" si="9"/>
        <v/>
      </c>
      <c r="G16" s="273" t="str">
        <f>"unoInfo="&amp;scriv!AF14</f>
        <v>unoInfo=UNO1</v>
      </c>
      <c r="H16" s="279"/>
      <c r="S16" s="273" t="str">
        <f>IF(scriv!X14&lt;&gt;"",scriv!X14,"")</f>
        <v/>
      </c>
      <c r="W16" s="273" t="str">
        <f t="shared" si="10"/>
        <v>&lt;a href=    "#/?+++&amp;&amp;unoInfo=UNO1"     id="slide11" class="slide"&gt;  &lt;span style="color:black; font-size:10px"&gt;11.  UNO 1: &lt;/span&gt; &lt;/a&gt;&lt;br&gt;</v>
      </c>
      <c r="X16" s="276"/>
      <c r="Y16" s="276"/>
      <c r="Z16" s="276"/>
      <c r="AA16" s="277"/>
      <c r="AB16" s="278"/>
      <c r="AC16" s="278"/>
      <c r="AD16" s="278" t="str">
        <f t="shared" si="11"/>
        <v>slide11</v>
      </c>
      <c r="AE16" s="278" t="str">
        <f t="shared" si="12"/>
        <v xml:space="preserve"> id="slide11" </v>
      </c>
      <c r="AF16" s="278" t="s">
        <v>195</v>
      </c>
      <c r="AG16" s="273" t="str">
        <f t="shared" si="13"/>
        <v>+++&amp;&amp;unoInfo=UNO1</v>
      </c>
      <c r="AH16" s="277"/>
      <c r="AI16" s="277" t="s">
        <v>200</v>
      </c>
      <c r="AJ16" s="277" t="s">
        <v>196</v>
      </c>
      <c r="AK16" s="277" t="s">
        <v>197</v>
      </c>
      <c r="AL16" s="277" t="str">
        <f t="shared" si="2"/>
        <v>&lt;/span&gt; &lt;/a&gt;</v>
      </c>
      <c r="AM16" s="274" t="str">
        <f t="shared" si="1"/>
        <v>&lt;br&gt;</v>
      </c>
    </row>
    <row r="17" spans="1:39" ht="18" customHeight="1">
      <c r="A17" s="274">
        <f t="shared" si="3"/>
        <v>12</v>
      </c>
      <c r="B17" s="273" t="str">
        <f>scriv!D15&amp;": "&amp;scriv!Y15</f>
        <v xml:space="preserve">UNO 2: </v>
      </c>
      <c r="C17" s="275" t="s">
        <v>292</v>
      </c>
      <c r="D17" s="288" t="str">
        <f t="shared" si="14"/>
        <v/>
      </c>
      <c r="E17" s="273" t="str">
        <f>IF(scriv!W15&lt;&gt;"",scriv!W15,"")</f>
        <v/>
      </c>
      <c r="F17" s="273" t="str">
        <f t="shared" si="9"/>
        <v/>
      </c>
      <c r="G17" s="273" t="str">
        <f>"unoInfo="&amp;scriv!AF15</f>
        <v>unoInfo=UNO2</v>
      </c>
      <c r="H17" s="279"/>
      <c r="S17" s="273" t="str">
        <f>IF(scriv!X15&lt;&gt;"",scriv!X15,"")</f>
        <v/>
      </c>
      <c r="W17" s="273" t="str">
        <f t="shared" si="10"/>
        <v>&lt;a href=    "#/?+++&amp;&amp;unoInfo=UNO2"     id="slide12" class="slide"&gt;  &lt;span style="color:black; font-size:10px"&gt;12.  UNO 2: &lt;/span&gt; &lt;/a&gt;&lt;br&gt;</v>
      </c>
      <c r="X17" s="276"/>
      <c r="Y17" s="276"/>
      <c r="Z17" s="276"/>
      <c r="AA17" s="277"/>
      <c r="AB17" s="278"/>
      <c r="AC17" s="278"/>
      <c r="AD17" s="278" t="str">
        <f t="shared" si="11"/>
        <v>slide12</v>
      </c>
      <c r="AE17" s="278" t="str">
        <f t="shared" si="12"/>
        <v xml:space="preserve"> id="slide12" </v>
      </c>
      <c r="AF17" s="278" t="s">
        <v>195</v>
      </c>
      <c r="AG17" s="273" t="str">
        <f t="shared" si="13"/>
        <v>+++&amp;&amp;unoInfo=UNO2</v>
      </c>
      <c r="AH17" s="277"/>
      <c r="AI17" s="277" t="s">
        <v>200</v>
      </c>
      <c r="AJ17" s="277" t="s">
        <v>196</v>
      </c>
      <c r="AK17" s="277" t="s">
        <v>197</v>
      </c>
      <c r="AL17" s="277" t="str">
        <f t="shared" si="2"/>
        <v>&lt;/span&gt; &lt;/a&gt;</v>
      </c>
      <c r="AM17" s="274" t="str">
        <f t="shared" si="1"/>
        <v>&lt;br&gt;</v>
      </c>
    </row>
    <row r="18" spans="1:39" ht="18" customHeight="1">
      <c r="A18" s="274">
        <f t="shared" si="3"/>
        <v>13</v>
      </c>
      <c r="B18" s="273" t="str">
        <f>scriv!D16&amp;": "&amp;scriv!Y16</f>
        <v xml:space="preserve">UNO 3: </v>
      </c>
      <c r="C18" s="275" t="s">
        <v>292</v>
      </c>
      <c r="D18" s="288" t="str">
        <f t="shared" si="14"/>
        <v/>
      </c>
      <c r="E18" s="273" t="str">
        <f>IF(scriv!W16&lt;&gt;"",scriv!W16,"")</f>
        <v/>
      </c>
      <c r="F18" s="273" t="str">
        <f t="shared" si="9"/>
        <v/>
      </c>
      <c r="G18" s="273" t="str">
        <f>"unoInfo="&amp;scriv!AF16</f>
        <v>unoInfo=UNO3</v>
      </c>
      <c r="H18" s="279"/>
      <c r="S18" s="273" t="str">
        <f>IF(scriv!X16&lt;&gt;"",scriv!X16,"")</f>
        <v/>
      </c>
      <c r="W18" s="273" t="str">
        <f t="shared" si="10"/>
        <v>&lt;a href=    "#/?+++&amp;&amp;unoInfo=UNO3"     id="slide13" class="slide"&gt;  &lt;span style="color:black; font-size:10px"&gt;13.  UNO 3: &lt;/span&gt; &lt;/a&gt;&lt;br&gt;</v>
      </c>
      <c r="X18" s="276"/>
      <c r="Y18" s="276"/>
      <c r="Z18" s="276"/>
      <c r="AA18" s="277"/>
      <c r="AB18" s="278"/>
      <c r="AC18" s="278"/>
      <c r="AD18" s="278" t="str">
        <f t="shared" si="11"/>
        <v>slide13</v>
      </c>
      <c r="AE18" s="278" t="str">
        <f t="shared" si="12"/>
        <v xml:space="preserve"> id="slide13" </v>
      </c>
      <c r="AF18" s="278" t="s">
        <v>195</v>
      </c>
      <c r="AG18" s="273" t="str">
        <f t="shared" si="13"/>
        <v>+++&amp;&amp;unoInfo=UNO3</v>
      </c>
      <c r="AH18" s="277"/>
      <c r="AI18" s="277" t="s">
        <v>200</v>
      </c>
      <c r="AJ18" s="277" t="s">
        <v>196</v>
      </c>
      <c r="AK18" s="277" t="s">
        <v>197</v>
      </c>
      <c r="AL18" s="277" t="str">
        <f t="shared" si="2"/>
        <v>&lt;/span&gt; &lt;/a&gt;</v>
      </c>
      <c r="AM18" s="274" t="str">
        <f t="shared" si="1"/>
        <v>&lt;br&gt;</v>
      </c>
    </row>
    <row r="19" spans="1:39" ht="18" customHeight="1">
      <c r="A19" s="274">
        <f t="shared" si="3"/>
        <v>14</v>
      </c>
      <c r="B19" s="273" t="str">
        <f>scriv!D17&amp;": "&amp;scriv!Y17</f>
        <v xml:space="preserve">Connection A: </v>
      </c>
      <c r="C19" s="275" t="s">
        <v>292</v>
      </c>
      <c r="D19" s="288" t="str">
        <f t="shared" si="14"/>
        <v/>
      </c>
      <c r="E19" s="273" t="str">
        <f>IF(scriv!W17&lt;&gt;"",scriv!W17,"")</f>
        <v/>
      </c>
      <c r="F19" s="273" t="str">
        <f t="shared" si="9"/>
        <v/>
      </c>
      <c r="G19" s="273" t="str">
        <f>"unoInfo="&amp;scriv!AF17</f>
        <v>unoInfo=ConnectionA</v>
      </c>
      <c r="H19" s="279"/>
      <c r="S19" s="273" t="str">
        <f>IF(scriv!X17&lt;&gt;"",scriv!X17,"")</f>
        <v/>
      </c>
      <c r="W19" s="273" t="str">
        <f t="shared" si="10"/>
        <v>&lt;a href=    "#/?+++&amp;&amp;unoInfo=ConnectionA"     id="slide14" class="slide"&gt;  &lt;span style="color:black; font-size:10px"&gt;14.  Connection A: &lt;/span&gt; &lt;/a&gt;&lt;br&gt;</v>
      </c>
      <c r="X19" s="276"/>
      <c r="Y19" s="276"/>
      <c r="Z19" s="276"/>
      <c r="AA19" s="277"/>
      <c r="AB19" s="278"/>
      <c r="AC19" s="278"/>
      <c r="AD19" s="278" t="str">
        <f t="shared" si="11"/>
        <v>slide14</v>
      </c>
      <c r="AE19" s="278" t="str">
        <f t="shared" si="12"/>
        <v xml:space="preserve"> id="slide14" </v>
      </c>
      <c r="AF19" s="278" t="s">
        <v>195</v>
      </c>
      <c r="AG19" s="273" t="str">
        <f t="shared" si="13"/>
        <v>+++&amp;&amp;unoInfo=ConnectionA</v>
      </c>
      <c r="AH19" s="277"/>
      <c r="AI19" s="277" t="s">
        <v>200</v>
      </c>
      <c r="AJ19" s="277" t="s">
        <v>196</v>
      </c>
      <c r="AK19" s="277" t="s">
        <v>197</v>
      </c>
      <c r="AL19" s="277" t="str">
        <f t="shared" si="2"/>
        <v>&lt;/span&gt; &lt;/a&gt;</v>
      </c>
      <c r="AM19" s="274" t="str">
        <f t="shared" si="1"/>
        <v>&lt;br&gt;</v>
      </c>
    </row>
    <row r="20" spans="1:39" ht="18" customHeight="1">
      <c r="A20" s="274">
        <f t="shared" si="3"/>
        <v>15</v>
      </c>
      <c r="B20" s="273" t="str">
        <f>scriv!D18&amp;": "&amp;scriv!Y18</f>
        <v xml:space="preserve">Connection B: </v>
      </c>
      <c r="C20" s="275" t="s">
        <v>292</v>
      </c>
      <c r="D20" s="288" t="str">
        <f t="shared" si="14"/>
        <v/>
      </c>
      <c r="E20" s="273" t="str">
        <f>IF(scriv!W18&lt;&gt;"",scriv!W18,"")</f>
        <v/>
      </c>
      <c r="F20" s="273" t="str">
        <f t="shared" si="9"/>
        <v/>
      </c>
      <c r="G20" s="273" t="str">
        <f>"unoInfo="&amp;scriv!AF18</f>
        <v>unoInfo=ConnectionB</v>
      </c>
      <c r="H20" s="279"/>
      <c r="S20" s="273" t="str">
        <f>IF(scriv!X18&lt;&gt;"",scriv!X18,"")</f>
        <v/>
      </c>
      <c r="W20" s="273" t="str">
        <f t="shared" si="10"/>
        <v>&lt;a href=    "#/?+++&amp;&amp;unoInfo=ConnectionB"     id="slide15" class="slide"&gt;  &lt;span style="color:black; font-size:10px"&gt;15.  Connection B: &lt;/span&gt; &lt;/a&gt;&lt;br&gt;</v>
      </c>
      <c r="X20" s="276"/>
      <c r="Y20" s="276"/>
      <c r="Z20" s="276"/>
      <c r="AA20" s="277"/>
      <c r="AB20" s="278"/>
      <c r="AC20" s="278"/>
      <c r="AD20" s="278" t="str">
        <f t="shared" si="11"/>
        <v>slide15</v>
      </c>
      <c r="AE20" s="278" t="str">
        <f t="shared" si="12"/>
        <v xml:space="preserve"> id="slide15" </v>
      </c>
      <c r="AF20" s="278" t="s">
        <v>195</v>
      </c>
      <c r="AG20" s="273" t="str">
        <f t="shared" si="13"/>
        <v>+++&amp;&amp;unoInfo=ConnectionB</v>
      </c>
      <c r="AH20" s="277"/>
      <c r="AI20" s="277" t="s">
        <v>200</v>
      </c>
      <c r="AJ20" s="277" t="s">
        <v>196</v>
      </c>
      <c r="AK20" s="277" t="s">
        <v>197</v>
      </c>
      <c r="AL20" s="277" t="str">
        <f t="shared" si="2"/>
        <v>&lt;/span&gt; &lt;/a&gt;</v>
      </c>
      <c r="AM20" s="274" t="str">
        <f t="shared" si="1"/>
        <v>&lt;br&gt;</v>
      </c>
    </row>
    <row r="21" spans="1:39" ht="18" customHeight="1">
      <c r="A21" s="274">
        <f t="shared" si="3"/>
        <v>16</v>
      </c>
      <c r="B21" s="273" t="str">
        <f>scriv!D19&amp;": "&amp;scriv!Y19</f>
        <v xml:space="preserve">Connection C: </v>
      </c>
      <c r="C21" s="275" t="s">
        <v>292</v>
      </c>
      <c r="D21" s="288" t="str">
        <f t="shared" si="14"/>
        <v/>
      </c>
      <c r="E21" s="273" t="str">
        <f>IF(scriv!W19&lt;&gt;"",scriv!W19,"")</f>
        <v/>
      </c>
      <c r="F21" s="273" t="str">
        <f t="shared" si="9"/>
        <v/>
      </c>
      <c r="G21" s="273" t="str">
        <f>"unoInfo="&amp;scriv!AF19</f>
        <v>unoInfo=ConnectionC</v>
      </c>
      <c r="H21" s="279"/>
      <c r="S21" s="273" t="str">
        <f>IF(scriv!X19&lt;&gt;"",scriv!X19,"")</f>
        <v/>
      </c>
      <c r="W21" s="273" t="str">
        <f t="shared" si="10"/>
        <v>&lt;a href=    "#/?+++&amp;&amp;unoInfo=ConnectionC"     id="slide16" class="slide"&gt;  &lt;span style="color:black; font-size:10px"&gt;16.  Connection C: &lt;/span&gt; &lt;/a&gt;&lt;br&gt;</v>
      </c>
      <c r="X21" s="276"/>
      <c r="Y21" s="276"/>
      <c r="Z21" s="276"/>
      <c r="AA21" s="277"/>
      <c r="AB21" s="278"/>
      <c r="AC21" s="278"/>
      <c r="AD21" s="278" t="str">
        <f t="shared" si="11"/>
        <v>slide16</v>
      </c>
      <c r="AE21" s="278" t="str">
        <f t="shared" si="12"/>
        <v xml:space="preserve"> id="slide16" </v>
      </c>
      <c r="AF21" s="278" t="s">
        <v>195</v>
      </c>
      <c r="AG21" s="273" t="str">
        <f t="shared" si="13"/>
        <v>+++&amp;&amp;unoInfo=ConnectionC</v>
      </c>
      <c r="AH21" s="277"/>
      <c r="AI21" s="277" t="s">
        <v>200</v>
      </c>
      <c r="AJ21" s="277" t="s">
        <v>196</v>
      </c>
      <c r="AK21" s="277" t="s">
        <v>197</v>
      </c>
      <c r="AL21" s="277" t="str">
        <f t="shared" si="2"/>
        <v>&lt;/span&gt; &lt;/a&gt;</v>
      </c>
      <c r="AM21" s="274" t="str">
        <f t="shared" si="1"/>
        <v>&lt;br&gt;</v>
      </c>
    </row>
    <row r="22" spans="1:39" ht="18" customHeight="1">
      <c r="A22" s="274">
        <f t="shared" si="3"/>
        <v>17</v>
      </c>
      <c r="B22" s="273" t="str">
        <f>scriv!D20&amp;": "&amp;scriv!Y20</f>
        <v xml:space="preserve">Last Dummy: </v>
      </c>
      <c r="C22" s="275" t="s">
        <v>292</v>
      </c>
      <c r="D22" s="288" t="str">
        <f t="shared" si="14"/>
        <v/>
      </c>
      <c r="E22" s="273" t="str">
        <f>IF(scriv!W20&lt;&gt;"",scriv!W20,"")</f>
        <v/>
      </c>
      <c r="F22" s="273" t="str">
        <f t="shared" si="9"/>
        <v/>
      </c>
      <c r="G22" s="273" t="str">
        <f>"unoInfo="&amp;scriv!AF20</f>
        <v>unoInfo=LastDummy</v>
      </c>
      <c r="H22" s="279"/>
      <c r="S22" s="273" t="str">
        <f>IF(scriv!X20&lt;&gt;"",scriv!X20,"")</f>
        <v/>
      </c>
      <c r="W22" s="273" t="str">
        <f t="shared" si="10"/>
        <v>&lt;a href=    "#/?+++&amp;&amp;unoInfo=LastDummy"     id="slide17" class="slide"&gt;  &lt;span style="color:black; font-size:10px"&gt;17.  Last Dummy: &lt;/span&gt; &lt;/a&gt;&lt;br&gt;</v>
      </c>
      <c r="X22" s="276"/>
      <c r="Y22" s="276"/>
      <c r="Z22" s="276"/>
      <c r="AA22" s="277"/>
      <c r="AB22" s="278"/>
      <c r="AC22" s="278"/>
      <c r="AD22" s="278" t="str">
        <f t="shared" si="11"/>
        <v>slide17</v>
      </c>
      <c r="AE22" s="278" t="str">
        <f t="shared" si="12"/>
        <v xml:space="preserve"> id="slide17" </v>
      </c>
      <c r="AF22" s="278" t="s">
        <v>195</v>
      </c>
      <c r="AG22" s="273" t="str">
        <f t="shared" si="13"/>
        <v>+++&amp;&amp;unoInfo=LastDummy</v>
      </c>
      <c r="AH22" s="277"/>
      <c r="AI22" s="277" t="s">
        <v>200</v>
      </c>
      <c r="AJ22" s="277" t="s">
        <v>196</v>
      </c>
      <c r="AK22" s="277" t="s">
        <v>197</v>
      </c>
      <c r="AL22" s="277" t="str">
        <f t="shared" si="2"/>
        <v>&lt;/span&gt; &lt;/a&gt;</v>
      </c>
      <c r="AM22" s="274" t="str">
        <f t="shared" si="1"/>
        <v>&lt;br&gt;</v>
      </c>
    </row>
    <row r="23" spans="1:39" ht="18" customHeight="1">
      <c r="A23" s="274">
        <f t="shared" si="3"/>
        <v>18</v>
      </c>
      <c r="B23" s="273" t="str">
        <f>scriv!D21&amp;": "&amp;scriv!Y21</f>
        <v xml:space="preserve">: </v>
      </c>
      <c r="C23" s="275" t="s">
        <v>292</v>
      </c>
      <c r="D23" s="288" t="str">
        <f t="shared" si="14"/>
        <v/>
      </c>
      <c r="E23" s="273" t="str">
        <f>IF(scriv!W21&lt;&gt;"",scriv!W21,"")</f>
        <v/>
      </c>
      <c r="F23" s="273" t="str">
        <f t="shared" si="9"/>
        <v/>
      </c>
      <c r="G23" s="273" t="str">
        <f>"unoInfo="&amp;scriv!AF21</f>
        <v>unoInfo=</v>
      </c>
      <c r="H23" s="279"/>
      <c r="S23" s="273" t="str">
        <f>IF(scriv!X21&lt;&gt;"",scriv!X21,"")</f>
        <v/>
      </c>
      <c r="W23" s="273" t="str">
        <f t="shared" si="10"/>
        <v>&lt;a href=    "#/?+++&amp;&amp;unoInfo="     id="slide18" class="slide"&gt;  &lt;span style="color:black; font-size:10px"&gt;18.  : &lt;/span&gt; &lt;/a&gt;&lt;br&gt;</v>
      </c>
      <c r="X23" s="276"/>
      <c r="Y23" s="276"/>
      <c r="Z23" s="276"/>
      <c r="AA23" s="277"/>
      <c r="AB23" s="278"/>
      <c r="AC23" s="278"/>
      <c r="AD23" s="278" t="str">
        <f t="shared" si="11"/>
        <v>slide18</v>
      </c>
      <c r="AE23" s="278" t="str">
        <f t="shared" si="12"/>
        <v xml:space="preserve"> id="slide18" </v>
      </c>
      <c r="AF23" s="278" t="s">
        <v>195</v>
      </c>
      <c r="AG23" s="273" t="str">
        <f t="shared" si="13"/>
        <v>+++&amp;&amp;unoInfo=</v>
      </c>
      <c r="AH23" s="277"/>
      <c r="AI23" s="277" t="s">
        <v>200</v>
      </c>
      <c r="AJ23" s="277" t="s">
        <v>196</v>
      </c>
      <c r="AK23" s="277" t="s">
        <v>197</v>
      </c>
      <c r="AL23" s="277" t="str">
        <f t="shared" si="2"/>
        <v>&lt;/span&gt; &lt;/a&gt;</v>
      </c>
      <c r="AM23" s="274" t="str">
        <f t="shared" si="1"/>
        <v>&lt;br&gt;</v>
      </c>
    </row>
    <row r="24" spans="1:39" ht="18" customHeight="1">
      <c r="A24" s="274">
        <f t="shared" si="3"/>
        <v>19</v>
      </c>
      <c r="B24" s="273" t="str">
        <f>scriv!D22&amp;": "&amp;scriv!Y22</f>
        <v xml:space="preserve">: </v>
      </c>
      <c r="C24" s="275" t="s">
        <v>292</v>
      </c>
      <c r="D24" s="288" t="str">
        <f t="shared" si="14"/>
        <v/>
      </c>
      <c r="E24" s="273" t="str">
        <f>IF(scriv!W22&lt;&gt;"",scriv!W22,"")</f>
        <v/>
      </c>
      <c r="F24" s="273" t="str">
        <f t="shared" si="9"/>
        <v/>
      </c>
      <c r="G24" s="273" t="str">
        <f>"unoInfo="&amp;scriv!AF22</f>
        <v>unoInfo=</v>
      </c>
      <c r="H24" s="279"/>
      <c r="S24" s="273" t="str">
        <f>IF(scriv!X22&lt;&gt;"",scriv!X22,"")</f>
        <v/>
      </c>
      <c r="W24" s="273" t="str">
        <f t="shared" si="10"/>
        <v>&lt;a href=    "#/?+++&amp;&amp;unoInfo="     id="slide19" class="slide"&gt;  &lt;span style="color:black; font-size:10px"&gt;19.  : &lt;/span&gt; &lt;/a&gt;&lt;br&gt;</v>
      </c>
      <c r="X24" s="276"/>
      <c r="Y24" s="276"/>
      <c r="Z24" s="276"/>
      <c r="AA24" s="277"/>
      <c r="AB24" s="278"/>
      <c r="AC24" s="278"/>
      <c r="AD24" s="278" t="str">
        <f t="shared" si="11"/>
        <v>slide19</v>
      </c>
      <c r="AE24" s="278" t="str">
        <f t="shared" si="12"/>
        <v xml:space="preserve"> id="slide19" </v>
      </c>
      <c r="AF24" s="278" t="s">
        <v>195</v>
      </c>
      <c r="AG24" s="273" t="str">
        <f t="shared" si="13"/>
        <v>+++&amp;&amp;unoInfo=</v>
      </c>
      <c r="AH24" s="277"/>
      <c r="AI24" s="277" t="s">
        <v>200</v>
      </c>
      <c r="AJ24" s="277" t="s">
        <v>196</v>
      </c>
      <c r="AK24" s="277" t="s">
        <v>197</v>
      </c>
      <c r="AL24" s="277" t="str">
        <f t="shared" si="2"/>
        <v>&lt;/span&gt; &lt;/a&gt;</v>
      </c>
      <c r="AM24" s="274" t="str">
        <f t="shared" si="1"/>
        <v>&lt;br&gt;</v>
      </c>
    </row>
    <row r="25" spans="1:39" ht="18" customHeight="1">
      <c r="A25" s="274">
        <f t="shared" si="3"/>
        <v>20</v>
      </c>
      <c r="B25" s="273" t="str">
        <f>scriv!D23&amp;": "&amp;scriv!Y23</f>
        <v xml:space="preserve">: </v>
      </c>
      <c r="C25" s="275" t="s">
        <v>292</v>
      </c>
      <c r="D25" s="288" t="str">
        <f t="shared" si="14"/>
        <v/>
      </c>
      <c r="E25" s="273" t="str">
        <f>IF(scriv!W23&lt;&gt;"",scriv!W23,"")</f>
        <v/>
      </c>
      <c r="F25" s="273" t="str">
        <f t="shared" si="9"/>
        <v/>
      </c>
      <c r="G25" s="273" t="str">
        <f>"unoInfo="&amp;scriv!AF23</f>
        <v>unoInfo=</v>
      </c>
      <c r="H25" s="279"/>
      <c r="S25" s="273" t="str">
        <f>IF(scriv!X23&lt;&gt;"",scriv!X23,"")</f>
        <v/>
      </c>
      <c r="W25" s="273" t="str">
        <f t="shared" si="10"/>
        <v>&lt;a href=    "#/?+++&amp;&amp;unoInfo="     id="slide20" class="slide"&gt;  &lt;span style="color:black; font-size:10px"&gt;20.  : &lt;/span&gt; &lt;/a&gt;&lt;br&gt;</v>
      </c>
      <c r="X25" s="276"/>
      <c r="Y25" s="276"/>
      <c r="Z25" s="276"/>
      <c r="AA25" s="277"/>
      <c r="AB25" s="278"/>
      <c r="AC25" s="278"/>
      <c r="AD25" s="278" t="str">
        <f t="shared" si="11"/>
        <v>slide20</v>
      </c>
      <c r="AE25" s="278" t="str">
        <f t="shared" si="12"/>
        <v xml:space="preserve"> id="slide20" </v>
      </c>
      <c r="AF25" s="278" t="s">
        <v>195</v>
      </c>
      <c r="AG25" s="273" t="str">
        <f t="shared" si="13"/>
        <v>+++&amp;&amp;unoInfo=</v>
      </c>
      <c r="AH25" s="277"/>
      <c r="AI25" s="277" t="s">
        <v>200</v>
      </c>
      <c r="AJ25" s="277" t="s">
        <v>196</v>
      </c>
      <c r="AK25" s="277" t="s">
        <v>197</v>
      </c>
      <c r="AL25" s="277" t="str">
        <f t="shared" si="2"/>
        <v>&lt;/span&gt; &lt;/a&gt;</v>
      </c>
      <c r="AM25" s="274" t="str">
        <f t="shared" si="1"/>
        <v>&lt;br&gt;</v>
      </c>
    </row>
    <row r="26" spans="1:39" ht="18" customHeight="1">
      <c r="A26" s="274">
        <f t="shared" si="3"/>
        <v>21</v>
      </c>
      <c r="B26" s="273" t="str">
        <f>scriv!D24&amp;": "&amp;scriv!Y24</f>
        <v xml:space="preserve">: </v>
      </c>
      <c r="C26" s="275" t="s">
        <v>292</v>
      </c>
      <c r="D26" s="288" t="str">
        <f t="shared" si="14"/>
        <v/>
      </c>
      <c r="E26" s="273" t="str">
        <f>IF(scriv!W24&lt;&gt;"",scriv!W24,"")</f>
        <v/>
      </c>
      <c r="F26" s="273" t="str">
        <f t="shared" si="9"/>
        <v/>
      </c>
      <c r="G26" s="273" t="str">
        <f>"unoInfo="&amp;scriv!AF24</f>
        <v>unoInfo=</v>
      </c>
      <c r="H26" s="279"/>
      <c r="S26" s="273" t="str">
        <f>IF(scriv!X24&lt;&gt;"",scriv!X24,"")</f>
        <v/>
      </c>
      <c r="W26" s="273" t="str">
        <f t="shared" si="10"/>
        <v>&lt;a href=    "#/?+++&amp;&amp;unoInfo="     id="slide21" class="slide"&gt;  &lt;span style="color:black; font-size:10px"&gt;21.  : &lt;/span&gt; &lt;/a&gt;&lt;br&gt;</v>
      </c>
      <c r="X26" s="276"/>
      <c r="Y26" s="276"/>
      <c r="Z26" s="276"/>
      <c r="AA26" s="277"/>
      <c r="AB26" s="278"/>
      <c r="AC26" s="278"/>
      <c r="AD26" s="278" t="str">
        <f t="shared" si="11"/>
        <v>slide21</v>
      </c>
      <c r="AE26" s="278" t="str">
        <f t="shared" si="12"/>
        <v xml:space="preserve"> id="slide21" </v>
      </c>
      <c r="AF26" s="278" t="s">
        <v>195</v>
      </c>
      <c r="AG26" s="273" t="str">
        <f t="shared" si="13"/>
        <v>+++&amp;&amp;unoInfo=</v>
      </c>
      <c r="AH26" s="277"/>
      <c r="AI26" s="277" t="s">
        <v>200</v>
      </c>
      <c r="AJ26" s="277" t="s">
        <v>196</v>
      </c>
      <c r="AK26" s="277" t="s">
        <v>197</v>
      </c>
      <c r="AL26" s="277" t="str">
        <f t="shared" si="2"/>
        <v>&lt;/span&gt; &lt;/a&gt;</v>
      </c>
      <c r="AM26" s="274" t="str">
        <f t="shared" si="1"/>
        <v>&lt;br&gt;</v>
      </c>
    </row>
    <row r="27" spans="1:39" ht="18" customHeight="1">
      <c r="A27" s="274">
        <f t="shared" si="3"/>
        <v>22</v>
      </c>
      <c r="B27" s="273" t="str">
        <f>scriv!D25&amp;": "&amp;scriv!Y25</f>
        <v xml:space="preserve">: </v>
      </c>
      <c r="C27" s="275" t="s">
        <v>292</v>
      </c>
      <c r="D27" s="288" t="str">
        <f t="shared" si="14"/>
        <v/>
      </c>
      <c r="E27" s="273" t="str">
        <f>IF(scriv!W25&lt;&gt;"",scriv!W25,"")</f>
        <v/>
      </c>
      <c r="F27" s="273" t="str">
        <f t="shared" si="9"/>
        <v/>
      </c>
      <c r="G27" s="273" t="str">
        <f>"unoInfo="&amp;scriv!AF25</f>
        <v>unoInfo=</v>
      </c>
      <c r="H27" s="279"/>
      <c r="S27" s="273" t="str">
        <f>IF(scriv!X25&lt;&gt;"",scriv!X25,"")</f>
        <v/>
      </c>
      <c r="W27" s="273" t="str">
        <f t="shared" si="10"/>
        <v>&lt;a href=    "#/?+++&amp;&amp;unoInfo="     id="slide22" class="slide"&gt;  &lt;span style="color:black; font-size:10px"&gt;22.  : &lt;/span&gt; &lt;/a&gt;&lt;br&gt;</v>
      </c>
      <c r="X27" s="276"/>
      <c r="Y27" s="276"/>
      <c r="Z27" s="276"/>
      <c r="AA27" s="277"/>
      <c r="AB27" s="278"/>
      <c r="AC27" s="278"/>
      <c r="AD27" s="278" t="str">
        <f t="shared" si="11"/>
        <v>slide22</v>
      </c>
      <c r="AE27" s="278" t="str">
        <f t="shared" si="12"/>
        <v xml:space="preserve"> id="slide22" </v>
      </c>
      <c r="AF27" s="278" t="s">
        <v>195</v>
      </c>
      <c r="AG27" s="273" t="str">
        <f t="shared" si="13"/>
        <v>+++&amp;&amp;unoInfo=</v>
      </c>
      <c r="AH27" s="277"/>
      <c r="AI27" s="277" t="s">
        <v>200</v>
      </c>
      <c r="AJ27" s="277" t="s">
        <v>196</v>
      </c>
      <c r="AK27" s="277" t="s">
        <v>197</v>
      </c>
      <c r="AL27" s="277" t="str">
        <f t="shared" si="2"/>
        <v>&lt;/span&gt; &lt;/a&gt;</v>
      </c>
      <c r="AM27" s="274" t="str">
        <f t="shared" si="1"/>
        <v>&lt;br&gt;</v>
      </c>
    </row>
    <row r="28" spans="1:39" ht="18" customHeight="1">
      <c r="A28" s="274">
        <f t="shared" si="3"/>
        <v>23</v>
      </c>
      <c r="B28" s="273" t="str">
        <f>scriv!D26&amp;": "&amp;scriv!Y26</f>
        <v xml:space="preserve">: </v>
      </c>
      <c r="C28" s="275" t="s">
        <v>292</v>
      </c>
      <c r="D28" s="288" t="str">
        <f t="shared" si="14"/>
        <v/>
      </c>
      <c r="E28" s="273" t="str">
        <f>IF(scriv!W26&lt;&gt;"",scriv!W26,"")</f>
        <v/>
      </c>
      <c r="F28" s="273" t="str">
        <f t="shared" si="9"/>
        <v/>
      </c>
      <c r="G28" s="273" t="str">
        <f>"unoInfo="&amp;scriv!AF26</f>
        <v>unoInfo=</v>
      </c>
      <c r="H28" s="279"/>
      <c r="S28" s="273" t="str">
        <f>IF(scriv!X26&lt;&gt;"",scriv!X26,"")</f>
        <v/>
      </c>
      <c r="W28" s="273" t="str">
        <f t="shared" si="10"/>
        <v>&lt;a href=    "#/?+++&amp;&amp;unoInfo="     id="slide23" class="slide"&gt;  &lt;span style="color:black; font-size:10px"&gt;23.  : &lt;/span&gt; &lt;/a&gt;&lt;br&gt;</v>
      </c>
      <c r="X28" s="276"/>
      <c r="Y28" s="276"/>
      <c r="Z28" s="276"/>
      <c r="AA28" s="277"/>
      <c r="AB28" s="278"/>
      <c r="AC28" s="278"/>
      <c r="AD28" s="278" t="str">
        <f t="shared" si="11"/>
        <v>slide23</v>
      </c>
      <c r="AE28" s="278" t="str">
        <f t="shared" si="12"/>
        <v xml:space="preserve"> id="slide23" </v>
      </c>
      <c r="AF28" s="278" t="s">
        <v>195</v>
      </c>
      <c r="AG28" s="273" t="str">
        <f t="shared" si="13"/>
        <v>+++&amp;&amp;unoInfo=</v>
      </c>
      <c r="AH28" s="277"/>
      <c r="AI28" s="277" t="s">
        <v>200</v>
      </c>
      <c r="AJ28" s="277" t="s">
        <v>196</v>
      </c>
      <c r="AK28" s="277" t="s">
        <v>197</v>
      </c>
      <c r="AL28" s="277" t="str">
        <f t="shared" si="2"/>
        <v>&lt;/span&gt; &lt;/a&gt;</v>
      </c>
      <c r="AM28" s="274" t="str">
        <f t="shared" si="1"/>
        <v>&lt;br&gt;</v>
      </c>
    </row>
    <row r="29" spans="1:39" ht="18" customHeight="1">
      <c r="A29" s="274">
        <f t="shared" si="3"/>
        <v>24</v>
      </c>
      <c r="B29" s="273" t="str">
        <f>scriv!D27&amp;": "&amp;scriv!Y27</f>
        <v xml:space="preserve">: </v>
      </c>
      <c r="C29" s="275" t="s">
        <v>292</v>
      </c>
      <c r="D29" s="288" t="str">
        <f t="shared" si="14"/>
        <v/>
      </c>
      <c r="E29" s="273" t="str">
        <f>IF(scriv!W27&lt;&gt;"",scriv!W27,"")</f>
        <v/>
      </c>
      <c r="F29" s="273" t="str">
        <f t="shared" si="9"/>
        <v/>
      </c>
      <c r="G29" s="273" t="str">
        <f>"unoInfo="&amp;scriv!AF27</f>
        <v>unoInfo=</v>
      </c>
      <c r="H29" s="279"/>
      <c r="S29" s="273" t="str">
        <f>IF(scriv!X27&lt;&gt;"",scriv!X27,"")</f>
        <v/>
      </c>
      <c r="W29" s="273" t="str">
        <f t="shared" si="10"/>
        <v>&lt;a href=    "#/?+++&amp;&amp;unoInfo="     id="slide24" class="slide"&gt;  &lt;span style="color:black; font-size:10px"&gt;24.  : &lt;/span&gt; &lt;/a&gt;&lt;br&gt;</v>
      </c>
      <c r="X29" s="276"/>
      <c r="Y29" s="276"/>
      <c r="Z29" s="276"/>
      <c r="AA29" s="277"/>
      <c r="AB29" s="278"/>
      <c r="AC29" s="278"/>
      <c r="AD29" s="278" t="str">
        <f t="shared" si="11"/>
        <v>slide24</v>
      </c>
      <c r="AE29" s="278" t="str">
        <f t="shared" si="12"/>
        <v xml:space="preserve"> id="slide24" </v>
      </c>
      <c r="AF29" s="278" t="s">
        <v>195</v>
      </c>
      <c r="AG29" s="273" t="str">
        <f t="shared" si="13"/>
        <v>+++&amp;&amp;unoInfo=</v>
      </c>
      <c r="AH29" s="277"/>
      <c r="AI29" s="277" t="s">
        <v>200</v>
      </c>
      <c r="AJ29" s="277" t="s">
        <v>196</v>
      </c>
      <c r="AK29" s="277" t="s">
        <v>197</v>
      </c>
      <c r="AL29" s="277" t="str">
        <f t="shared" si="2"/>
        <v>&lt;/span&gt; &lt;/a&gt;</v>
      </c>
      <c r="AM29" s="274" t="str">
        <f t="shared" si="1"/>
        <v>&lt;br&gt;</v>
      </c>
    </row>
    <row r="30" spans="1:39" ht="18" customHeight="1">
      <c r="A30" s="274">
        <f t="shared" si="3"/>
        <v>25</v>
      </c>
      <c r="B30" s="273" t="str">
        <f>scriv!D28&amp;": "&amp;scriv!Y28</f>
        <v xml:space="preserve">: </v>
      </c>
      <c r="C30" s="275" t="s">
        <v>292</v>
      </c>
      <c r="D30" s="288" t="str">
        <f t="shared" si="14"/>
        <v/>
      </c>
      <c r="E30" s="273" t="str">
        <f>IF(scriv!W28&lt;&gt;"",scriv!W28,"")</f>
        <v/>
      </c>
      <c r="F30" s="273" t="str">
        <f t="shared" si="9"/>
        <v/>
      </c>
      <c r="G30" s="273" t="str">
        <f>"unoInfo="&amp;scriv!AF28</f>
        <v>unoInfo=</v>
      </c>
      <c r="H30" s="279"/>
      <c r="S30" s="273" t="str">
        <f>IF(scriv!X28&lt;&gt;"",scriv!X28,"")</f>
        <v/>
      </c>
      <c r="W30" s="273" t="str">
        <f t="shared" si="10"/>
        <v>&lt;a href=    "#/?+++&amp;&amp;unoInfo="     id="slide25" class="slide"&gt;  &lt;span style="color:black; font-size:10px"&gt;25.  : &lt;/span&gt; &lt;/a&gt;&lt;br&gt;</v>
      </c>
      <c r="X30" s="276"/>
      <c r="Y30" s="276"/>
      <c r="Z30" s="276"/>
      <c r="AA30" s="277"/>
      <c r="AB30" s="278"/>
      <c r="AC30" s="278"/>
      <c r="AD30" s="278" t="str">
        <f t="shared" si="11"/>
        <v>slide25</v>
      </c>
      <c r="AE30" s="278" t="str">
        <f t="shared" si="12"/>
        <v xml:space="preserve"> id="slide25" </v>
      </c>
      <c r="AF30" s="278" t="s">
        <v>195</v>
      </c>
      <c r="AG30" s="273" t="str">
        <f t="shared" si="13"/>
        <v>+++&amp;&amp;unoInfo=</v>
      </c>
      <c r="AH30" s="277"/>
      <c r="AI30" s="277" t="s">
        <v>200</v>
      </c>
      <c r="AJ30" s="277" t="s">
        <v>196</v>
      </c>
      <c r="AK30" s="277" t="s">
        <v>197</v>
      </c>
      <c r="AL30" s="277" t="str">
        <f t="shared" si="2"/>
        <v>&lt;/span&gt; &lt;/a&gt;</v>
      </c>
      <c r="AM30" s="274" t="str">
        <f t="shared" si="1"/>
        <v>&lt;br&gt;</v>
      </c>
    </row>
    <row r="31" spans="1:39">
      <c r="A31" s="274">
        <f t="shared" si="3"/>
        <v>26</v>
      </c>
      <c r="B31" s="273" t="str">
        <f>scriv!D29&amp;": "&amp;scriv!Y29</f>
        <v xml:space="preserve">: </v>
      </c>
      <c r="C31" s="275" t="s">
        <v>292</v>
      </c>
      <c r="D31" s="288" t="str">
        <f t="shared" si="14"/>
        <v/>
      </c>
      <c r="E31" s="273" t="str">
        <f>IF(scriv!W29&lt;&gt;"",scriv!W29,"")</f>
        <v/>
      </c>
      <c r="F31" s="273" t="str">
        <f t="shared" si="9"/>
        <v/>
      </c>
      <c r="G31" s="273" t="str">
        <f>"unoInfo="&amp;scriv!AF29</f>
        <v>unoInfo=</v>
      </c>
      <c r="H31" s="279"/>
      <c r="S31" s="273" t="str">
        <f>IF(scriv!X29&lt;&gt;"",scriv!X29,"")</f>
        <v/>
      </c>
      <c r="W31" s="273" t="str">
        <f t="shared" si="10"/>
        <v>&lt;a href=    "#/?+++&amp;&amp;unoInfo="     id="slide26" class="slide"&gt;  &lt;span style="color:black; font-size:10px"&gt;26.  : &lt;/span&gt; &lt;/a&gt;&lt;br&gt;</v>
      </c>
      <c r="X31" s="276"/>
      <c r="Y31" s="276"/>
      <c r="Z31" s="276"/>
      <c r="AA31" s="277"/>
      <c r="AB31" s="278"/>
      <c r="AC31" s="278"/>
      <c r="AD31" s="278" t="str">
        <f t="shared" si="11"/>
        <v>slide26</v>
      </c>
      <c r="AE31" s="278" t="str">
        <f t="shared" si="12"/>
        <v xml:space="preserve"> id="slide26" </v>
      </c>
      <c r="AF31" s="278" t="s">
        <v>195</v>
      </c>
      <c r="AG31" s="273" t="str">
        <f t="shared" si="13"/>
        <v>+++&amp;&amp;unoInfo=</v>
      </c>
      <c r="AH31" s="277"/>
      <c r="AI31" s="277" t="s">
        <v>200</v>
      </c>
      <c r="AJ31" s="277" t="s">
        <v>196</v>
      </c>
      <c r="AK31" s="277" t="s">
        <v>197</v>
      </c>
      <c r="AL31" s="277" t="str">
        <f t="shared" si="2"/>
        <v>&lt;/span&gt; &lt;/a&gt;</v>
      </c>
      <c r="AM31" s="274" t="str">
        <f t="shared" si="1"/>
        <v>&lt;br&gt;</v>
      </c>
    </row>
    <row r="32" spans="1:39">
      <c r="A32" s="274">
        <f t="shared" si="3"/>
        <v>27</v>
      </c>
      <c r="B32" s="273" t="str">
        <f>scriv!D30&amp;": "&amp;scriv!Y30</f>
        <v xml:space="preserve">: </v>
      </c>
      <c r="C32" s="275" t="s">
        <v>292</v>
      </c>
      <c r="D32" s="288" t="str">
        <f t="shared" si="14"/>
        <v/>
      </c>
      <c r="E32" s="273" t="str">
        <f>IF(scriv!W30&lt;&gt;"",scriv!W30,"")</f>
        <v/>
      </c>
      <c r="F32" s="273" t="str">
        <f t="shared" si="9"/>
        <v/>
      </c>
      <c r="G32" s="273" t="str">
        <f>"unoInfo="&amp;scriv!AF30</f>
        <v>unoInfo=</v>
      </c>
      <c r="H32" s="279"/>
      <c r="S32" s="273" t="str">
        <f>IF(scriv!X30&lt;&gt;"",scriv!X30,"")</f>
        <v/>
      </c>
      <c r="W32" s="273" t="str">
        <f t="shared" si="10"/>
        <v>&lt;a href=    "#/?+++&amp;&amp;unoInfo="     id="slide27" class="slide"&gt;  &lt;span style="color:black; font-size:10px"&gt;27.  : &lt;/span&gt; &lt;/a&gt;&lt;br&gt;</v>
      </c>
      <c r="X32" s="276"/>
      <c r="Y32" s="276"/>
      <c r="Z32" s="276"/>
      <c r="AA32" s="277"/>
      <c r="AB32" s="278"/>
      <c r="AC32" s="278"/>
      <c r="AD32" s="278" t="str">
        <f t="shared" si="11"/>
        <v>slide27</v>
      </c>
      <c r="AE32" s="278" t="str">
        <f t="shared" si="12"/>
        <v xml:space="preserve"> id="slide27" </v>
      </c>
      <c r="AF32" s="278" t="s">
        <v>195</v>
      </c>
      <c r="AG32" s="273" t="str">
        <f t="shared" si="13"/>
        <v>+++&amp;&amp;unoInfo=</v>
      </c>
      <c r="AH32" s="277"/>
      <c r="AI32" s="277" t="s">
        <v>200</v>
      </c>
      <c r="AJ32" s="277" t="s">
        <v>196</v>
      </c>
      <c r="AK32" s="277" t="s">
        <v>197</v>
      </c>
      <c r="AL32" s="277" t="str">
        <f t="shared" si="2"/>
        <v>&lt;/span&gt; &lt;/a&gt;</v>
      </c>
      <c r="AM32" s="274" t="str">
        <f t="shared" si="1"/>
        <v>&lt;br&gt;</v>
      </c>
    </row>
    <row r="33" spans="1:39">
      <c r="A33" s="274">
        <f t="shared" si="3"/>
        <v>28</v>
      </c>
      <c r="B33" s="273" t="str">
        <f>scriv!D31&amp;": "&amp;scriv!Y31</f>
        <v xml:space="preserve">: </v>
      </c>
      <c r="C33" s="275" t="s">
        <v>292</v>
      </c>
      <c r="D33" s="288" t="str">
        <f t="shared" si="14"/>
        <v/>
      </c>
      <c r="E33" s="273" t="str">
        <f>IF(scriv!W31&lt;&gt;"",scriv!W31,"")</f>
        <v/>
      </c>
      <c r="F33" s="273" t="str">
        <f t="shared" si="9"/>
        <v/>
      </c>
      <c r="G33" s="273" t="str">
        <f>"unoInfo="&amp;scriv!AF31</f>
        <v>unoInfo=</v>
      </c>
      <c r="H33" s="279"/>
      <c r="S33" s="273" t="str">
        <f>IF(scriv!X31&lt;&gt;"",scriv!X31,"")</f>
        <v/>
      </c>
      <c r="W33" s="273" t="str">
        <f t="shared" si="10"/>
        <v>&lt;a href=    "#/?+++&amp;&amp;unoInfo="     id="slide28" class="slide"&gt;  &lt;span style="color:black; font-size:10px"&gt;28.  : &lt;/span&gt; &lt;/a&gt;&lt;br&gt;</v>
      </c>
      <c r="X33" s="276"/>
      <c r="Y33" s="276"/>
      <c r="Z33" s="276"/>
      <c r="AA33" s="277"/>
      <c r="AB33" s="278"/>
      <c r="AC33" s="278"/>
      <c r="AD33" s="278" t="str">
        <f t="shared" si="11"/>
        <v>slide28</v>
      </c>
      <c r="AE33" s="278" t="str">
        <f t="shared" si="12"/>
        <v xml:space="preserve"> id="slide28" </v>
      </c>
      <c r="AF33" s="278" t="s">
        <v>195</v>
      </c>
      <c r="AG33" s="273" t="str">
        <f t="shared" si="13"/>
        <v>+++&amp;&amp;unoInfo=</v>
      </c>
      <c r="AH33" s="277"/>
      <c r="AI33" s="277" t="s">
        <v>200</v>
      </c>
      <c r="AJ33" s="277" t="s">
        <v>196</v>
      </c>
      <c r="AK33" s="277" t="s">
        <v>197</v>
      </c>
      <c r="AL33" s="277" t="str">
        <f t="shared" si="2"/>
        <v>&lt;/span&gt; &lt;/a&gt;</v>
      </c>
      <c r="AM33" s="274" t="str">
        <f t="shared" si="1"/>
        <v>&lt;br&gt;</v>
      </c>
    </row>
    <row r="34" spans="1:39">
      <c r="A34" s="274">
        <f t="shared" si="3"/>
        <v>29</v>
      </c>
      <c r="B34" s="273" t="str">
        <f>scriv!D32&amp;": "&amp;scriv!Y32</f>
        <v xml:space="preserve">: </v>
      </c>
      <c r="C34" s="275" t="s">
        <v>292</v>
      </c>
      <c r="D34" s="288" t="str">
        <f t="shared" si="14"/>
        <v/>
      </c>
      <c r="E34" s="273" t="str">
        <f>IF(scriv!W32&lt;&gt;"",scriv!W32,"")</f>
        <v/>
      </c>
      <c r="F34" s="273" t="str">
        <f t="shared" si="9"/>
        <v/>
      </c>
      <c r="G34" s="273" t="str">
        <f>"unoInfo="&amp;scriv!AF32</f>
        <v>unoInfo=</v>
      </c>
      <c r="H34" s="279"/>
      <c r="S34" s="273" t="str">
        <f>IF(scriv!X32&lt;&gt;"",scriv!X32,"")</f>
        <v/>
      </c>
      <c r="W34" s="273" t="str">
        <f t="shared" si="10"/>
        <v>&lt;a href=    "#/?+++&amp;&amp;unoInfo="     id="slide29" class="slide"&gt;  &lt;span style="color:black; font-size:10px"&gt;29.  : &lt;/span&gt; &lt;/a&gt;&lt;br&gt;</v>
      </c>
      <c r="X34" s="276"/>
      <c r="Y34" s="276"/>
      <c r="Z34" s="276"/>
      <c r="AA34" s="277"/>
      <c r="AB34" s="278"/>
      <c r="AC34" s="278"/>
      <c r="AD34" s="278" t="str">
        <f t="shared" si="11"/>
        <v>slide29</v>
      </c>
      <c r="AE34" s="278" t="str">
        <f t="shared" si="12"/>
        <v xml:space="preserve"> id="slide29" </v>
      </c>
      <c r="AF34" s="278" t="s">
        <v>195</v>
      </c>
      <c r="AG34" s="273" t="str">
        <f t="shared" si="13"/>
        <v>+++&amp;&amp;unoInfo=</v>
      </c>
      <c r="AH34" s="277"/>
      <c r="AI34" s="277" t="s">
        <v>200</v>
      </c>
      <c r="AJ34" s="277" t="s">
        <v>196</v>
      </c>
      <c r="AK34" s="277" t="s">
        <v>197</v>
      </c>
      <c r="AL34" s="277" t="str">
        <f t="shared" si="2"/>
        <v>&lt;/span&gt; &lt;/a&gt;</v>
      </c>
      <c r="AM34" s="274" t="str">
        <f t="shared" si="1"/>
        <v>&lt;br&gt;</v>
      </c>
    </row>
    <row r="35" spans="1:39">
      <c r="A35" s="274">
        <f t="shared" si="3"/>
        <v>30</v>
      </c>
      <c r="B35" s="273" t="str">
        <f>scriv!D33&amp;": "&amp;scriv!Y33</f>
        <v xml:space="preserve">: </v>
      </c>
      <c r="C35" s="275" t="s">
        <v>292</v>
      </c>
      <c r="D35" s="288" t="str">
        <f t="shared" si="14"/>
        <v/>
      </c>
      <c r="E35" s="273" t="str">
        <f>IF(scriv!W33&lt;&gt;"",scriv!W33,"")</f>
        <v/>
      </c>
      <c r="F35" s="273" t="str">
        <f t="shared" si="9"/>
        <v/>
      </c>
      <c r="G35" s="273" t="str">
        <f>"unoInfo="&amp;scriv!AF33</f>
        <v>unoInfo=</v>
      </c>
      <c r="H35" s="279"/>
      <c r="S35" s="273" t="str">
        <f>IF(scriv!X33&lt;&gt;"",scriv!X33,"")</f>
        <v/>
      </c>
      <c r="W35" s="273" t="str">
        <f t="shared" si="10"/>
        <v>&lt;a href=    "#/?+++&amp;&amp;unoInfo="     id="slide30" class="slide"&gt;  &lt;span style="color:black; font-size:10px"&gt;30.  : &lt;/span&gt; &lt;/a&gt;&lt;br&gt;</v>
      </c>
      <c r="X35" s="276"/>
      <c r="Y35" s="276"/>
      <c r="Z35" s="276"/>
      <c r="AA35" s="277"/>
      <c r="AB35" s="278"/>
      <c r="AC35" s="278"/>
      <c r="AD35" s="278" t="str">
        <f t="shared" si="11"/>
        <v>slide30</v>
      </c>
      <c r="AE35" s="278" t="str">
        <f t="shared" si="12"/>
        <v xml:space="preserve"> id="slide30" </v>
      </c>
      <c r="AF35" s="278" t="s">
        <v>195</v>
      </c>
      <c r="AG35" s="273" t="str">
        <f t="shared" si="13"/>
        <v>+++&amp;&amp;unoInfo=</v>
      </c>
      <c r="AH35" s="277"/>
      <c r="AI35" s="277" t="s">
        <v>200</v>
      </c>
      <c r="AJ35" s="277" t="s">
        <v>196</v>
      </c>
      <c r="AK35" s="277" t="s">
        <v>197</v>
      </c>
      <c r="AL35" s="277" t="str">
        <f t="shared" si="2"/>
        <v>&lt;/span&gt; &lt;/a&gt;</v>
      </c>
      <c r="AM35" s="274" t="str">
        <f t="shared" si="1"/>
        <v>&lt;br&gt;</v>
      </c>
    </row>
    <row r="36" spans="1:39">
      <c r="A36" s="274">
        <f t="shared" si="3"/>
        <v>31</v>
      </c>
      <c r="B36" s="273" t="str">
        <f>scriv!D34&amp;": "&amp;scriv!Y34</f>
        <v xml:space="preserve">: </v>
      </c>
      <c r="C36" s="275" t="s">
        <v>292</v>
      </c>
      <c r="D36" s="288" t="str">
        <f t="shared" si="14"/>
        <v/>
      </c>
      <c r="E36" s="273" t="str">
        <f>IF(scriv!W34&lt;&gt;"",scriv!W34,"")</f>
        <v/>
      </c>
      <c r="F36" s="273" t="str">
        <f t="shared" si="9"/>
        <v/>
      </c>
      <c r="G36" s="273" t="str">
        <f>"unoInfo="&amp;scriv!AF34</f>
        <v>unoInfo=</v>
      </c>
      <c r="H36" s="279"/>
      <c r="S36" s="273" t="str">
        <f>IF(scriv!X34&lt;&gt;"",scriv!X34,"")</f>
        <v/>
      </c>
      <c r="W36" s="273" t="str">
        <f t="shared" si="10"/>
        <v>&lt;a href=    "#/?+++&amp;&amp;unoInfo="     id="slide31" class="slide"&gt;  &lt;span style="color:black; font-size:10px"&gt;31.  : &lt;/span&gt; &lt;/a&gt;&lt;br&gt;</v>
      </c>
      <c r="X36" s="276"/>
      <c r="Y36" s="276"/>
      <c r="Z36" s="276"/>
      <c r="AA36" s="277"/>
      <c r="AB36" s="278"/>
      <c r="AC36" s="278"/>
      <c r="AD36" s="278" t="str">
        <f t="shared" si="11"/>
        <v>slide31</v>
      </c>
      <c r="AE36" s="278" t="str">
        <f t="shared" si="12"/>
        <v xml:space="preserve"> id="slide31" </v>
      </c>
      <c r="AF36" s="278" t="s">
        <v>195</v>
      </c>
      <c r="AG36" s="273" t="str">
        <f t="shared" si="13"/>
        <v>+++&amp;&amp;unoInfo=</v>
      </c>
      <c r="AH36" s="277"/>
      <c r="AI36" s="277" t="s">
        <v>200</v>
      </c>
      <c r="AJ36" s="277" t="s">
        <v>196</v>
      </c>
      <c r="AK36" s="277" t="s">
        <v>197</v>
      </c>
      <c r="AL36" s="277" t="str">
        <f t="shared" si="2"/>
        <v>&lt;/span&gt; &lt;/a&gt;</v>
      </c>
      <c r="AM36" s="274" t="str">
        <f t="shared" si="1"/>
        <v>&lt;br&gt;</v>
      </c>
    </row>
    <row r="37" spans="1:39">
      <c r="A37" s="274">
        <f t="shared" si="3"/>
        <v>32</v>
      </c>
      <c r="B37" s="273" t="str">
        <f>scriv!D35&amp;": "&amp;scriv!Y35</f>
        <v xml:space="preserve">: </v>
      </c>
      <c r="C37" s="275" t="s">
        <v>292</v>
      </c>
      <c r="D37" s="288" t="str">
        <f t="shared" si="14"/>
        <v/>
      </c>
      <c r="E37" s="273" t="str">
        <f>IF(scriv!W35&lt;&gt;"",scriv!W35,"")</f>
        <v/>
      </c>
      <c r="F37" s="273" t="str">
        <f t="shared" si="9"/>
        <v/>
      </c>
      <c r="G37" s="273" t="str">
        <f>"unoInfo="&amp;scriv!AF35</f>
        <v>unoInfo=</v>
      </c>
      <c r="H37" s="279"/>
      <c r="S37" s="273" t="str">
        <f>IF(scriv!X35&lt;&gt;"",scriv!X35,"")</f>
        <v/>
      </c>
      <c r="W37" s="273" t="str">
        <f t="shared" si="10"/>
        <v>&lt;a href=    "#/?+++&amp;&amp;unoInfo="     id="slide32" class="slide"&gt;  &lt;span style="color:black; font-size:10px"&gt;32.  : &lt;/span&gt; &lt;/a&gt;&lt;br&gt;</v>
      </c>
      <c r="X37" s="276"/>
      <c r="Y37" s="276"/>
      <c r="Z37" s="276"/>
      <c r="AA37" s="277"/>
      <c r="AB37" s="278"/>
      <c r="AC37" s="278"/>
      <c r="AD37" s="278" t="str">
        <f t="shared" si="11"/>
        <v>slide32</v>
      </c>
      <c r="AE37" s="278" t="str">
        <f t="shared" si="12"/>
        <v xml:space="preserve"> id="slide32" </v>
      </c>
      <c r="AF37" s="278" t="s">
        <v>195</v>
      </c>
      <c r="AG37" s="273" t="str">
        <f t="shared" si="13"/>
        <v>+++&amp;&amp;unoInfo=</v>
      </c>
      <c r="AH37" s="277"/>
      <c r="AI37" s="277" t="s">
        <v>200</v>
      </c>
      <c r="AJ37" s="277" t="s">
        <v>196</v>
      </c>
      <c r="AK37" s="277" t="s">
        <v>197</v>
      </c>
      <c r="AL37" s="277" t="str">
        <f t="shared" si="2"/>
        <v>&lt;/span&gt; &lt;/a&gt;</v>
      </c>
      <c r="AM37" s="274" t="str">
        <f t="shared" si="1"/>
        <v>&lt;br&gt;</v>
      </c>
    </row>
    <row r="38" spans="1:39">
      <c r="A38" s="274">
        <f t="shared" si="3"/>
        <v>33</v>
      </c>
      <c r="B38" s="273" t="str">
        <f>scriv!D36&amp;": "&amp;scriv!Y36</f>
        <v xml:space="preserve">: </v>
      </c>
      <c r="C38" s="275" t="s">
        <v>292</v>
      </c>
      <c r="D38" s="288" t="str">
        <f t="shared" si="14"/>
        <v/>
      </c>
      <c r="E38" s="273" t="str">
        <f>IF(scriv!W36&lt;&gt;"",scriv!W36,"")</f>
        <v/>
      </c>
      <c r="F38" s="273" t="str">
        <f t="shared" si="9"/>
        <v/>
      </c>
      <c r="G38" s="273" t="str">
        <f>"unoInfo="&amp;scriv!AF36</f>
        <v>unoInfo=</v>
      </c>
      <c r="H38" s="279"/>
      <c r="S38" s="273" t="str">
        <f>IF(scriv!X36&lt;&gt;"",scriv!X36,"")</f>
        <v/>
      </c>
      <c r="W38" s="273" t="str">
        <f t="shared" si="10"/>
        <v>&lt;a href=    "#/?+++&amp;&amp;unoInfo="     id="slide33" class="slide"&gt;  &lt;span style="color:black; font-size:10px"&gt;33.  : &lt;/span&gt; &lt;/a&gt;&lt;br&gt;</v>
      </c>
      <c r="X38" s="276"/>
      <c r="Y38" s="276"/>
      <c r="Z38" s="276"/>
      <c r="AA38" s="277"/>
      <c r="AB38" s="278"/>
      <c r="AC38" s="278"/>
      <c r="AD38" s="278" t="str">
        <f t="shared" si="11"/>
        <v>slide33</v>
      </c>
      <c r="AE38" s="278" t="str">
        <f t="shared" si="12"/>
        <v xml:space="preserve"> id="slide33" </v>
      </c>
      <c r="AF38" s="278" t="s">
        <v>195</v>
      </c>
      <c r="AG38" s="273" t="str">
        <f t="shared" si="13"/>
        <v>+++&amp;&amp;unoInfo=</v>
      </c>
      <c r="AH38" s="277"/>
      <c r="AI38" s="277" t="s">
        <v>200</v>
      </c>
      <c r="AJ38" s="277" t="s">
        <v>196</v>
      </c>
      <c r="AK38" s="277" t="s">
        <v>197</v>
      </c>
      <c r="AL38" s="277" t="str">
        <f t="shared" si="2"/>
        <v>&lt;/span&gt; &lt;/a&gt;</v>
      </c>
      <c r="AM38" s="274" t="str">
        <f t="shared" si="1"/>
        <v>&lt;br&gt;</v>
      </c>
    </row>
    <row r="39" spans="1:39">
      <c r="A39" s="274">
        <f t="shared" si="3"/>
        <v>34</v>
      </c>
      <c r="B39" s="273" t="str">
        <f>scriv!D37&amp;": "&amp;scriv!Y37</f>
        <v xml:space="preserve">: </v>
      </c>
      <c r="C39" s="275" t="s">
        <v>292</v>
      </c>
      <c r="D39" s="288" t="str">
        <f t="shared" si="14"/>
        <v/>
      </c>
      <c r="E39" s="273" t="str">
        <f>IF(scriv!W37&lt;&gt;"",scriv!W37,"")</f>
        <v/>
      </c>
      <c r="F39" s="273" t="str">
        <f t="shared" si="9"/>
        <v/>
      </c>
      <c r="G39" s="273" t="str">
        <f>"unoInfo="&amp;scriv!AF37</f>
        <v>unoInfo=</v>
      </c>
      <c r="H39" s="279"/>
      <c r="S39" s="273" t="str">
        <f>IF(scriv!X37&lt;&gt;"",scriv!X37,"")</f>
        <v/>
      </c>
      <c r="W39" s="273" t="str">
        <f t="shared" si="10"/>
        <v>&lt;a href=    "#/?+++&amp;&amp;unoInfo="     id="slide34" class="slide"&gt;  &lt;span style="color:black; font-size:10px"&gt;34.  : &lt;/span&gt; &lt;/a&gt;&lt;br&gt;</v>
      </c>
      <c r="X39" s="276"/>
      <c r="Y39" s="276"/>
      <c r="Z39" s="276"/>
      <c r="AA39" s="277"/>
      <c r="AB39" s="278"/>
      <c r="AC39" s="278"/>
      <c r="AD39" s="278" t="str">
        <f t="shared" si="11"/>
        <v>slide34</v>
      </c>
      <c r="AE39" s="278" t="str">
        <f t="shared" si="12"/>
        <v xml:space="preserve"> id="slide34" </v>
      </c>
      <c r="AF39" s="278" t="s">
        <v>195</v>
      </c>
      <c r="AG39" s="273" t="str">
        <f t="shared" si="13"/>
        <v>+++&amp;&amp;unoInfo=</v>
      </c>
      <c r="AH39" s="277"/>
      <c r="AI39" s="277" t="s">
        <v>200</v>
      </c>
      <c r="AJ39" s="277" t="s">
        <v>196</v>
      </c>
      <c r="AK39" s="277" t="s">
        <v>197</v>
      </c>
      <c r="AL39" s="277" t="str">
        <f t="shared" si="2"/>
        <v>&lt;/span&gt; &lt;/a&gt;</v>
      </c>
      <c r="AM39" s="274" t="str">
        <f t="shared" si="1"/>
        <v>&lt;br&gt;</v>
      </c>
    </row>
    <row r="40" spans="1:39">
      <c r="A40" s="274">
        <f t="shared" si="3"/>
        <v>35</v>
      </c>
      <c r="B40" s="273" t="str">
        <f>scriv!D38&amp;": "&amp;scriv!Y38</f>
        <v xml:space="preserve">: </v>
      </c>
      <c r="C40" s="275" t="s">
        <v>292</v>
      </c>
      <c r="D40" s="288" t="str">
        <f t="shared" si="14"/>
        <v/>
      </c>
      <c r="E40" s="273" t="str">
        <f>IF(scriv!W38&lt;&gt;"",scriv!W38,"")</f>
        <v/>
      </c>
      <c r="F40" s="273" t="str">
        <f t="shared" si="9"/>
        <v/>
      </c>
      <c r="G40" s="273" t="str">
        <f>"unoInfo="&amp;scriv!AF38</f>
        <v>unoInfo=</v>
      </c>
      <c r="H40" s="279"/>
      <c r="S40" s="273" t="str">
        <f>IF(scriv!X38&lt;&gt;"",scriv!X38,"")</f>
        <v/>
      </c>
      <c r="W40" s="273" t="str">
        <f t="shared" si="10"/>
        <v>&lt;a href=    "#/?+++&amp;&amp;unoInfo="     id="slide35" class="slide"&gt;  &lt;span style="color:black; font-size:10px"&gt;35.  : &lt;/span&gt; &lt;/a&gt;&lt;br&gt;</v>
      </c>
      <c r="X40" s="276"/>
      <c r="Y40" s="276"/>
      <c r="Z40" s="276"/>
      <c r="AA40" s="277"/>
      <c r="AB40" s="278"/>
      <c r="AC40" s="278"/>
      <c r="AD40" s="278" t="str">
        <f t="shared" si="11"/>
        <v>slide35</v>
      </c>
      <c r="AE40" s="278" t="str">
        <f t="shared" si="12"/>
        <v xml:space="preserve"> id="slide35" </v>
      </c>
      <c r="AF40" s="278" t="s">
        <v>195</v>
      </c>
      <c r="AG40" s="273" t="str">
        <f t="shared" si="13"/>
        <v>+++&amp;&amp;unoInfo=</v>
      </c>
      <c r="AH40" s="277"/>
      <c r="AI40" s="277" t="s">
        <v>200</v>
      </c>
      <c r="AJ40" s="277" t="s">
        <v>196</v>
      </c>
      <c r="AK40" s="277" t="s">
        <v>197</v>
      </c>
      <c r="AL40" s="277" t="str">
        <f t="shared" si="2"/>
        <v>&lt;/span&gt; &lt;/a&gt;</v>
      </c>
      <c r="AM40" s="274" t="str">
        <f t="shared" si="1"/>
        <v>&lt;br&gt;</v>
      </c>
    </row>
    <row r="41" spans="1:39">
      <c r="A41" s="274">
        <f t="shared" si="3"/>
        <v>36</v>
      </c>
      <c r="B41" s="273" t="str">
        <f>scriv!D39&amp;": "&amp;scriv!Y39</f>
        <v xml:space="preserve">: </v>
      </c>
      <c r="C41" s="275" t="s">
        <v>292</v>
      </c>
      <c r="D41" s="288" t="str">
        <f t="shared" si="14"/>
        <v/>
      </c>
      <c r="E41" s="273" t="str">
        <f>IF(scriv!W39&lt;&gt;"",scriv!W39,"")</f>
        <v/>
      </c>
      <c r="F41" s="273" t="str">
        <f t="shared" si="9"/>
        <v/>
      </c>
      <c r="G41" s="273" t="str">
        <f>"unoInfo="&amp;scriv!AF39</f>
        <v>unoInfo=</v>
      </c>
      <c r="H41" s="279"/>
      <c r="S41" s="273" t="str">
        <f>IF(scriv!X39&lt;&gt;"",scriv!X39,"")</f>
        <v/>
      </c>
      <c r="W41" s="273" t="str">
        <f t="shared" si="10"/>
        <v>&lt;a href=    "#/?+++&amp;&amp;unoInfo="     id="slide36" class="slide"&gt;  &lt;span style="color:black; font-size:10px"&gt;36.  : &lt;/span&gt; &lt;/a&gt;&lt;br&gt;</v>
      </c>
      <c r="X41" s="276"/>
      <c r="Y41" s="276"/>
      <c r="Z41" s="276"/>
      <c r="AA41" s="277"/>
      <c r="AB41" s="278"/>
      <c r="AC41" s="278"/>
      <c r="AD41" s="278" t="str">
        <f t="shared" si="11"/>
        <v>slide36</v>
      </c>
      <c r="AE41" s="278" t="str">
        <f t="shared" si="12"/>
        <v xml:space="preserve"> id="slide36" </v>
      </c>
      <c r="AF41" s="278" t="s">
        <v>195</v>
      </c>
      <c r="AG41" s="273" t="str">
        <f t="shared" si="13"/>
        <v>+++&amp;&amp;unoInfo=</v>
      </c>
      <c r="AH41" s="277"/>
      <c r="AI41" s="277" t="s">
        <v>200</v>
      </c>
      <c r="AJ41" s="277" t="s">
        <v>196</v>
      </c>
      <c r="AK41" s="277" t="s">
        <v>197</v>
      </c>
      <c r="AL41" s="277" t="str">
        <f t="shared" si="2"/>
        <v>&lt;/span&gt; &lt;/a&gt;</v>
      </c>
      <c r="AM41" s="274" t="str">
        <f t="shared" si="1"/>
        <v>&lt;br&gt;</v>
      </c>
    </row>
    <row r="42" spans="1:39">
      <c r="A42" s="274">
        <f t="shared" si="3"/>
        <v>37</v>
      </c>
      <c r="B42" s="273" t="str">
        <f>scriv!D40&amp;": "&amp;scriv!Y40</f>
        <v xml:space="preserve">: </v>
      </c>
      <c r="C42" s="275" t="s">
        <v>292</v>
      </c>
      <c r="D42" s="288" t="str">
        <f t="shared" si="14"/>
        <v/>
      </c>
      <c r="E42" s="273" t="str">
        <f>IF(scriv!W40&lt;&gt;"",scriv!W40,"")</f>
        <v/>
      </c>
      <c r="F42" s="273" t="str">
        <f t="shared" si="9"/>
        <v/>
      </c>
      <c r="G42" s="273" t="str">
        <f>"unoInfo="&amp;scriv!AF40</f>
        <v>unoInfo=</v>
      </c>
      <c r="H42" s="279"/>
      <c r="S42" s="273" t="str">
        <f>IF(scriv!X40&lt;&gt;"",scriv!X40,"")</f>
        <v/>
      </c>
      <c r="W42" s="273" t="str">
        <f t="shared" si="10"/>
        <v>&lt;a href=    "#/?+++&amp;&amp;unoInfo="     id="slide37" class="slide"&gt;  &lt;span style="color:black; font-size:10px"&gt;37.  : &lt;/span&gt; &lt;/a&gt;&lt;br&gt;</v>
      </c>
      <c r="X42" s="276"/>
      <c r="Y42" s="276"/>
      <c r="Z42" s="276"/>
      <c r="AA42" s="277"/>
      <c r="AB42" s="278"/>
      <c r="AC42" s="278"/>
      <c r="AD42" s="278" t="str">
        <f t="shared" si="11"/>
        <v>slide37</v>
      </c>
      <c r="AE42" s="278" t="str">
        <f t="shared" si="12"/>
        <v xml:space="preserve"> id="slide37" </v>
      </c>
      <c r="AF42" s="278" t="s">
        <v>195</v>
      </c>
      <c r="AG42" s="273" t="str">
        <f t="shared" si="13"/>
        <v>+++&amp;&amp;unoInfo=</v>
      </c>
      <c r="AH42" s="277"/>
      <c r="AI42" s="277" t="s">
        <v>200</v>
      </c>
      <c r="AJ42" s="277" t="s">
        <v>196</v>
      </c>
      <c r="AK42" s="277" t="s">
        <v>197</v>
      </c>
      <c r="AL42" s="277" t="str">
        <f t="shared" si="2"/>
        <v>&lt;/span&gt; &lt;/a&gt;</v>
      </c>
      <c r="AM42" s="274" t="str">
        <f t="shared" si="1"/>
        <v>&lt;br&gt;</v>
      </c>
    </row>
    <row r="43" spans="1:39">
      <c r="A43" s="274">
        <f t="shared" si="3"/>
        <v>38</v>
      </c>
      <c r="B43" s="273" t="str">
        <f>scriv!D41&amp;": "&amp;scriv!Y41</f>
        <v xml:space="preserve">: </v>
      </c>
      <c r="C43" s="275" t="s">
        <v>292</v>
      </c>
      <c r="D43" s="288" t="str">
        <f t="shared" si="14"/>
        <v/>
      </c>
      <c r="E43" s="273" t="str">
        <f>IF(scriv!W41&lt;&gt;"",scriv!W41,"")</f>
        <v/>
      </c>
      <c r="F43" s="273" t="str">
        <f t="shared" si="9"/>
        <v/>
      </c>
      <c r="G43" s="273" t="str">
        <f>"unoInfo="&amp;scriv!AF41</f>
        <v>unoInfo=</v>
      </c>
      <c r="H43" s="279"/>
      <c r="S43" s="273" t="str">
        <f>IF(scriv!X41&lt;&gt;"",scriv!X41,"")</f>
        <v/>
      </c>
      <c r="W43" s="273" t="str">
        <f t="shared" si="10"/>
        <v>&lt;a href=    "#/?+++&amp;&amp;unoInfo="     id="slide38" class="slide"&gt;  &lt;span style="color:black; font-size:10px"&gt;38.  : &lt;/span&gt; &lt;/a&gt;&lt;br&gt;</v>
      </c>
      <c r="X43" s="276"/>
      <c r="Y43" s="276"/>
      <c r="Z43" s="276"/>
      <c r="AA43" s="277"/>
      <c r="AB43" s="278"/>
      <c r="AC43" s="278"/>
      <c r="AD43" s="278" t="str">
        <f t="shared" si="11"/>
        <v>slide38</v>
      </c>
      <c r="AE43" s="278" t="str">
        <f t="shared" si="12"/>
        <v xml:space="preserve"> id="slide38" </v>
      </c>
      <c r="AF43" s="278" t="s">
        <v>195</v>
      </c>
      <c r="AG43" s="273" t="str">
        <f t="shared" si="13"/>
        <v>+++&amp;&amp;unoInfo=</v>
      </c>
      <c r="AH43" s="277"/>
      <c r="AI43" s="277" t="s">
        <v>200</v>
      </c>
      <c r="AJ43" s="277" t="s">
        <v>196</v>
      </c>
      <c r="AK43" s="277" t="s">
        <v>197</v>
      </c>
      <c r="AL43" s="277" t="str">
        <f t="shared" si="2"/>
        <v>&lt;/span&gt; &lt;/a&gt;</v>
      </c>
      <c r="AM43" s="274" t="str">
        <f t="shared" si="1"/>
        <v>&lt;br&gt;</v>
      </c>
    </row>
    <row r="44" spans="1:39">
      <c r="A44" s="274">
        <f t="shared" si="3"/>
        <v>39</v>
      </c>
      <c r="B44" s="273" t="str">
        <f>scriv!D42&amp;": "&amp;scriv!Y42</f>
        <v xml:space="preserve">: </v>
      </c>
      <c r="C44" s="275" t="s">
        <v>292</v>
      </c>
      <c r="D44" s="288" t="str">
        <f t="shared" si="14"/>
        <v/>
      </c>
      <c r="E44" s="273" t="str">
        <f>IF(scriv!W42&lt;&gt;"",scriv!W42,"")</f>
        <v/>
      </c>
      <c r="F44" s="273" t="str">
        <f t="shared" si="9"/>
        <v/>
      </c>
      <c r="G44" s="273" t="str">
        <f>"unoInfo="&amp;scriv!AF42</f>
        <v>unoInfo=</v>
      </c>
      <c r="H44" s="279"/>
      <c r="S44" s="273" t="str">
        <f>IF(scriv!X42&lt;&gt;"",scriv!X42,"")</f>
        <v/>
      </c>
      <c r="W44" s="273" t="str">
        <f t="shared" si="10"/>
        <v>&lt;a href=    "#/?+++&amp;&amp;unoInfo="     id="slide39" class="slide"&gt;  &lt;span style="color:black; font-size:10px"&gt;39.  : &lt;/span&gt; &lt;/a&gt;&lt;br&gt;</v>
      </c>
      <c r="X44" s="276"/>
      <c r="Y44" s="276"/>
      <c r="Z44" s="276"/>
      <c r="AA44" s="277"/>
      <c r="AB44" s="278"/>
      <c r="AC44" s="278"/>
      <c r="AD44" s="278" t="str">
        <f t="shared" si="11"/>
        <v>slide39</v>
      </c>
      <c r="AE44" s="278" t="str">
        <f t="shared" si="12"/>
        <v xml:space="preserve"> id="slide39" </v>
      </c>
      <c r="AF44" s="278" t="s">
        <v>195</v>
      </c>
      <c r="AG44" s="273" t="str">
        <f t="shared" si="13"/>
        <v>+++&amp;&amp;unoInfo=</v>
      </c>
      <c r="AH44" s="277"/>
      <c r="AI44" s="277" t="s">
        <v>200</v>
      </c>
      <c r="AJ44" s="277" t="s">
        <v>196</v>
      </c>
      <c r="AK44" s="277" t="s">
        <v>197</v>
      </c>
      <c r="AL44" s="277" t="str">
        <f t="shared" si="2"/>
        <v>&lt;/span&gt; &lt;/a&gt;</v>
      </c>
      <c r="AM44" s="274" t="str">
        <f t="shared" si="1"/>
        <v>&lt;br&gt;</v>
      </c>
    </row>
    <row r="45" spans="1:39">
      <c r="A45" s="274">
        <f t="shared" si="3"/>
        <v>40</v>
      </c>
      <c r="B45" s="273" t="str">
        <f>scriv!D43&amp;": "&amp;scriv!Y43</f>
        <v xml:space="preserve">: </v>
      </c>
      <c r="C45" s="275" t="s">
        <v>292</v>
      </c>
      <c r="D45" s="288" t="str">
        <f t="shared" si="14"/>
        <v/>
      </c>
      <c r="E45" s="273" t="str">
        <f>IF(scriv!W43&lt;&gt;"",scriv!W43,"")</f>
        <v/>
      </c>
      <c r="F45" s="273" t="str">
        <f t="shared" si="9"/>
        <v/>
      </c>
      <c r="G45" s="273" t="str">
        <f>"unoInfo="&amp;scriv!AF43</f>
        <v>unoInfo=</v>
      </c>
      <c r="H45" s="279"/>
      <c r="S45" s="273" t="str">
        <f>IF(scriv!X43&lt;&gt;"",scriv!X43,"")</f>
        <v/>
      </c>
      <c r="W45" s="273" t="str">
        <f t="shared" si="10"/>
        <v>&lt;a href=    "#/?+++&amp;&amp;unoInfo="     id="slide40" class="slide"&gt;  &lt;span style="color:black; font-size:10px"&gt;40.  : &lt;/span&gt; &lt;/a&gt;&lt;br&gt;</v>
      </c>
      <c r="X45" s="276"/>
      <c r="Y45" s="276"/>
      <c r="Z45" s="276"/>
      <c r="AA45" s="277"/>
      <c r="AB45" s="278"/>
      <c r="AC45" s="278"/>
      <c r="AD45" s="278" t="str">
        <f t="shared" si="11"/>
        <v>slide40</v>
      </c>
      <c r="AE45" s="278" t="str">
        <f t="shared" si="12"/>
        <v xml:space="preserve"> id="slide40" </v>
      </c>
      <c r="AF45" s="278" t="s">
        <v>195</v>
      </c>
      <c r="AG45" s="273" t="str">
        <f t="shared" si="13"/>
        <v>+++&amp;&amp;unoInfo=</v>
      </c>
      <c r="AH45" s="277"/>
      <c r="AI45" s="277" t="s">
        <v>200</v>
      </c>
      <c r="AJ45" s="277" t="s">
        <v>196</v>
      </c>
      <c r="AK45" s="277" t="s">
        <v>197</v>
      </c>
      <c r="AL45" s="277" t="str">
        <f t="shared" si="2"/>
        <v>&lt;/span&gt; &lt;/a&gt;</v>
      </c>
      <c r="AM45" s="274" t="str">
        <f t="shared" si="1"/>
        <v>&lt;br&gt;</v>
      </c>
    </row>
    <row r="46" spans="1:39">
      <c r="A46" s="274">
        <f t="shared" si="3"/>
        <v>41</v>
      </c>
      <c r="B46" s="273" t="str">
        <f>scriv!D44&amp;": "&amp;scriv!Y44</f>
        <v xml:space="preserve">: </v>
      </c>
      <c r="C46" s="275" t="s">
        <v>292</v>
      </c>
      <c r="D46" s="288" t="str">
        <f t="shared" si="14"/>
        <v/>
      </c>
      <c r="E46" s="273" t="str">
        <f>IF(scriv!W44&lt;&gt;"",scriv!W44,"")</f>
        <v/>
      </c>
      <c r="F46" s="273" t="str">
        <f t="shared" si="9"/>
        <v/>
      </c>
      <c r="G46" s="273" t="str">
        <f>"unoInfo="&amp;scriv!AF44</f>
        <v>unoInfo=</v>
      </c>
      <c r="H46" s="279"/>
      <c r="S46" s="273" t="str">
        <f>IF(scriv!X44&lt;&gt;"",scriv!X44,"")</f>
        <v/>
      </c>
      <c r="W46" s="273" t="str">
        <f t="shared" si="10"/>
        <v>&lt;a href=    "#/?+++&amp;&amp;unoInfo="     id="slide41" class="slide"&gt;  &lt;span style="color:black; font-size:10px"&gt;41.  : &lt;/span&gt; &lt;/a&gt;&lt;br&gt;</v>
      </c>
      <c r="X46" s="276"/>
      <c r="Y46" s="276"/>
      <c r="Z46" s="276"/>
      <c r="AA46" s="277"/>
      <c r="AB46" s="278"/>
      <c r="AC46" s="278"/>
      <c r="AD46" s="278" t="str">
        <f t="shared" si="11"/>
        <v>slide41</v>
      </c>
      <c r="AE46" s="278" t="str">
        <f t="shared" si="12"/>
        <v xml:space="preserve"> id="slide41" </v>
      </c>
      <c r="AF46" s="278" t="s">
        <v>195</v>
      </c>
      <c r="AG46" s="273" t="str">
        <f t="shared" si="13"/>
        <v>+++&amp;&amp;unoInfo=</v>
      </c>
      <c r="AH46" s="277"/>
      <c r="AI46" s="277" t="s">
        <v>200</v>
      </c>
      <c r="AJ46" s="277" t="s">
        <v>196</v>
      </c>
      <c r="AK46" s="277" t="s">
        <v>197</v>
      </c>
      <c r="AL46" s="277" t="str">
        <f t="shared" si="2"/>
        <v>&lt;/span&gt; &lt;/a&gt;</v>
      </c>
      <c r="AM46" s="274" t="str">
        <f t="shared" si="1"/>
        <v>&lt;br&gt;</v>
      </c>
    </row>
    <row r="47" spans="1:39">
      <c r="A47" s="274">
        <f t="shared" si="3"/>
        <v>42</v>
      </c>
      <c r="B47" s="273" t="str">
        <f>scriv!D45&amp;": "&amp;scriv!Y45</f>
        <v xml:space="preserve">: </v>
      </c>
      <c r="C47" s="275" t="s">
        <v>292</v>
      </c>
      <c r="D47" s="288" t="str">
        <f t="shared" si="14"/>
        <v/>
      </c>
      <c r="E47" s="273" t="str">
        <f>IF(scriv!W45&lt;&gt;"",scriv!W45,"")</f>
        <v/>
      </c>
      <c r="F47" s="273" t="str">
        <f t="shared" si="9"/>
        <v/>
      </c>
      <c r="G47" s="273" t="str">
        <f>"unoInfo="&amp;scriv!AF45</f>
        <v>unoInfo=</v>
      </c>
      <c r="H47" s="279"/>
      <c r="S47" s="273" t="str">
        <f>IF(scriv!X45&lt;&gt;"",scriv!X45,"")</f>
        <v/>
      </c>
      <c r="W47" s="273" t="str">
        <f t="shared" si="10"/>
        <v>&lt;a href=    "#/?+++&amp;&amp;unoInfo="     id="slide42" class="slide"&gt;  &lt;span style="color:black; font-size:10px"&gt;42.  : &lt;/span&gt; &lt;/a&gt;&lt;br&gt;</v>
      </c>
      <c r="X47" s="276"/>
      <c r="Y47" s="276"/>
      <c r="Z47" s="276"/>
      <c r="AA47" s="277"/>
      <c r="AB47" s="278"/>
      <c r="AC47" s="278"/>
      <c r="AD47" s="278" t="str">
        <f t="shared" si="11"/>
        <v>slide42</v>
      </c>
      <c r="AE47" s="278" t="str">
        <f t="shared" si="12"/>
        <v xml:space="preserve"> id="slide42" </v>
      </c>
      <c r="AF47" s="278" t="s">
        <v>195</v>
      </c>
      <c r="AG47" s="273" t="str">
        <f t="shared" si="13"/>
        <v>+++&amp;&amp;unoInfo=</v>
      </c>
      <c r="AH47" s="277"/>
      <c r="AI47" s="277" t="s">
        <v>200</v>
      </c>
      <c r="AJ47" s="277" t="s">
        <v>196</v>
      </c>
      <c r="AK47" s="277" t="s">
        <v>197</v>
      </c>
      <c r="AL47" s="277" t="str">
        <f t="shared" si="2"/>
        <v>&lt;/span&gt; &lt;/a&gt;</v>
      </c>
      <c r="AM47" s="274" t="str">
        <f t="shared" si="1"/>
        <v>&lt;br&gt;</v>
      </c>
    </row>
    <row r="48" spans="1:39">
      <c r="A48" s="274">
        <f t="shared" si="3"/>
        <v>43</v>
      </c>
      <c r="B48" s="273" t="str">
        <f>scriv!D46&amp;": "&amp;scriv!Y46</f>
        <v xml:space="preserve">: </v>
      </c>
      <c r="C48" s="275" t="s">
        <v>292</v>
      </c>
      <c r="D48" s="288" t="str">
        <f t="shared" si="14"/>
        <v/>
      </c>
      <c r="E48" s="273" t="str">
        <f>IF(scriv!W46&lt;&gt;"",scriv!W46,"")</f>
        <v/>
      </c>
      <c r="F48" s="273" t="str">
        <f t="shared" si="9"/>
        <v/>
      </c>
      <c r="G48" s="273" t="str">
        <f>"unoInfo="&amp;scriv!AF46</f>
        <v>unoInfo=</v>
      </c>
      <c r="H48" s="279"/>
      <c r="S48" s="273" t="str">
        <f>IF(scriv!X46&lt;&gt;"",scriv!X46,"")</f>
        <v/>
      </c>
      <c r="W48" s="273" t="str">
        <f t="shared" si="10"/>
        <v>&lt;a href=    "#/?+++&amp;&amp;unoInfo="     id="slide43" class="slide"&gt;  &lt;span style="color:black; font-size:10px"&gt;43.  : &lt;/span&gt; &lt;/a&gt;&lt;br&gt;</v>
      </c>
      <c r="X48" s="276"/>
      <c r="Y48" s="276"/>
      <c r="Z48" s="276"/>
      <c r="AA48" s="277"/>
      <c r="AB48" s="278"/>
      <c r="AC48" s="278"/>
      <c r="AD48" s="278" t="str">
        <f t="shared" si="11"/>
        <v>slide43</v>
      </c>
      <c r="AE48" s="278" t="str">
        <f t="shared" si="12"/>
        <v xml:space="preserve"> id="slide43" </v>
      </c>
      <c r="AF48" s="278" t="s">
        <v>195</v>
      </c>
      <c r="AG48" s="273" t="str">
        <f t="shared" si="13"/>
        <v>+++&amp;&amp;unoInfo=</v>
      </c>
      <c r="AH48" s="277"/>
      <c r="AI48" s="277" t="s">
        <v>200</v>
      </c>
      <c r="AJ48" s="277" t="s">
        <v>196</v>
      </c>
      <c r="AK48" s="277" t="s">
        <v>197</v>
      </c>
      <c r="AL48" s="277" t="str">
        <f t="shared" si="2"/>
        <v>&lt;/span&gt; &lt;/a&gt;</v>
      </c>
      <c r="AM48" s="274" t="str">
        <f t="shared" si="1"/>
        <v>&lt;br&gt;</v>
      </c>
    </row>
    <row r="49" spans="1:39">
      <c r="A49" s="274">
        <f t="shared" si="3"/>
        <v>44</v>
      </c>
      <c r="B49" s="273" t="str">
        <f>scriv!D47&amp;": "&amp;scriv!Y47</f>
        <v xml:space="preserve">: </v>
      </c>
      <c r="C49" s="275" t="s">
        <v>292</v>
      </c>
      <c r="D49" s="288" t="str">
        <f t="shared" si="14"/>
        <v/>
      </c>
      <c r="E49" s="273" t="str">
        <f>IF(scriv!W47&lt;&gt;"",scriv!W47,"")</f>
        <v/>
      </c>
      <c r="F49" s="273" t="str">
        <f t="shared" si="9"/>
        <v/>
      </c>
      <c r="G49" s="273" t="str">
        <f>"unoInfo="&amp;scriv!AF47</f>
        <v>unoInfo=</v>
      </c>
      <c r="H49" s="279"/>
      <c r="S49" s="273" t="str">
        <f>IF(scriv!X47&lt;&gt;"",scriv!X47,"")</f>
        <v/>
      </c>
      <c r="W49" s="273" t="str">
        <f t="shared" si="10"/>
        <v>&lt;a href=    "#/?+++&amp;&amp;unoInfo="     id="slide44" class="slide"&gt;  &lt;span style="color:black; font-size:10px"&gt;44.  : &lt;/span&gt; &lt;/a&gt;&lt;br&gt;</v>
      </c>
      <c r="X49" s="276"/>
      <c r="Y49" s="276"/>
      <c r="Z49" s="276"/>
      <c r="AA49" s="277"/>
      <c r="AB49" s="278"/>
      <c r="AC49" s="278"/>
      <c r="AD49" s="278" t="str">
        <f t="shared" si="11"/>
        <v>slide44</v>
      </c>
      <c r="AE49" s="278" t="str">
        <f t="shared" si="12"/>
        <v xml:space="preserve"> id="slide44" </v>
      </c>
      <c r="AF49" s="278" t="s">
        <v>195</v>
      </c>
      <c r="AG49" s="273" t="str">
        <f t="shared" si="13"/>
        <v>+++&amp;&amp;unoInfo=</v>
      </c>
      <c r="AH49" s="277"/>
      <c r="AI49" s="277" t="s">
        <v>200</v>
      </c>
      <c r="AJ49" s="277" t="s">
        <v>196</v>
      </c>
      <c r="AK49" s="277" t="s">
        <v>197</v>
      </c>
      <c r="AL49" s="277" t="str">
        <f t="shared" si="2"/>
        <v>&lt;/span&gt; &lt;/a&gt;</v>
      </c>
      <c r="AM49" s="274" t="str">
        <f t="shared" si="1"/>
        <v>&lt;br&gt;</v>
      </c>
    </row>
    <row r="50" spans="1:39">
      <c r="A50" s="274">
        <f t="shared" si="3"/>
        <v>45</v>
      </c>
      <c r="B50" s="273" t="str">
        <f>scriv!D48&amp;": "&amp;scriv!Y48</f>
        <v xml:space="preserve">: </v>
      </c>
      <c r="C50" s="275" t="s">
        <v>292</v>
      </c>
      <c r="D50" s="288" t="str">
        <f t="shared" si="14"/>
        <v/>
      </c>
      <c r="E50" s="273" t="str">
        <f>IF(scriv!W48&lt;&gt;"",scriv!W48,"")</f>
        <v/>
      </c>
      <c r="F50" s="273" t="str">
        <f t="shared" si="9"/>
        <v/>
      </c>
      <c r="G50" s="273" t="str">
        <f>"unoInfo="&amp;scriv!AF48</f>
        <v>unoInfo=</v>
      </c>
      <c r="H50" s="279"/>
      <c r="S50" s="273" t="str">
        <f>IF(scriv!X48&lt;&gt;"",scriv!X48,"")</f>
        <v/>
      </c>
      <c r="W50" s="273" t="str">
        <f t="shared" si="10"/>
        <v>&lt;a href=    "#/?+++&amp;&amp;unoInfo="     id="slide45" class="slide"&gt;  &lt;span style="color:black; font-size:10px"&gt;45.  : &lt;/span&gt; &lt;/a&gt;&lt;br&gt;</v>
      </c>
      <c r="X50" s="276"/>
      <c r="Y50" s="276"/>
      <c r="Z50" s="276"/>
      <c r="AA50" s="277"/>
      <c r="AB50" s="278"/>
      <c r="AC50" s="278"/>
      <c r="AD50" s="278" t="str">
        <f t="shared" si="11"/>
        <v>slide45</v>
      </c>
      <c r="AE50" s="278" t="str">
        <f t="shared" si="12"/>
        <v xml:space="preserve"> id="slide45" </v>
      </c>
      <c r="AF50" s="278" t="s">
        <v>195</v>
      </c>
      <c r="AG50" s="273" t="str">
        <f t="shared" si="13"/>
        <v>+++&amp;&amp;unoInfo=</v>
      </c>
      <c r="AH50" s="277"/>
      <c r="AI50" s="277" t="s">
        <v>200</v>
      </c>
      <c r="AJ50" s="277" t="s">
        <v>196</v>
      </c>
      <c r="AK50" s="277" t="s">
        <v>197</v>
      </c>
      <c r="AL50" s="277" t="str">
        <f t="shared" si="2"/>
        <v>&lt;/span&gt; &lt;/a&gt;</v>
      </c>
      <c r="AM50" s="274" t="str">
        <f t="shared" si="1"/>
        <v>&lt;br&gt;</v>
      </c>
    </row>
    <row r="51" spans="1:39">
      <c r="A51" s="274">
        <f t="shared" si="3"/>
        <v>46</v>
      </c>
      <c r="B51" s="273" t="str">
        <f>scriv!D49&amp;": "&amp;scriv!Y49</f>
        <v xml:space="preserve">: </v>
      </c>
      <c r="C51" s="275" t="s">
        <v>292</v>
      </c>
      <c r="D51" s="288" t="str">
        <f t="shared" si="14"/>
        <v/>
      </c>
      <c r="E51" s="273" t="str">
        <f>IF(scriv!W49&lt;&gt;"",scriv!W49,"")</f>
        <v/>
      </c>
      <c r="F51" s="273" t="str">
        <f t="shared" si="9"/>
        <v/>
      </c>
      <c r="G51" s="273" t="str">
        <f>"unoInfo="&amp;scriv!AF49</f>
        <v>unoInfo=</v>
      </c>
      <c r="H51" s="279"/>
      <c r="S51" s="273" t="str">
        <f>IF(scriv!X49&lt;&gt;"",scriv!X49,"")</f>
        <v/>
      </c>
      <c r="W51" s="273" t="str">
        <f t="shared" si="10"/>
        <v>&lt;a href=    "#/?+++&amp;&amp;unoInfo="     id="slide46" class="slide"&gt;  &lt;span style="color:black; font-size:10px"&gt;46.  : &lt;/span&gt; &lt;/a&gt;&lt;br&gt;</v>
      </c>
      <c r="X51" s="276"/>
      <c r="Y51" s="276"/>
      <c r="Z51" s="276"/>
      <c r="AA51" s="277"/>
      <c r="AB51" s="278"/>
      <c r="AC51" s="278"/>
      <c r="AD51" s="278" t="str">
        <f t="shared" si="11"/>
        <v>slide46</v>
      </c>
      <c r="AE51" s="278" t="str">
        <f t="shared" si="12"/>
        <v xml:space="preserve"> id="slide46" </v>
      </c>
      <c r="AF51" s="278" t="s">
        <v>195</v>
      </c>
      <c r="AG51" s="273" t="str">
        <f t="shared" si="13"/>
        <v>+++&amp;&amp;unoInfo=</v>
      </c>
      <c r="AH51" s="277"/>
      <c r="AI51" s="277" t="s">
        <v>200</v>
      </c>
      <c r="AJ51" s="277" t="s">
        <v>196</v>
      </c>
      <c r="AK51" s="277" t="s">
        <v>197</v>
      </c>
      <c r="AL51" s="277" t="str">
        <f t="shared" si="2"/>
        <v>&lt;/span&gt; &lt;/a&gt;</v>
      </c>
      <c r="AM51" s="274" t="str">
        <f t="shared" si="1"/>
        <v>&lt;br&gt;</v>
      </c>
    </row>
    <row r="52" spans="1:39">
      <c r="A52" s="274">
        <f t="shared" si="3"/>
        <v>47</v>
      </c>
      <c r="B52" s="273" t="str">
        <f>scriv!D50&amp;": "&amp;scriv!Y50</f>
        <v xml:space="preserve">: </v>
      </c>
      <c r="C52" s="275" t="s">
        <v>292</v>
      </c>
      <c r="D52" s="288" t="str">
        <f t="shared" si="14"/>
        <v/>
      </c>
      <c r="E52" s="273" t="str">
        <f>IF(scriv!W50&lt;&gt;"",scriv!W50,"")</f>
        <v/>
      </c>
      <c r="F52" s="273" t="str">
        <f t="shared" si="9"/>
        <v/>
      </c>
      <c r="G52" s="273" t="str">
        <f>"unoInfo="&amp;scriv!AF50</f>
        <v>unoInfo=</v>
      </c>
      <c r="H52" s="279"/>
      <c r="S52" s="273" t="str">
        <f>IF(scriv!X50&lt;&gt;"",scriv!X50,"")</f>
        <v/>
      </c>
      <c r="W52" s="273" t="str">
        <f t="shared" si="10"/>
        <v>&lt;a href=    "#/?+++&amp;&amp;unoInfo="     id="slide47" class="slide"&gt;  &lt;span style="color:black; font-size:10px"&gt;47.  : &lt;/span&gt; &lt;/a&gt;&lt;br&gt;</v>
      </c>
      <c r="X52" s="276"/>
      <c r="Y52" s="276"/>
      <c r="Z52" s="276"/>
      <c r="AA52" s="277"/>
      <c r="AB52" s="278"/>
      <c r="AC52" s="278"/>
      <c r="AD52" s="278" t="str">
        <f t="shared" si="11"/>
        <v>slide47</v>
      </c>
      <c r="AE52" s="278" t="str">
        <f t="shared" si="12"/>
        <v xml:space="preserve"> id="slide47" </v>
      </c>
      <c r="AF52" s="278" t="s">
        <v>195</v>
      </c>
      <c r="AG52" s="273" t="str">
        <f t="shared" si="13"/>
        <v>+++&amp;&amp;unoInfo=</v>
      </c>
      <c r="AH52" s="277"/>
      <c r="AI52" s="277" t="s">
        <v>200</v>
      </c>
      <c r="AJ52" s="277" t="s">
        <v>196</v>
      </c>
      <c r="AK52" s="277" t="s">
        <v>197</v>
      </c>
      <c r="AL52" s="277" t="str">
        <f t="shared" si="2"/>
        <v>&lt;/span&gt; &lt;/a&gt;</v>
      </c>
      <c r="AM52" s="274" t="str">
        <f t="shared" si="1"/>
        <v>&lt;br&gt;</v>
      </c>
    </row>
    <row r="53" spans="1:39">
      <c r="A53" s="274">
        <f t="shared" si="3"/>
        <v>48</v>
      </c>
      <c r="B53" s="273" t="str">
        <f>scriv!D51&amp;": "&amp;scriv!Y51</f>
        <v xml:space="preserve">: </v>
      </c>
      <c r="C53" s="275" t="s">
        <v>292</v>
      </c>
      <c r="D53" s="288" t="str">
        <f t="shared" si="14"/>
        <v/>
      </c>
      <c r="E53" s="273" t="str">
        <f>IF(scriv!W51&lt;&gt;"",scriv!W51,"")</f>
        <v/>
      </c>
      <c r="F53" s="273" t="str">
        <f t="shared" si="9"/>
        <v/>
      </c>
      <c r="G53" s="273" t="str">
        <f>"unoInfo="&amp;scriv!AF51</f>
        <v>unoInfo=</v>
      </c>
      <c r="H53" s="279"/>
      <c r="S53" s="273" t="str">
        <f>IF(scriv!X51&lt;&gt;"",scriv!X51,"")</f>
        <v/>
      </c>
      <c r="W53" s="273" t="str">
        <f t="shared" si="10"/>
        <v>&lt;a href=    "#/?+++&amp;&amp;unoInfo="     id="slide48" class="slide"&gt;  &lt;span style="color:black; font-size:10px"&gt;48.  : &lt;/span&gt; &lt;/a&gt;&lt;br&gt;</v>
      </c>
      <c r="X53" s="276"/>
      <c r="Y53" s="276"/>
      <c r="Z53" s="276"/>
      <c r="AA53" s="277"/>
      <c r="AB53" s="278"/>
      <c r="AC53" s="278"/>
      <c r="AD53" s="278" t="str">
        <f t="shared" si="11"/>
        <v>slide48</v>
      </c>
      <c r="AE53" s="278" t="str">
        <f t="shared" si="12"/>
        <v xml:space="preserve"> id="slide48" </v>
      </c>
      <c r="AF53" s="278" t="s">
        <v>195</v>
      </c>
      <c r="AG53" s="273" t="str">
        <f t="shared" si="13"/>
        <v>+++&amp;&amp;unoInfo=</v>
      </c>
      <c r="AH53" s="277"/>
      <c r="AI53" s="277" t="s">
        <v>200</v>
      </c>
      <c r="AJ53" s="277" t="s">
        <v>196</v>
      </c>
      <c r="AK53" s="277" t="s">
        <v>197</v>
      </c>
      <c r="AL53" s="277" t="str">
        <f t="shared" si="2"/>
        <v>&lt;/span&gt; &lt;/a&gt;</v>
      </c>
      <c r="AM53" s="274" t="str">
        <f t="shared" si="1"/>
        <v>&lt;br&gt;</v>
      </c>
    </row>
    <row r="54" spans="1:39">
      <c r="A54" s="274">
        <f t="shared" si="3"/>
        <v>49</v>
      </c>
      <c r="B54" s="273" t="str">
        <f>scriv!D52&amp;": "&amp;scriv!Y52</f>
        <v xml:space="preserve">: </v>
      </c>
      <c r="C54" s="275" t="s">
        <v>292</v>
      </c>
      <c r="D54" s="288" t="str">
        <f t="shared" si="14"/>
        <v/>
      </c>
      <c r="E54" s="273" t="str">
        <f>IF(scriv!W52&lt;&gt;"",scriv!W52,"")</f>
        <v/>
      </c>
      <c r="F54" s="273" t="str">
        <f t="shared" si="9"/>
        <v/>
      </c>
      <c r="G54" s="273" t="str">
        <f>"unoInfo="&amp;scriv!AF52</f>
        <v>unoInfo=</v>
      </c>
      <c r="H54" s="279"/>
      <c r="S54" s="273" t="str">
        <f>IF(scriv!X52&lt;&gt;"",scriv!X52,"")</f>
        <v/>
      </c>
      <c r="W54" s="273" t="str">
        <f t="shared" si="10"/>
        <v>&lt;a href=    "#/?+++&amp;&amp;unoInfo="     id="slide49" class="slide"&gt;  &lt;span style="color:black; font-size:10px"&gt;49.  : &lt;/span&gt; &lt;/a&gt;&lt;br&gt;</v>
      </c>
      <c r="X54" s="276"/>
      <c r="Y54" s="276"/>
      <c r="Z54" s="276"/>
      <c r="AA54" s="277"/>
      <c r="AB54" s="278"/>
      <c r="AC54" s="278"/>
      <c r="AD54" s="278" t="str">
        <f t="shared" si="11"/>
        <v>slide49</v>
      </c>
      <c r="AE54" s="278" t="str">
        <f t="shared" si="12"/>
        <v xml:space="preserve"> id="slide49" </v>
      </c>
      <c r="AF54" s="278" t="s">
        <v>195</v>
      </c>
      <c r="AG54" s="273" t="str">
        <f t="shared" si="13"/>
        <v>+++&amp;&amp;unoInfo=</v>
      </c>
      <c r="AH54" s="277"/>
      <c r="AI54" s="277" t="s">
        <v>200</v>
      </c>
      <c r="AJ54" s="277" t="s">
        <v>196</v>
      </c>
      <c r="AK54" s="277" t="s">
        <v>197</v>
      </c>
      <c r="AL54" s="277" t="str">
        <f t="shared" si="2"/>
        <v>&lt;/span&gt; &lt;/a&gt;</v>
      </c>
      <c r="AM54" s="274" t="str">
        <f t="shared" si="1"/>
        <v>&lt;br&gt;</v>
      </c>
    </row>
    <row r="55" spans="1:39">
      <c r="A55" s="274">
        <f t="shared" si="3"/>
        <v>50</v>
      </c>
      <c r="B55" s="273" t="str">
        <f>scriv!D53&amp;": "&amp;scriv!Y53</f>
        <v xml:space="preserve">: </v>
      </c>
      <c r="C55" s="275" t="s">
        <v>292</v>
      </c>
      <c r="D55" s="288" t="str">
        <f t="shared" si="14"/>
        <v/>
      </c>
      <c r="E55" s="273" t="str">
        <f>IF(scriv!W53&lt;&gt;"",scriv!W53,"")</f>
        <v/>
      </c>
      <c r="F55" s="273" t="str">
        <f t="shared" si="9"/>
        <v/>
      </c>
      <c r="G55" s="273" t="str">
        <f>"unoInfo="&amp;scriv!AF53</f>
        <v>unoInfo=</v>
      </c>
      <c r="H55" s="279"/>
      <c r="S55" s="273" t="str">
        <f>IF(scriv!X53&lt;&gt;"",scriv!X53,"")</f>
        <v/>
      </c>
      <c r="W55" s="273" t="str">
        <f t="shared" si="10"/>
        <v>&lt;a href=    "#/?+++&amp;&amp;unoInfo="     id="slide50" class="slide"&gt;  &lt;span style="color:black; font-size:10px"&gt;50.  : &lt;/span&gt; &lt;/a&gt;&lt;br&gt;</v>
      </c>
      <c r="X55" s="276"/>
      <c r="Y55" s="276"/>
      <c r="Z55" s="276"/>
      <c r="AA55" s="277"/>
      <c r="AB55" s="278"/>
      <c r="AC55" s="278"/>
      <c r="AD55" s="278" t="str">
        <f t="shared" si="11"/>
        <v>slide50</v>
      </c>
      <c r="AE55" s="278" t="str">
        <f t="shared" si="12"/>
        <v xml:space="preserve"> id="slide50" </v>
      </c>
      <c r="AF55" s="278" t="s">
        <v>195</v>
      </c>
      <c r="AG55" s="273" t="str">
        <f t="shared" si="13"/>
        <v>+++&amp;&amp;unoInfo=</v>
      </c>
      <c r="AH55" s="277"/>
      <c r="AI55" s="277" t="s">
        <v>200</v>
      </c>
      <c r="AJ55" s="277" t="s">
        <v>196</v>
      </c>
      <c r="AK55" s="277" t="s">
        <v>197</v>
      </c>
      <c r="AL55" s="277" t="str">
        <f t="shared" si="2"/>
        <v>&lt;/span&gt; &lt;/a&gt;</v>
      </c>
      <c r="AM55" s="274" t="str">
        <f t="shared" si="1"/>
        <v>&lt;br&gt;</v>
      </c>
    </row>
    <row r="56" spans="1:39">
      <c r="A56" s="274">
        <f t="shared" si="3"/>
        <v>51</v>
      </c>
      <c r="B56" s="273" t="str">
        <f>scriv!D54&amp;": "&amp;scriv!Y54</f>
        <v xml:space="preserve">: </v>
      </c>
      <c r="C56" s="275" t="s">
        <v>292</v>
      </c>
      <c r="D56" s="288" t="str">
        <f t="shared" si="14"/>
        <v/>
      </c>
      <c r="E56" s="273" t="str">
        <f>IF(scriv!W54&lt;&gt;"",scriv!W54,"")</f>
        <v/>
      </c>
      <c r="F56" s="273" t="str">
        <f t="shared" si="9"/>
        <v/>
      </c>
      <c r="G56" s="273" t="str">
        <f>"unoInfo="&amp;scriv!AF54</f>
        <v>unoInfo=</v>
      </c>
      <c r="H56" s="279"/>
      <c r="S56" s="273" t="str">
        <f>IF(scriv!X54&lt;&gt;"",scriv!X54,"")</f>
        <v/>
      </c>
      <c r="W56" s="273" t="str">
        <f t="shared" si="10"/>
        <v>&lt;a href=    "#/?+++&amp;&amp;unoInfo="     id="slide51" class="slide"&gt;  &lt;span style="color:black; font-size:10px"&gt;51.  : &lt;/span&gt; &lt;/a&gt;&lt;br&gt;</v>
      </c>
      <c r="X56" s="276"/>
      <c r="Y56" s="276"/>
      <c r="Z56" s="276"/>
      <c r="AA56" s="277"/>
      <c r="AB56" s="278"/>
      <c r="AC56" s="278"/>
      <c r="AD56" s="278" t="str">
        <f t="shared" si="11"/>
        <v>slide51</v>
      </c>
      <c r="AE56" s="278" t="str">
        <f t="shared" si="12"/>
        <v xml:space="preserve"> id="slide51" </v>
      </c>
      <c r="AF56" s="278" t="s">
        <v>195</v>
      </c>
      <c r="AG56" s="273" t="str">
        <f t="shared" si="13"/>
        <v>+++&amp;&amp;unoInfo=</v>
      </c>
      <c r="AH56" s="277"/>
      <c r="AI56" s="277" t="s">
        <v>200</v>
      </c>
      <c r="AJ56" s="277" t="s">
        <v>196</v>
      </c>
      <c r="AK56" s="277" t="s">
        <v>197</v>
      </c>
      <c r="AL56" s="277" t="str">
        <f t="shared" si="2"/>
        <v>&lt;/span&gt; &lt;/a&gt;</v>
      </c>
      <c r="AM56" s="274" t="str">
        <f t="shared" si="1"/>
        <v>&lt;br&gt;</v>
      </c>
    </row>
    <row r="57" spans="1:39">
      <c r="A57" s="274">
        <f t="shared" si="3"/>
        <v>52</v>
      </c>
      <c r="B57" s="273" t="str">
        <f>scriv!D55&amp;": "&amp;scriv!Y55</f>
        <v xml:space="preserve">: </v>
      </c>
      <c r="C57" s="275" t="s">
        <v>292</v>
      </c>
      <c r="D57" s="288" t="str">
        <f t="shared" si="14"/>
        <v/>
      </c>
      <c r="E57" s="273" t="str">
        <f>IF(scriv!W55&lt;&gt;"",scriv!W55,"")</f>
        <v/>
      </c>
      <c r="F57" s="273" t="str">
        <f t="shared" si="9"/>
        <v/>
      </c>
      <c r="G57" s="273" t="str">
        <f>"unoInfo="&amp;scriv!AF55</f>
        <v>unoInfo=</v>
      </c>
      <c r="H57" s="279"/>
      <c r="S57" s="273" t="str">
        <f>IF(scriv!X55&lt;&gt;"",scriv!X55,"")</f>
        <v/>
      </c>
      <c r="W57" s="273" t="str">
        <f t="shared" si="10"/>
        <v>&lt;a href=    "#/?+++&amp;&amp;unoInfo="     id="slide52" class="slide"&gt;  &lt;span style="color:black; font-size:10px"&gt;52.  : &lt;/span&gt; &lt;/a&gt;&lt;br&gt;</v>
      </c>
      <c r="X57" s="276"/>
      <c r="Y57" s="276"/>
      <c r="Z57" s="276"/>
      <c r="AA57" s="277"/>
      <c r="AB57" s="278"/>
      <c r="AC57" s="278"/>
      <c r="AD57" s="278" t="str">
        <f t="shared" si="11"/>
        <v>slide52</v>
      </c>
      <c r="AE57" s="278" t="str">
        <f t="shared" si="12"/>
        <v xml:space="preserve"> id="slide52" </v>
      </c>
      <c r="AF57" s="278" t="s">
        <v>195</v>
      </c>
      <c r="AG57" s="273" t="str">
        <f t="shared" si="13"/>
        <v>+++&amp;&amp;unoInfo=</v>
      </c>
      <c r="AH57" s="277"/>
      <c r="AI57" s="277" t="s">
        <v>200</v>
      </c>
      <c r="AJ57" s="277" t="s">
        <v>196</v>
      </c>
      <c r="AK57" s="277" t="s">
        <v>197</v>
      </c>
      <c r="AL57" s="277" t="str">
        <f t="shared" si="2"/>
        <v>&lt;/span&gt; &lt;/a&gt;</v>
      </c>
      <c r="AM57" s="274" t="str">
        <f t="shared" si="1"/>
        <v>&lt;br&gt;</v>
      </c>
    </row>
    <row r="58" spans="1:39">
      <c r="A58" s="274">
        <f t="shared" si="3"/>
        <v>53</v>
      </c>
      <c r="B58" s="273" t="str">
        <f>scriv!D56&amp;": "&amp;scriv!Y56</f>
        <v xml:space="preserve">: </v>
      </c>
      <c r="C58" s="275" t="s">
        <v>292</v>
      </c>
      <c r="D58" s="288" t="str">
        <f t="shared" si="14"/>
        <v/>
      </c>
      <c r="E58" s="273" t="str">
        <f>IF(scriv!W56&lt;&gt;"",scriv!W56,"")</f>
        <v/>
      </c>
      <c r="F58" s="273" t="str">
        <f t="shared" si="9"/>
        <v/>
      </c>
      <c r="G58" s="273" t="str">
        <f>"unoInfo="&amp;scriv!AF56</f>
        <v>unoInfo=</v>
      </c>
      <c r="H58" s="279"/>
      <c r="S58" s="273" t="str">
        <f>IF(scriv!X56&lt;&gt;"",scriv!X56,"")</f>
        <v/>
      </c>
      <c r="W58" s="273" t="str">
        <f t="shared" si="10"/>
        <v>&lt;a href=    "#/?+++&amp;&amp;unoInfo="     id="slide53" class="slide"&gt;  &lt;span style="color:black; font-size:10px"&gt;53.  : &lt;/span&gt; &lt;/a&gt;&lt;br&gt;</v>
      </c>
      <c r="X58" s="276"/>
      <c r="Y58" s="276"/>
      <c r="Z58" s="276"/>
      <c r="AA58" s="277"/>
      <c r="AB58" s="278"/>
      <c r="AC58" s="278"/>
      <c r="AD58" s="278" t="str">
        <f t="shared" si="11"/>
        <v>slide53</v>
      </c>
      <c r="AE58" s="278" t="str">
        <f t="shared" si="12"/>
        <v xml:space="preserve"> id="slide53" </v>
      </c>
      <c r="AF58" s="278" t="s">
        <v>195</v>
      </c>
      <c r="AG58" s="273" t="str">
        <f t="shared" si="13"/>
        <v>+++&amp;&amp;unoInfo=</v>
      </c>
      <c r="AH58" s="277"/>
      <c r="AI58" s="277" t="s">
        <v>200</v>
      </c>
      <c r="AJ58" s="277" t="s">
        <v>196</v>
      </c>
      <c r="AK58" s="277" t="s">
        <v>197</v>
      </c>
      <c r="AL58" s="277" t="str">
        <f t="shared" si="2"/>
        <v>&lt;/span&gt; &lt;/a&gt;</v>
      </c>
      <c r="AM58" s="274" t="str">
        <f t="shared" si="1"/>
        <v>&lt;br&gt;</v>
      </c>
    </row>
    <row r="59" spans="1:39">
      <c r="A59" s="274">
        <f t="shared" si="3"/>
        <v>54</v>
      </c>
      <c r="B59" s="273" t="str">
        <f>scriv!D57&amp;": "&amp;scriv!Y57</f>
        <v xml:space="preserve">: </v>
      </c>
      <c r="C59" s="275" t="s">
        <v>292</v>
      </c>
      <c r="D59" s="288" t="str">
        <f t="shared" si="14"/>
        <v/>
      </c>
      <c r="E59" s="273" t="str">
        <f>IF(scriv!W57&lt;&gt;"",scriv!W57,"")</f>
        <v/>
      </c>
      <c r="F59" s="273" t="str">
        <f t="shared" si="9"/>
        <v/>
      </c>
      <c r="G59" s="273" t="str">
        <f>"unoInfo="&amp;scriv!AF57</f>
        <v>unoInfo=</v>
      </c>
      <c r="H59" s="279"/>
      <c r="S59" s="273" t="str">
        <f>IF(scriv!X57&lt;&gt;"",scriv!X57,"")</f>
        <v/>
      </c>
      <c r="W59" s="273" t="str">
        <f t="shared" si="10"/>
        <v>&lt;a href=    "#/?+++&amp;&amp;unoInfo="     id="slide54" class="slide"&gt;  &lt;span style="color:black; font-size:10px"&gt;54.  : &lt;/span&gt; &lt;/a&gt;&lt;br&gt;</v>
      </c>
      <c r="X59" s="276"/>
      <c r="Y59" s="276"/>
      <c r="Z59" s="276"/>
      <c r="AA59" s="277"/>
      <c r="AB59" s="278"/>
      <c r="AC59" s="278"/>
      <c r="AD59" s="278" t="str">
        <f t="shared" si="11"/>
        <v>slide54</v>
      </c>
      <c r="AE59" s="278" t="str">
        <f t="shared" si="12"/>
        <v xml:space="preserve"> id="slide54" </v>
      </c>
      <c r="AF59" s="278" t="s">
        <v>195</v>
      </c>
      <c r="AG59" s="273" t="str">
        <f t="shared" si="13"/>
        <v>+++&amp;&amp;unoInfo=</v>
      </c>
      <c r="AH59" s="277"/>
      <c r="AI59" s="277" t="s">
        <v>200</v>
      </c>
      <c r="AJ59" s="277" t="s">
        <v>196</v>
      </c>
      <c r="AK59" s="277" t="s">
        <v>197</v>
      </c>
      <c r="AL59" s="277" t="str">
        <f t="shared" si="2"/>
        <v>&lt;/span&gt; &lt;/a&gt;</v>
      </c>
      <c r="AM59" s="274" t="str">
        <f t="shared" si="1"/>
        <v>&lt;br&gt;</v>
      </c>
    </row>
    <row r="60" spans="1:39">
      <c r="A60" s="274">
        <f t="shared" si="3"/>
        <v>55</v>
      </c>
      <c r="B60" s="273" t="str">
        <f>scriv!D58&amp;": "&amp;scriv!Y58</f>
        <v xml:space="preserve">: </v>
      </c>
      <c r="C60" s="275" t="s">
        <v>292</v>
      </c>
      <c r="D60" s="288" t="str">
        <f t="shared" si="14"/>
        <v/>
      </c>
      <c r="E60" s="273" t="str">
        <f>IF(scriv!W58&lt;&gt;"",scriv!W58,"")</f>
        <v/>
      </c>
      <c r="F60" s="273" t="str">
        <f t="shared" si="9"/>
        <v/>
      </c>
      <c r="G60" s="273" t="str">
        <f>"unoInfo="&amp;scriv!AF58</f>
        <v>unoInfo=</v>
      </c>
      <c r="H60" s="279"/>
      <c r="S60" s="273" t="str">
        <f>IF(scriv!X58&lt;&gt;"",scriv!X58,"")</f>
        <v/>
      </c>
      <c r="W60" s="273" t="str">
        <f t="shared" si="10"/>
        <v>&lt;a href=    "#/?+++&amp;&amp;unoInfo="     id="slide55" class="slide"&gt;  &lt;span style="color:black; font-size:10px"&gt;55.  : &lt;/span&gt; &lt;/a&gt;&lt;br&gt;</v>
      </c>
      <c r="X60" s="276"/>
      <c r="Y60" s="276"/>
      <c r="Z60" s="276"/>
      <c r="AA60" s="277"/>
      <c r="AB60" s="278"/>
      <c r="AC60" s="278"/>
      <c r="AD60" s="278" t="str">
        <f t="shared" si="11"/>
        <v>slide55</v>
      </c>
      <c r="AE60" s="278" t="str">
        <f t="shared" si="12"/>
        <v xml:space="preserve"> id="slide55" </v>
      </c>
      <c r="AF60" s="278" t="s">
        <v>195</v>
      </c>
      <c r="AG60" s="273" t="str">
        <f t="shared" si="13"/>
        <v>+++&amp;&amp;unoInfo=</v>
      </c>
      <c r="AH60" s="277"/>
      <c r="AI60" s="277" t="s">
        <v>200</v>
      </c>
      <c r="AJ60" s="277" t="s">
        <v>196</v>
      </c>
      <c r="AK60" s="277" t="s">
        <v>197</v>
      </c>
      <c r="AL60" s="277" t="str">
        <f t="shared" si="2"/>
        <v>&lt;/span&gt; &lt;/a&gt;</v>
      </c>
      <c r="AM60" s="274" t="str">
        <f t="shared" si="1"/>
        <v>&lt;br&gt;</v>
      </c>
    </row>
    <row r="61" spans="1:39">
      <c r="A61" s="274">
        <f t="shared" si="3"/>
        <v>56</v>
      </c>
      <c r="B61" s="273" t="str">
        <f>scriv!D59&amp;": "&amp;scriv!Y59</f>
        <v xml:space="preserve">: </v>
      </c>
      <c r="C61" s="275" t="s">
        <v>292</v>
      </c>
      <c r="D61" s="288" t="str">
        <f t="shared" si="14"/>
        <v/>
      </c>
      <c r="E61" s="273" t="str">
        <f>IF(scriv!W59&lt;&gt;"",scriv!W59,"")</f>
        <v/>
      </c>
      <c r="F61" s="273" t="str">
        <f t="shared" si="9"/>
        <v/>
      </c>
      <c r="G61" s="273" t="str">
        <f>"unoInfo="&amp;scriv!AF59</f>
        <v>unoInfo=</v>
      </c>
      <c r="H61" s="279"/>
      <c r="S61" s="273" t="str">
        <f>IF(scriv!X59&lt;&gt;"",scriv!X59,"")</f>
        <v/>
      </c>
      <c r="W61" s="273" t="str">
        <f t="shared" si="10"/>
        <v>&lt;a href=    "#/?+++&amp;&amp;unoInfo="     id="slide56" class="slide"&gt;  &lt;span style="color:black; font-size:10px"&gt;56.  : &lt;/span&gt; &lt;/a&gt;&lt;br&gt;</v>
      </c>
      <c r="X61" s="276"/>
      <c r="Y61" s="276"/>
      <c r="Z61" s="276"/>
      <c r="AA61" s="277"/>
      <c r="AB61" s="278"/>
      <c r="AC61" s="278"/>
      <c r="AD61" s="278" t="str">
        <f t="shared" si="11"/>
        <v>slide56</v>
      </c>
      <c r="AE61" s="278" t="str">
        <f t="shared" si="12"/>
        <v xml:space="preserve"> id="slide56" </v>
      </c>
      <c r="AF61" s="278" t="s">
        <v>195</v>
      </c>
      <c r="AG61" s="273" t="str">
        <f t="shared" si="13"/>
        <v>+++&amp;&amp;unoInfo=</v>
      </c>
      <c r="AH61" s="277"/>
      <c r="AI61" s="277" t="s">
        <v>200</v>
      </c>
      <c r="AJ61" s="277" t="s">
        <v>196</v>
      </c>
      <c r="AK61" s="277" t="s">
        <v>197</v>
      </c>
      <c r="AL61" s="277" t="str">
        <f t="shared" si="2"/>
        <v>&lt;/span&gt; &lt;/a&gt;</v>
      </c>
      <c r="AM61" s="274" t="str">
        <f t="shared" si="1"/>
        <v>&lt;br&gt;</v>
      </c>
    </row>
    <row r="62" spans="1:39">
      <c r="A62" s="274">
        <f t="shared" si="3"/>
        <v>57</v>
      </c>
      <c r="B62" s="273" t="str">
        <f>scriv!D60&amp;": "&amp;scriv!Y60</f>
        <v xml:space="preserve">: </v>
      </c>
      <c r="C62" s="275" t="s">
        <v>292</v>
      </c>
      <c r="D62" s="288" t="str">
        <f t="shared" si="14"/>
        <v/>
      </c>
      <c r="E62" s="273" t="str">
        <f>IF(scriv!W60&lt;&gt;"",scriv!W60,"")</f>
        <v/>
      </c>
      <c r="F62" s="273" t="str">
        <f t="shared" si="9"/>
        <v/>
      </c>
      <c r="G62" s="273" t="str">
        <f>"unoInfo="&amp;scriv!AF60</f>
        <v>unoInfo=</v>
      </c>
      <c r="H62" s="279"/>
      <c r="S62" s="273" t="str">
        <f>IF(scriv!X60&lt;&gt;"",scriv!X60,"")</f>
        <v/>
      </c>
      <c r="W62" s="273" t="str">
        <f t="shared" si="10"/>
        <v>&lt;a href=    "#/?+++&amp;&amp;unoInfo="     id="slide57" class="slide"&gt;  &lt;span style="color:black; font-size:10px"&gt;57.  : &lt;/span&gt; &lt;/a&gt;&lt;br&gt;</v>
      </c>
      <c r="X62" s="276"/>
      <c r="Y62" s="276"/>
      <c r="Z62" s="276"/>
      <c r="AA62" s="277"/>
      <c r="AB62" s="278"/>
      <c r="AC62" s="278"/>
      <c r="AD62" s="278" t="str">
        <f t="shared" si="11"/>
        <v>slide57</v>
      </c>
      <c r="AE62" s="278" t="str">
        <f t="shared" si="12"/>
        <v xml:space="preserve"> id="slide57" </v>
      </c>
      <c r="AF62" s="278" t="s">
        <v>195</v>
      </c>
      <c r="AG62" s="273" t="str">
        <f t="shared" si="13"/>
        <v>+++&amp;&amp;unoInfo=</v>
      </c>
      <c r="AH62" s="277"/>
      <c r="AI62" s="277" t="s">
        <v>200</v>
      </c>
      <c r="AJ62" s="277" t="s">
        <v>196</v>
      </c>
      <c r="AK62" s="277" t="s">
        <v>197</v>
      </c>
      <c r="AL62" s="277" t="str">
        <f t="shared" si="2"/>
        <v>&lt;/span&gt; &lt;/a&gt;</v>
      </c>
      <c r="AM62" s="274" t="str">
        <f t="shared" si="1"/>
        <v>&lt;br&gt;</v>
      </c>
    </row>
    <row r="63" spans="1:39">
      <c r="A63" s="274">
        <f t="shared" si="3"/>
        <v>58</v>
      </c>
      <c r="B63" s="273" t="str">
        <f>scriv!D61&amp;": "&amp;scriv!Y61</f>
        <v xml:space="preserve">: </v>
      </c>
      <c r="C63" s="275" t="s">
        <v>292</v>
      </c>
      <c r="D63" s="288" t="str">
        <f t="shared" si="14"/>
        <v/>
      </c>
      <c r="E63" s="273" t="str">
        <f>IF(scriv!W61&lt;&gt;"",scriv!W61,"")</f>
        <v/>
      </c>
      <c r="F63" s="273" t="str">
        <f t="shared" si="9"/>
        <v/>
      </c>
      <c r="G63" s="273" t="str">
        <f>"unoInfo="&amp;scriv!AF61</f>
        <v>unoInfo=</v>
      </c>
      <c r="H63" s="279"/>
      <c r="S63" s="273" t="str">
        <f>IF(scriv!X61&lt;&gt;"",scriv!X61,"")</f>
        <v/>
      </c>
      <c r="W63" s="273" t="str">
        <f t="shared" si="10"/>
        <v>&lt;a href=    "#/?+++&amp;&amp;unoInfo="     id="slide58" class="slide"&gt;  &lt;span style="color:black; font-size:10px"&gt;58.  : &lt;/span&gt; &lt;/a&gt;&lt;br&gt;</v>
      </c>
      <c r="X63" s="276"/>
      <c r="Y63" s="276"/>
      <c r="Z63" s="276"/>
      <c r="AA63" s="277"/>
      <c r="AB63" s="278"/>
      <c r="AC63" s="278"/>
      <c r="AD63" s="278" t="str">
        <f t="shared" si="11"/>
        <v>slide58</v>
      </c>
      <c r="AE63" s="278" t="str">
        <f t="shared" si="12"/>
        <v xml:space="preserve"> id="slide58" </v>
      </c>
      <c r="AF63" s="278" t="s">
        <v>195</v>
      </c>
      <c r="AG63" s="273" t="str">
        <f t="shared" si="13"/>
        <v>+++&amp;&amp;unoInfo=</v>
      </c>
      <c r="AH63" s="277"/>
      <c r="AI63" s="277" t="s">
        <v>200</v>
      </c>
      <c r="AJ63" s="277" t="s">
        <v>196</v>
      </c>
      <c r="AK63" s="277" t="s">
        <v>197</v>
      </c>
      <c r="AL63" s="277" t="str">
        <f t="shared" si="2"/>
        <v>&lt;/span&gt; &lt;/a&gt;</v>
      </c>
      <c r="AM63" s="274" t="str">
        <f t="shared" si="1"/>
        <v>&lt;br&gt;</v>
      </c>
    </row>
    <row r="64" spans="1:39">
      <c r="A64" s="274">
        <f t="shared" si="3"/>
        <v>59</v>
      </c>
      <c r="B64" s="273" t="str">
        <f>scriv!D62&amp;": "&amp;scriv!Y62</f>
        <v xml:space="preserve">: </v>
      </c>
      <c r="C64" s="275" t="s">
        <v>292</v>
      </c>
      <c r="D64" s="288" t="str">
        <f t="shared" si="14"/>
        <v/>
      </c>
      <c r="E64" s="273" t="str">
        <f>IF(scriv!W62&lt;&gt;"",scriv!W62,"")</f>
        <v/>
      </c>
      <c r="F64" s="273" t="str">
        <f t="shared" si="9"/>
        <v/>
      </c>
      <c r="G64" s="273" t="str">
        <f>"unoInfo="&amp;scriv!AF62</f>
        <v>unoInfo=</v>
      </c>
      <c r="H64" s="279"/>
      <c r="S64" s="273" t="str">
        <f>IF(scriv!X62&lt;&gt;"",scriv!X62,"")</f>
        <v/>
      </c>
      <c r="W64" s="273" t="str">
        <f t="shared" si="10"/>
        <v>&lt;a href=    "#/?+++&amp;&amp;unoInfo="     id="slide59" class="slide"&gt;  &lt;span style="color:black; font-size:10px"&gt;59.  : &lt;/span&gt; &lt;/a&gt;&lt;br&gt;</v>
      </c>
      <c r="X64" s="276"/>
      <c r="Y64" s="276"/>
      <c r="Z64" s="276"/>
      <c r="AA64" s="277"/>
      <c r="AB64" s="278"/>
      <c r="AC64" s="278"/>
      <c r="AD64" s="278" t="str">
        <f t="shared" si="11"/>
        <v>slide59</v>
      </c>
      <c r="AE64" s="278" t="str">
        <f t="shared" si="12"/>
        <v xml:space="preserve"> id="slide59" </v>
      </c>
      <c r="AF64" s="278" t="s">
        <v>195</v>
      </c>
      <c r="AG64" s="273" t="str">
        <f t="shared" si="13"/>
        <v>+++&amp;&amp;unoInfo=</v>
      </c>
      <c r="AH64" s="277"/>
      <c r="AI64" s="277" t="s">
        <v>200</v>
      </c>
      <c r="AJ64" s="277" t="s">
        <v>196</v>
      </c>
      <c r="AK64" s="277" t="s">
        <v>197</v>
      </c>
      <c r="AL64" s="277" t="str">
        <f t="shared" si="2"/>
        <v>&lt;/span&gt; &lt;/a&gt;</v>
      </c>
      <c r="AM64" s="274" t="str">
        <f t="shared" si="1"/>
        <v>&lt;br&gt;</v>
      </c>
    </row>
    <row r="65" spans="1:39">
      <c r="A65" s="274">
        <f t="shared" si="3"/>
        <v>60</v>
      </c>
      <c r="B65" s="273" t="str">
        <f>scriv!D63&amp;": "&amp;scriv!Y63</f>
        <v xml:space="preserve">: </v>
      </c>
      <c r="C65" s="275" t="s">
        <v>292</v>
      </c>
      <c r="D65" s="288" t="str">
        <f t="shared" si="14"/>
        <v/>
      </c>
      <c r="E65" s="273" t="str">
        <f>IF(scriv!W63&lt;&gt;"",scriv!W63,"")</f>
        <v/>
      </c>
      <c r="F65" s="273" t="str">
        <f t="shared" si="9"/>
        <v/>
      </c>
      <c r="G65" s="273" t="str">
        <f>"unoInfo="&amp;scriv!AF63</f>
        <v>unoInfo=</v>
      </c>
      <c r="H65" s="279"/>
      <c r="S65" s="273" t="str">
        <f>IF(scriv!X63&lt;&gt;"",scriv!X63,"")</f>
        <v/>
      </c>
      <c r="W65" s="273" t="str">
        <f t="shared" si="10"/>
        <v>&lt;a href=    "#/?+++&amp;&amp;unoInfo="     id="slide60" class="slide"&gt;  &lt;span style="color:black; font-size:10px"&gt;60.  : &lt;/span&gt; &lt;/a&gt;&lt;br&gt;</v>
      </c>
      <c r="X65" s="276"/>
      <c r="Y65" s="276"/>
      <c r="Z65" s="276"/>
      <c r="AA65" s="277"/>
      <c r="AB65" s="278"/>
      <c r="AC65" s="278"/>
      <c r="AD65" s="278" t="str">
        <f t="shared" si="11"/>
        <v>slide60</v>
      </c>
      <c r="AE65" s="278" t="str">
        <f t="shared" si="12"/>
        <v xml:space="preserve"> id="slide60" </v>
      </c>
      <c r="AF65" s="278" t="s">
        <v>195</v>
      </c>
      <c r="AG65" s="273" t="str">
        <f t="shared" si="13"/>
        <v>+++&amp;&amp;unoInfo=</v>
      </c>
      <c r="AH65" s="277"/>
      <c r="AI65" s="277" t="s">
        <v>200</v>
      </c>
      <c r="AJ65" s="277" t="s">
        <v>196</v>
      </c>
      <c r="AK65" s="277" t="s">
        <v>197</v>
      </c>
      <c r="AL65" s="277" t="str">
        <f t="shared" si="2"/>
        <v>&lt;/span&gt; &lt;/a&gt;</v>
      </c>
      <c r="AM65" s="274" t="str">
        <f t="shared" si="1"/>
        <v>&lt;br&gt;</v>
      </c>
    </row>
    <row r="66" spans="1:39">
      <c r="A66" s="274">
        <f t="shared" si="3"/>
        <v>61</v>
      </c>
      <c r="B66" s="273" t="str">
        <f>scriv!D64&amp;": "&amp;scriv!Y64</f>
        <v xml:space="preserve">: </v>
      </c>
      <c r="C66" s="275" t="s">
        <v>292</v>
      </c>
      <c r="D66" s="288" t="str">
        <f t="shared" si="14"/>
        <v/>
      </c>
      <c r="E66" s="273" t="str">
        <f>IF(scriv!W64&lt;&gt;"",scriv!W64,"")</f>
        <v/>
      </c>
      <c r="F66" s="273" t="str">
        <f t="shared" si="9"/>
        <v/>
      </c>
      <c r="G66" s="273" t="str">
        <f>"unoInfo="&amp;scriv!AF64</f>
        <v>unoInfo=</v>
      </c>
      <c r="H66" s="279"/>
      <c r="S66" s="273" t="str">
        <f>IF(scriv!X64&lt;&gt;"",scriv!X64,"")</f>
        <v/>
      </c>
      <c r="W66" s="273" t="str">
        <f t="shared" si="10"/>
        <v>&lt;a href=    "#/?+++&amp;&amp;unoInfo="     id="slide61" class="slide"&gt;  &lt;span style="color:black; font-size:10px"&gt;61.  : &lt;/span&gt; &lt;/a&gt;&lt;br&gt;</v>
      </c>
      <c r="X66" s="276"/>
      <c r="Y66" s="276"/>
      <c r="Z66" s="276"/>
      <c r="AA66" s="277"/>
      <c r="AB66" s="278"/>
      <c r="AC66" s="278"/>
      <c r="AD66" s="278" t="str">
        <f t="shared" si="11"/>
        <v>slide61</v>
      </c>
      <c r="AE66" s="278" t="str">
        <f t="shared" si="12"/>
        <v xml:space="preserve"> id="slide61" </v>
      </c>
      <c r="AF66" s="278" t="s">
        <v>195</v>
      </c>
      <c r="AG66" s="273" t="str">
        <f t="shared" si="13"/>
        <v>+++&amp;&amp;unoInfo=</v>
      </c>
      <c r="AH66" s="277"/>
      <c r="AI66" s="277" t="s">
        <v>200</v>
      </c>
      <c r="AJ66" s="277" t="s">
        <v>196</v>
      </c>
      <c r="AK66" s="277" t="s">
        <v>197</v>
      </c>
      <c r="AL66" s="277" t="str">
        <f t="shared" si="2"/>
        <v>&lt;/span&gt; &lt;/a&gt;</v>
      </c>
      <c r="AM66" s="274" t="str">
        <f t="shared" si="1"/>
        <v>&lt;br&gt;</v>
      </c>
    </row>
    <row r="67" spans="1:39">
      <c r="A67" s="274">
        <f t="shared" si="3"/>
        <v>62</v>
      </c>
      <c r="B67" s="273" t="str">
        <f>scriv!D65&amp;": "&amp;scriv!Y65</f>
        <v xml:space="preserve">: </v>
      </c>
      <c r="C67" s="275" t="s">
        <v>292</v>
      </c>
      <c r="D67" s="288" t="str">
        <f t="shared" si="14"/>
        <v/>
      </c>
      <c r="E67" s="273" t="str">
        <f>IF(scriv!W65&lt;&gt;"",scriv!W65,"")</f>
        <v/>
      </c>
      <c r="F67" s="273" t="str">
        <f t="shared" si="9"/>
        <v/>
      </c>
      <c r="G67" s="273" t="str">
        <f>"unoInfo="&amp;scriv!AF65</f>
        <v>unoInfo=</v>
      </c>
      <c r="H67" s="279"/>
      <c r="S67" s="273" t="str">
        <f>IF(scriv!X65&lt;&gt;"",scriv!X65,"")</f>
        <v/>
      </c>
      <c r="W67" s="273" t="str">
        <f t="shared" si="10"/>
        <v>&lt;a href=    "#/?+++&amp;&amp;unoInfo="     id="slide62" class="slide"&gt;  &lt;span style="color:black; font-size:10px"&gt;62.  : &lt;/span&gt; &lt;/a&gt;&lt;br&gt;</v>
      </c>
      <c r="X67" s="276"/>
      <c r="Y67" s="276"/>
      <c r="Z67" s="276"/>
      <c r="AA67" s="277"/>
      <c r="AB67" s="278"/>
      <c r="AC67" s="278"/>
      <c r="AD67" s="278" t="str">
        <f t="shared" si="11"/>
        <v>slide62</v>
      </c>
      <c r="AE67" s="278" t="str">
        <f t="shared" si="12"/>
        <v xml:space="preserve"> id="slide62" </v>
      </c>
      <c r="AF67" s="278" t="s">
        <v>195</v>
      </c>
      <c r="AG67" s="273" t="str">
        <f t="shared" si="13"/>
        <v>+++&amp;&amp;unoInfo=</v>
      </c>
      <c r="AH67" s="277"/>
      <c r="AI67" s="277" t="s">
        <v>200</v>
      </c>
      <c r="AJ67" s="277" t="s">
        <v>196</v>
      </c>
      <c r="AK67" s="277" t="s">
        <v>197</v>
      </c>
      <c r="AL67" s="277" t="str">
        <f t="shared" si="2"/>
        <v>&lt;/span&gt; &lt;/a&gt;</v>
      </c>
      <c r="AM67" s="274" t="str">
        <f t="shared" si="1"/>
        <v>&lt;br&gt;</v>
      </c>
    </row>
    <row r="68" spans="1:39">
      <c r="A68" s="274">
        <f t="shared" si="3"/>
        <v>63</v>
      </c>
      <c r="B68" s="273" t="str">
        <f>scriv!D66&amp;": "&amp;scriv!Y66</f>
        <v xml:space="preserve">: </v>
      </c>
      <c r="C68" s="275" t="s">
        <v>292</v>
      </c>
      <c r="D68" s="288" t="str">
        <f t="shared" si="14"/>
        <v/>
      </c>
      <c r="E68" s="273" t="str">
        <f>IF(scriv!W66&lt;&gt;"",scriv!W66,"")</f>
        <v/>
      </c>
      <c r="F68" s="273" t="str">
        <f t="shared" si="9"/>
        <v/>
      </c>
      <c r="G68" s="273" t="str">
        <f>"unoInfo="&amp;scriv!AF66</f>
        <v>unoInfo=</v>
      </c>
      <c r="H68" s="279"/>
      <c r="S68" s="273" t="str">
        <f>IF(scriv!X66&lt;&gt;"",scriv!X66,"")</f>
        <v/>
      </c>
      <c r="W68" s="273" t="str">
        <f t="shared" si="10"/>
        <v>&lt;a href=    "#/?+++&amp;&amp;unoInfo="     id="slide63" class="slide"&gt;  &lt;span style="color:black; font-size:10px"&gt;63.  : &lt;/span&gt; &lt;/a&gt;&lt;br&gt;</v>
      </c>
      <c r="X68" s="276"/>
      <c r="Y68" s="276"/>
      <c r="Z68" s="276"/>
      <c r="AA68" s="277"/>
      <c r="AB68" s="278"/>
      <c r="AC68" s="278"/>
      <c r="AD68" s="278" t="str">
        <f t="shared" si="11"/>
        <v>slide63</v>
      </c>
      <c r="AE68" s="278" t="str">
        <f t="shared" si="12"/>
        <v xml:space="preserve"> id="slide63" </v>
      </c>
      <c r="AF68" s="278" t="s">
        <v>195</v>
      </c>
      <c r="AG68" s="273" t="str">
        <f t="shared" si="13"/>
        <v>+++&amp;&amp;unoInfo=</v>
      </c>
      <c r="AH68" s="277"/>
      <c r="AI68" s="277" t="s">
        <v>200</v>
      </c>
      <c r="AJ68" s="277" t="s">
        <v>196</v>
      </c>
      <c r="AK68" s="277" t="s">
        <v>197</v>
      </c>
      <c r="AL68" s="277" t="str">
        <f t="shared" si="2"/>
        <v>&lt;/span&gt; &lt;/a&gt;</v>
      </c>
      <c r="AM68" s="274" t="str">
        <f t="shared" si="1"/>
        <v>&lt;br&gt;</v>
      </c>
    </row>
    <row r="69" spans="1:39">
      <c r="A69" s="274">
        <f t="shared" si="3"/>
        <v>64</v>
      </c>
      <c r="B69" s="273" t="str">
        <f>scriv!D67&amp;": "&amp;scriv!Y67</f>
        <v xml:space="preserve">: </v>
      </c>
      <c r="C69" s="275" t="s">
        <v>292</v>
      </c>
      <c r="D69" s="288" t="str">
        <f t="shared" si="14"/>
        <v/>
      </c>
      <c r="E69" s="273" t="str">
        <f>IF(scriv!W67&lt;&gt;"",scriv!W67,"")</f>
        <v/>
      </c>
      <c r="F69" s="273" t="str">
        <f t="shared" si="9"/>
        <v/>
      </c>
      <c r="G69" s="273" t="str">
        <f>"unoInfo="&amp;scriv!AF67</f>
        <v>unoInfo=</v>
      </c>
      <c r="H69" s="279"/>
      <c r="S69" s="273" t="str">
        <f>IF(scriv!X67&lt;&gt;"",scriv!X67,"")</f>
        <v/>
      </c>
      <c r="W69" s="273" t="str">
        <f t="shared" si="10"/>
        <v>&lt;a href=    "#/?+++&amp;&amp;unoInfo="     id="slide64" class="slide"&gt;  &lt;span style="color:black; font-size:10px"&gt;64.  : &lt;/span&gt; &lt;/a&gt;&lt;br&gt;</v>
      </c>
      <c r="X69" s="276"/>
      <c r="Y69" s="276"/>
      <c r="Z69" s="276"/>
      <c r="AA69" s="277"/>
      <c r="AB69" s="278"/>
      <c r="AC69" s="278"/>
      <c r="AD69" s="278" t="str">
        <f t="shared" si="11"/>
        <v>slide64</v>
      </c>
      <c r="AE69" s="278" t="str">
        <f t="shared" si="12"/>
        <v xml:space="preserve"> id="slide64" </v>
      </c>
      <c r="AF69" s="278" t="s">
        <v>195</v>
      </c>
      <c r="AG69" s="273" t="str">
        <f t="shared" si="13"/>
        <v>+++&amp;&amp;unoInfo=</v>
      </c>
      <c r="AH69" s="277"/>
      <c r="AI69" s="277" t="s">
        <v>200</v>
      </c>
      <c r="AJ69" s="277" t="s">
        <v>196</v>
      </c>
      <c r="AK69" s="277" t="s">
        <v>197</v>
      </c>
      <c r="AL69" s="277" t="str">
        <f t="shared" si="2"/>
        <v>&lt;/span&gt; &lt;/a&gt;</v>
      </c>
      <c r="AM69" s="274" t="str">
        <f t="shared" si="1"/>
        <v>&lt;br&gt;</v>
      </c>
    </row>
    <row r="70" spans="1:39">
      <c r="A70" s="274">
        <f t="shared" si="3"/>
        <v>65</v>
      </c>
      <c r="B70" s="273" t="str">
        <f>scriv!D68&amp;": "&amp;scriv!Y68</f>
        <v xml:space="preserve">: </v>
      </c>
      <c r="C70" s="275" t="s">
        <v>292</v>
      </c>
      <c r="D70" s="288" t="str">
        <f t="shared" si="14"/>
        <v/>
      </c>
      <c r="E70" s="273" t="str">
        <f>IF(scriv!W68&lt;&gt;"",scriv!W68,"")</f>
        <v/>
      </c>
      <c r="F70" s="273" t="str">
        <f t="shared" si="9"/>
        <v/>
      </c>
      <c r="G70" s="273" t="str">
        <f>"unoInfo="&amp;scriv!AF68</f>
        <v>unoInfo=</v>
      </c>
      <c r="H70" s="279"/>
      <c r="S70" s="273" t="str">
        <f>IF(scriv!X68&lt;&gt;"",scriv!X68,"")</f>
        <v/>
      </c>
      <c r="W70" s="273" t="str">
        <f t="shared" si="10"/>
        <v>&lt;a href=    "#/?+++&amp;&amp;unoInfo="     id="slide65" class="slide"&gt;  &lt;span style="color:black; font-size:10px"&gt;65.  : &lt;/span&gt; &lt;/a&gt;&lt;br&gt;</v>
      </c>
      <c r="X70" s="276"/>
      <c r="Y70" s="276"/>
      <c r="Z70" s="276"/>
      <c r="AA70" s="277"/>
      <c r="AB70" s="278"/>
      <c r="AC70" s="278"/>
      <c r="AD70" s="278" t="str">
        <f t="shared" si="11"/>
        <v>slide65</v>
      </c>
      <c r="AE70" s="278" t="str">
        <f t="shared" si="12"/>
        <v xml:space="preserve"> id="slide65" </v>
      </c>
      <c r="AF70" s="278" t="s">
        <v>195</v>
      </c>
      <c r="AG70" s="273" t="str">
        <f t="shared" si="13"/>
        <v>+++&amp;&amp;unoInfo=</v>
      </c>
      <c r="AH70" s="277"/>
      <c r="AI70" s="277" t="s">
        <v>200</v>
      </c>
      <c r="AJ70" s="277" t="s">
        <v>196</v>
      </c>
      <c r="AK70" s="277" t="s">
        <v>197</v>
      </c>
      <c r="AL70" s="277" t="str">
        <f t="shared" ref="AL70:AL80" si="15">$AL$2</f>
        <v>&lt;/span&gt; &lt;/a&gt;</v>
      </c>
      <c r="AM70" s="274" t="str">
        <f t="shared" ref="AM70:AM80" si="16">$AM$2</f>
        <v>&lt;br&gt;</v>
      </c>
    </row>
    <row r="71" spans="1:39">
      <c r="A71" s="274">
        <f t="shared" si="3"/>
        <v>66</v>
      </c>
      <c r="B71" s="273" t="str">
        <f>scriv!D69&amp;": "&amp;scriv!Y69</f>
        <v xml:space="preserve">: </v>
      </c>
      <c r="C71" s="275" t="s">
        <v>292</v>
      </c>
      <c r="D71" s="288" t="str">
        <f t="shared" si="14"/>
        <v/>
      </c>
      <c r="E71" s="273" t="str">
        <f>IF(scriv!W69&lt;&gt;"",scriv!W69,"")</f>
        <v/>
      </c>
      <c r="F71" s="273" t="str">
        <f t="shared" si="9"/>
        <v/>
      </c>
      <c r="G71" s="273" t="str">
        <f>"unoInfo="&amp;scriv!AF69</f>
        <v>unoInfo=</v>
      </c>
      <c r="H71" s="279"/>
      <c r="S71" s="273" t="str">
        <f>IF(scriv!X69&lt;&gt;"",scriv!X69,"")</f>
        <v/>
      </c>
      <c r="W71" s="273" t="str">
        <f t="shared" si="10"/>
        <v>&lt;a href=    "#/?+++&amp;&amp;unoInfo="     id="slide66" class="slide"&gt;  &lt;span style="color:black; font-size:10px"&gt;66.  : &lt;/span&gt; &lt;/a&gt;&lt;br&gt;</v>
      </c>
      <c r="X71" s="276"/>
      <c r="Y71" s="276"/>
      <c r="Z71" s="276"/>
      <c r="AA71" s="277"/>
      <c r="AB71" s="278"/>
      <c r="AC71" s="278"/>
      <c r="AD71" s="278" t="str">
        <f t="shared" si="11"/>
        <v>slide66</v>
      </c>
      <c r="AE71" s="278" t="str">
        <f t="shared" si="12"/>
        <v xml:space="preserve"> id="slide66" </v>
      </c>
      <c r="AF71" s="278" t="s">
        <v>195</v>
      </c>
      <c r="AG71" s="273" t="str">
        <f t="shared" si="13"/>
        <v>+++&amp;&amp;unoInfo=</v>
      </c>
      <c r="AH71" s="277"/>
      <c r="AI71" s="277" t="s">
        <v>200</v>
      </c>
      <c r="AJ71" s="277" t="s">
        <v>196</v>
      </c>
      <c r="AK71" s="277" t="s">
        <v>197</v>
      </c>
      <c r="AL71" s="277" t="str">
        <f t="shared" si="15"/>
        <v>&lt;/span&gt; &lt;/a&gt;</v>
      </c>
      <c r="AM71" s="274" t="str">
        <f t="shared" si="16"/>
        <v>&lt;br&gt;</v>
      </c>
    </row>
    <row r="72" spans="1:39">
      <c r="A72" s="274">
        <f t="shared" ref="A72:A80" si="17">A71+1</f>
        <v>67</v>
      </c>
      <c r="B72" s="273" t="str">
        <f>scriv!D70&amp;": "&amp;scriv!Y70</f>
        <v xml:space="preserve">: </v>
      </c>
      <c r="C72" s="275" t="s">
        <v>292</v>
      </c>
      <c r="D72" s="288" t="str">
        <f t="shared" ref="D72:D80" si="18">D71&amp;IF(E71&lt;&gt;"","&amp;"&amp;E71,"")</f>
        <v/>
      </c>
      <c r="E72" s="273" t="str">
        <f>IF(scriv!W70&lt;&gt;"",scriv!W70,"")</f>
        <v/>
      </c>
      <c r="F72" s="273" t="str">
        <f t="shared" ref="F72:F80" si="19">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0">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1">$AD$2&amp;A72</f>
        <v>slide67</v>
      </c>
      <c r="AE72" s="278" t="str">
        <f t="shared" ref="AE72:AE80" si="22">" id="""&amp;AD72&amp;""" "</f>
        <v xml:space="preserve"> id="slide67" </v>
      </c>
      <c r="AF72" s="278" t="s">
        <v>195</v>
      </c>
      <c r="AG72" s="273" t="str">
        <f t="shared" ref="AG72:AG80" si="23">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5"/>
        <v>&lt;/span&gt; &lt;/a&gt;</v>
      </c>
      <c r="AM72" s="274" t="str">
        <f t="shared" si="16"/>
        <v>&lt;br&gt;</v>
      </c>
    </row>
    <row r="73" spans="1:39">
      <c r="A73" s="274">
        <f t="shared" si="17"/>
        <v>68</v>
      </c>
      <c r="B73" s="273" t="str">
        <f>scriv!D71&amp;": "&amp;scriv!Y71</f>
        <v xml:space="preserve">: </v>
      </c>
      <c r="C73" s="275" t="s">
        <v>292</v>
      </c>
      <c r="D73" s="288" t="str">
        <f t="shared" si="18"/>
        <v/>
      </c>
      <c r="E73" s="273" t="str">
        <f>IF(scriv!W71&lt;&gt;"",scriv!W71,"")</f>
        <v/>
      </c>
      <c r="F73" s="273" t="str">
        <f t="shared" si="19"/>
        <v/>
      </c>
      <c r="G73" s="273" t="str">
        <f>"unoInfo="&amp;scriv!AF71</f>
        <v>unoInfo=</v>
      </c>
      <c r="H73" s="279"/>
      <c r="S73" s="273" t="str">
        <f>IF(scriv!X71&lt;&gt;"",scriv!X71,"")</f>
        <v/>
      </c>
      <c r="W73" s="273" t="str">
        <f t="shared" si="20"/>
        <v>&lt;a href=    "#/?+++&amp;&amp;unoInfo="     id="slide68" class="slide"&gt;  &lt;span style="color:black; font-size:10px"&gt;68.  : &lt;/span&gt; &lt;/a&gt;&lt;br&gt;</v>
      </c>
      <c r="X73" s="276"/>
      <c r="Y73" s="276"/>
      <c r="Z73" s="276"/>
      <c r="AA73" s="277"/>
      <c r="AB73" s="278"/>
      <c r="AC73" s="278"/>
      <c r="AD73" s="278" t="str">
        <f t="shared" si="21"/>
        <v>slide68</v>
      </c>
      <c r="AE73" s="278" t="str">
        <f t="shared" si="22"/>
        <v xml:space="preserve"> id="slide68" </v>
      </c>
      <c r="AF73" s="278" t="s">
        <v>195</v>
      </c>
      <c r="AG73" s="273" t="str">
        <f t="shared" si="23"/>
        <v>+++&amp;&amp;unoInfo=</v>
      </c>
      <c r="AH73" s="277"/>
      <c r="AI73" s="277" t="s">
        <v>200</v>
      </c>
      <c r="AJ73" s="277" t="s">
        <v>196</v>
      </c>
      <c r="AK73" s="277" t="s">
        <v>197</v>
      </c>
      <c r="AL73" s="277" t="str">
        <f t="shared" si="15"/>
        <v>&lt;/span&gt; &lt;/a&gt;</v>
      </c>
      <c r="AM73" s="274" t="str">
        <f t="shared" si="16"/>
        <v>&lt;br&gt;</v>
      </c>
    </row>
    <row r="74" spans="1:39">
      <c r="A74" s="274">
        <f t="shared" si="17"/>
        <v>69</v>
      </c>
      <c r="B74" s="273" t="str">
        <f>scriv!D72&amp;": "&amp;scriv!Y72</f>
        <v xml:space="preserve">: </v>
      </c>
      <c r="C74" s="275" t="s">
        <v>292</v>
      </c>
      <c r="D74" s="288" t="str">
        <f t="shared" si="18"/>
        <v/>
      </c>
      <c r="E74" s="273" t="str">
        <f>IF(scriv!W72&lt;&gt;"",scriv!W72,"")</f>
        <v/>
      </c>
      <c r="F74" s="273" t="str">
        <f t="shared" si="19"/>
        <v/>
      </c>
      <c r="G74" s="273" t="str">
        <f>"unoInfo="&amp;scriv!AF72</f>
        <v>unoInfo=</v>
      </c>
      <c r="H74" s="279"/>
      <c r="S74" s="273" t="str">
        <f>IF(scriv!X72&lt;&gt;"",scriv!X72,"")</f>
        <v/>
      </c>
      <c r="W74" s="273" t="str">
        <f t="shared" si="20"/>
        <v>&lt;a href=    "#/?+++&amp;&amp;unoInfo="     id="slide69" class="slide"&gt;  &lt;span style="color:black; font-size:10px"&gt;69.  : &lt;/span&gt; &lt;/a&gt;&lt;br&gt;</v>
      </c>
      <c r="X74" s="276"/>
      <c r="Y74" s="276"/>
      <c r="Z74" s="276"/>
      <c r="AA74" s="277"/>
      <c r="AB74" s="278"/>
      <c r="AC74" s="278"/>
      <c r="AD74" s="278" t="str">
        <f t="shared" si="21"/>
        <v>slide69</v>
      </c>
      <c r="AE74" s="278" t="str">
        <f t="shared" si="22"/>
        <v xml:space="preserve"> id="slide69" </v>
      </c>
      <c r="AF74" s="278" t="s">
        <v>195</v>
      </c>
      <c r="AG74" s="273" t="str">
        <f t="shared" si="23"/>
        <v>+++&amp;&amp;unoInfo=</v>
      </c>
      <c r="AH74" s="277"/>
      <c r="AI74" s="277" t="s">
        <v>200</v>
      </c>
      <c r="AJ74" s="277" t="s">
        <v>196</v>
      </c>
      <c r="AK74" s="277" t="s">
        <v>197</v>
      </c>
      <c r="AL74" s="277" t="str">
        <f t="shared" si="15"/>
        <v>&lt;/span&gt; &lt;/a&gt;</v>
      </c>
      <c r="AM74" s="274" t="str">
        <f t="shared" si="16"/>
        <v>&lt;br&gt;</v>
      </c>
    </row>
    <row r="75" spans="1:39">
      <c r="A75" s="274">
        <f t="shared" si="17"/>
        <v>70</v>
      </c>
      <c r="B75" s="273" t="str">
        <f>scriv!D73&amp;": "&amp;scriv!Y73</f>
        <v xml:space="preserve">: </v>
      </c>
      <c r="C75" s="275" t="s">
        <v>292</v>
      </c>
      <c r="D75" s="288" t="str">
        <f t="shared" si="18"/>
        <v/>
      </c>
      <c r="E75" s="273" t="str">
        <f>IF(scriv!W73&lt;&gt;"",scriv!W73,"")</f>
        <v/>
      </c>
      <c r="F75" s="273" t="str">
        <f t="shared" si="19"/>
        <v/>
      </c>
      <c r="G75" s="273" t="str">
        <f>"unoInfo="&amp;scriv!AF73</f>
        <v>unoInfo=</v>
      </c>
      <c r="H75" s="279"/>
      <c r="S75" s="273" t="str">
        <f>IF(scriv!X73&lt;&gt;"",scriv!X73,"")</f>
        <v/>
      </c>
      <c r="W75" s="273" t="str">
        <f t="shared" si="20"/>
        <v>&lt;a href=    "#/?+++&amp;&amp;unoInfo="     id="slide70" class="slide"&gt;  &lt;span style="color:black; font-size:10px"&gt;70.  : &lt;/span&gt; &lt;/a&gt;&lt;br&gt;</v>
      </c>
      <c r="X75" s="276"/>
      <c r="Y75" s="276"/>
      <c r="Z75" s="276"/>
      <c r="AA75" s="277"/>
      <c r="AB75" s="278"/>
      <c r="AC75" s="278"/>
      <c r="AD75" s="278" t="str">
        <f t="shared" si="21"/>
        <v>slide70</v>
      </c>
      <c r="AE75" s="278" t="str">
        <f t="shared" si="22"/>
        <v xml:space="preserve"> id="slide70" </v>
      </c>
      <c r="AF75" s="278" t="s">
        <v>195</v>
      </c>
      <c r="AG75" s="273" t="str">
        <f t="shared" si="23"/>
        <v>+++&amp;&amp;unoInfo=</v>
      </c>
      <c r="AH75" s="277"/>
      <c r="AI75" s="277" t="s">
        <v>200</v>
      </c>
      <c r="AJ75" s="277" t="s">
        <v>196</v>
      </c>
      <c r="AK75" s="277" t="s">
        <v>197</v>
      </c>
      <c r="AL75" s="277" t="str">
        <f t="shared" si="15"/>
        <v>&lt;/span&gt; &lt;/a&gt;</v>
      </c>
      <c r="AM75" s="274" t="str">
        <f t="shared" si="16"/>
        <v>&lt;br&gt;</v>
      </c>
    </row>
    <row r="76" spans="1:39">
      <c r="A76" s="274">
        <f t="shared" si="17"/>
        <v>71</v>
      </c>
      <c r="B76" s="273" t="str">
        <f>scriv!D74&amp;": "&amp;scriv!Y74</f>
        <v xml:space="preserve">: </v>
      </c>
      <c r="C76" s="275" t="s">
        <v>292</v>
      </c>
      <c r="D76" s="288" t="str">
        <f t="shared" si="18"/>
        <v/>
      </c>
      <c r="E76" s="273" t="str">
        <f>IF(scriv!W74&lt;&gt;"",scriv!W74,"")</f>
        <v/>
      </c>
      <c r="F76" s="273" t="str">
        <f t="shared" si="19"/>
        <v/>
      </c>
      <c r="G76" s="273" t="str">
        <f>"unoInfo="&amp;scriv!AF74</f>
        <v>unoInfo=</v>
      </c>
      <c r="H76" s="279"/>
      <c r="S76" s="273" t="str">
        <f>IF(scriv!X74&lt;&gt;"",scriv!X74,"")</f>
        <v/>
      </c>
      <c r="W76" s="273" t="str">
        <f t="shared" si="20"/>
        <v>&lt;a href=    "#/?+++&amp;&amp;unoInfo="     id="slide71" class="slide"&gt;  &lt;span style="color:black; font-size:10px"&gt;71.  : &lt;/span&gt; &lt;/a&gt;&lt;br&gt;</v>
      </c>
      <c r="X76" s="276"/>
      <c r="Y76" s="276"/>
      <c r="Z76" s="276"/>
      <c r="AA76" s="277"/>
      <c r="AB76" s="278"/>
      <c r="AC76" s="278"/>
      <c r="AD76" s="278" t="str">
        <f t="shared" si="21"/>
        <v>slide71</v>
      </c>
      <c r="AE76" s="278" t="str">
        <f t="shared" si="22"/>
        <v xml:space="preserve"> id="slide71" </v>
      </c>
      <c r="AF76" s="278" t="s">
        <v>195</v>
      </c>
      <c r="AG76" s="273" t="str">
        <f t="shared" si="23"/>
        <v>+++&amp;&amp;unoInfo=</v>
      </c>
      <c r="AH76" s="277"/>
      <c r="AI76" s="277" t="s">
        <v>200</v>
      </c>
      <c r="AJ76" s="277" t="s">
        <v>196</v>
      </c>
      <c r="AK76" s="277" t="s">
        <v>197</v>
      </c>
      <c r="AL76" s="277" t="str">
        <f t="shared" si="15"/>
        <v>&lt;/span&gt; &lt;/a&gt;</v>
      </c>
      <c r="AM76" s="274" t="str">
        <f t="shared" si="16"/>
        <v>&lt;br&gt;</v>
      </c>
    </row>
    <row r="77" spans="1:39">
      <c r="A77" s="274">
        <f t="shared" si="17"/>
        <v>72</v>
      </c>
      <c r="B77" s="273" t="str">
        <f>scriv!D75&amp;": "&amp;scriv!Y75</f>
        <v xml:space="preserve">: </v>
      </c>
      <c r="C77" s="275" t="s">
        <v>292</v>
      </c>
      <c r="D77" s="288" t="str">
        <f t="shared" si="18"/>
        <v/>
      </c>
      <c r="E77" s="273" t="str">
        <f>IF(scriv!W75&lt;&gt;"",scriv!W75,"")</f>
        <v/>
      </c>
      <c r="F77" s="273" t="str">
        <f t="shared" si="19"/>
        <v/>
      </c>
      <c r="G77" s="273" t="str">
        <f>"unoInfo="&amp;scriv!AF75</f>
        <v>unoInfo=</v>
      </c>
      <c r="H77" s="279"/>
      <c r="S77" s="273" t="str">
        <f>IF(scriv!X75&lt;&gt;"",scriv!X75,"")</f>
        <v/>
      </c>
      <c r="W77" s="273" t="str">
        <f t="shared" si="20"/>
        <v>&lt;a href=    "#/?+++&amp;&amp;unoInfo="     id="slide72" class="slide"&gt;  &lt;span style="color:black; font-size:10px"&gt;72.  : &lt;/span&gt; &lt;/a&gt;&lt;br&gt;</v>
      </c>
      <c r="X77" s="276"/>
      <c r="Y77" s="276"/>
      <c r="Z77" s="276"/>
      <c r="AA77" s="277"/>
      <c r="AB77" s="278"/>
      <c r="AC77" s="278"/>
      <c r="AD77" s="278" t="str">
        <f t="shared" si="21"/>
        <v>slide72</v>
      </c>
      <c r="AE77" s="278" t="str">
        <f t="shared" si="22"/>
        <v xml:space="preserve"> id="slide72" </v>
      </c>
      <c r="AF77" s="278" t="s">
        <v>195</v>
      </c>
      <c r="AG77" s="273" t="str">
        <f t="shared" si="23"/>
        <v>+++&amp;&amp;unoInfo=</v>
      </c>
      <c r="AH77" s="277"/>
      <c r="AI77" s="277" t="s">
        <v>200</v>
      </c>
      <c r="AJ77" s="277" t="s">
        <v>196</v>
      </c>
      <c r="AK77" s="277" t="s">
        <v>197</v>
      </c>
      <c r="AL77" s="277" t="str">
        <f t="shared" si="15"/>
        <v>&lt;/span&gt; &lt;/a&gt;</v>
      </c>
      <c r="AM77" s="274" t="str">
        <f t="shared" si="16"/>
        <v>&lt;br&gt;</v>
      </c>
    </row>
    <row r="78" spans="1:39">
      <c r="A78" s="274">
        <f t="shared" si="17"/>
        <v>73</v>
      </c>
      <c r="B78" s="273" t="str">
        <f>scriv!D76&amp;": "&amp;scriv!Y76</f>
        <v xml:space="preserve">: </v>
      </c>
      <c r="C78" s="275" t="s">
        <v>292</v>
      </c>
      <c r="D78" s="288" t="str">
        <f t="shared" si="18"/>
        <v/>
      </c>
      <c r="E78" s="273" t="str">
        <f>IF(scriv!W76&lt;&gt;"",scriv!W76,"")</f>
        <v/>
      </c>
      <c r="F78" s="273" t="str">
        <f t="shared" si="19"/>
        <v/>
      </c>
      <c r="G78" s="273" t="str">
        <f>"unoInfo="&amp;scriv!AF76</f>
        <v>unoInfo=</v>
      </c>
      <c r="H78" s="279"/>
      <c r="S78" s="273" t="str">
        <f>IF(scriv!X76&lt;&gt;"",scriv!X76,"")</f>
        <v/>
      </c>
      <c r="W78" s="273" t="str">
        <f t="shared" si="20"/>
        <v>&lt;a href=    "#/?+++&amp;&amp;unoInfo="     id="slide73" class="slide"&gt;  &lt;span style="color:black; font-size:10px"&gt;73.  : &lt;/span&gt; &lt;/a&gt;&lt;br&gt;</v>
      </c>
      <c r="X78" s="276"/>
      <c r="Y78" s="276"/>
      <c r="Z78" s="276"/>
      <c r="AA78" s="277"/>
      <c r="AB78" s="278"/>
      <c r="AC78" s="278"/>
      <c r="AD78" s="278" t="str">
        <f t="shared" si="21"/>
        <v>slide73</v>
      </c>
      <c r="AE78" s="278" t="str">
        <f t="shared" si="22"/>
        <v xml:space="preserve"> id="slide73" </v>
      </c>
      <c r="AF78" s="278" t="s">
        <v>195</v>
      </c>
      <c r="AG78" s="273" t="str">
        <f t="shared" si="23"/>
        <v>+++&amp;&amp;unoInfo=</v>
      </c>
      <c r="AH78" s="277"/>
      <c r="AI78" s="277" t="s">
        <v>200</v>
      </c>
      <c r="AJ78" s="277" t="s">
        <v>196</v>
      </c>
      <c r="AK78" s="277" t="s">
        <v>197</v>
      </c>
      <c r="AL78" s="277" t="str">
        <f t="shared" si="15"/>
        <v>&lt;/span&gt; &lt;/a&gt;</v>
      </c>
      <c r="AM78" s="274" t="str">
        <f t="shared" si="16"/>
        <v>&lt;br&gt;</v>
      </c>
    </row>
    <row r="79" spans="1:39">
      <c r="A79" s="274">
        <f t="shared" si="17"/>
        <v>74</v>
      </c>
      <c r="B79" s="273" t="str">
        <f>scriv!D77&amp;": "&amp;scriv!Y77</f>
        <v xml:space="preserve">: </v>
      </c>
      <c r="C79" s="275" t="s">
        <v>292</v>
      </c>
      <c r="D79" s="288" t="str">
        <f t="shared" si="18"/>
        <v/>
      </c>
      <c r="E79" s="273" t="str">
        <f>IF(scriv!W77&lt;&gt;"",scriv!W77,"")</f>
        <v/>
      </c>
      <c r="F79" s="273" t="str">
        <f t="shared" si="19"/>
        <v/>
      </c>
      <c r="G79" s="273" t="str">
        <f>"unoInfo="&amp;scriv!AF77</f>
        <v>unoInfo=</v>
      </c>
      <c r="H79" s="279"/>
      <c r="S79" s="273" t="str">
        <f>IF(scriv!X77&lt;&gt;"",scriv!X77,"")</f>
        <v/>
      </c>
      <c r="W79" s="273" t="str">
        <f t="shared" si="20"/>
        <v>&lt;a href=    "#/?+++&amp;&amp;unoInfo="     id="slide74" class="slide"&gt;  &lt;span style="color:black; font-size:10px"&gt;74.  : &lt;/span&gt; &lt;/a&gt;&lt;br&gt;</v>
      </c>
      <c r="X79" s="276"/>
      <c r="Y79" s="276"/>
      <c r="Z79" s="276"/>
      <c r="AA79" s="277"/>
      <c r="AB79" s="278"/>
      <c r="AC79" s="278"/>
      <c r="AD79" s="278" t="str">
        <f t="shared" si="21"/>
        <v>slide74</v>
      </c>
      <c r="AE79" s="278" t="str">
        <f t="shared" si="22"/>
        <v xml:space="preserve"> id="slide74" </v>
      </c>
      <c r="AF79" s="278" t="s">
        <v>195</v>
      </c>
      <c r="AG79" s="273" t="str">
        <f t="shared" si="23"/>
        <v>+++&amp;&amp;unoInfo=</v>
      </c>
      <c r="AH79" s="277"/>
      <c r="AI79" s="277" t="s">
        <v>200</v>
      </c>
      <c r="AJ79" s="277" t="s">
        <v>196</v>
      </c>
      <c r="AK79" s="277" t="s">
        <v>197</v>
      </c>
      <c r="AL79" s="277" t="str">
        <f t="shared" si="15"/>
        <v>&lt;/span&gt; &lt;/a&gt;</v>
      </c>
      <c r="AM79" s="274" t="str">
        <f t="shared" si="16"/>
        <v>&lt;br&gt;</v>
      </c>
    </row>
    <row r="80" spans="1:39">
      <c r="A80" s="274">
        <f t="shared" si="17"/>
        <v>75</v>
      </c>
      <c r="B80" s="273" t="str">
        <f>scriv!D78&amp;": "&amp;scriv!Y78</f>
        <v xml:space="preserve">: </v>
      </c>
      <c r="C80" s="275" t="s">
        <v>292</v>
      </c>
      <c r="D80" s="288" t="str">
        <f t="shared" si="18"/>
        <v/>
      </c>
      <c r="E80" s="273" t="str">
        <f>IF(scriv!W78&lt;&gt;"",scriv!W78,"")</f>
        <v/>
      </c>
      <c r="F80" s="273" t="str">
        <f t="shared" si="19"/>
        <v/>
      </c>
      <c r="G80" s="273" t="str">
        <f>"unoInfo="&amp;scriv!AF78</f>
        <v>unoInfo=</v>
      </c>
      <c r="H80" s="279"/>
      <c r="S80" s="273" t="str">
        <f>IF(scriv!X78&lt;&gt;"",scriv!X78,"")</f>
        <v/>
      </c>
      <c r="W80" s="273" t="str">
        <f t="shared" si="20"/>
        <v>&lt;a href=    "#/?+++&amp;&amp;unoInfo="     id="slide75" class="slide"&gt;  &lt;span style="color:black; font-size:10px"&gt;75.  : &lt;/span&gt; &lt;/a&gt;&lt;br&gt;</v>
      </c>
      <c r="X80" s="276"/>
      <c r="Y80" s="276"/>
      <c r="Z80" s="276"/>
      <c r="AA80" s="277"/>
      <c r="AB80" s="278"/>
      <c r="AC80" s="278"/>
      <c r="AD80" s="278" t="str">
        <f t="shared" si="21"/>
        <v>slide75</v>
      </c>
      <c r="AE80" s="278" t="str">
        <f t="shared" si="22"/>
        <v xml:space="preserve"> id="slide75" </v>
      </c>
      <c r="AF80" s="278" t="s">
        <v>195</v>
      </c>
      <c r="AG80" s="273" t="str">
        <f t="shared" si="23"/>
        <v>+++&amp;&amp;unoInfo=</v>
      </c>
      <c r="AH80" s="277"/>
      <c r="AI80" s="277" t="s">
        <v>200</v>
      </c>
      <c r="AJ80" s="277" t="s">
        <v>196</v>
      </c>
      <c r="AK80" s="277" t="s">
        <v>197</v>
      </c>
      <c r="AL80" s="277" t="str">
        <f t="shared" si="15"/>
        <v>&lt;/span&gt; &lt;/a&gt;</v>
      </c>
      <c r="AM80" s="274" t="str">
        <f t="shared" si="16"/>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412</v>
      </c>
      <c r="U1" s="267" t="s">
        <v>413</v>
      </c>
      <c r="V1" s="267" t="s">
        <v>414</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373</v>
      </c>
      <c r="C5" s="275"/>
      <c r="D5" s="273" t="s">
        <v>199</v>
      </c>
      <c r="K5" s="273" t="s">
        <v>367</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372</v>
      </c>
      <c r="C6" s="275"/>
      <c r="D6" s="288" t="s">
        <v>377</v>
      </c>
      <c r="S6" s="273" t="s">
        <v>402</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374</v>
      </c>
      <c r="C7" s="275" t="s">
        <v>292</v>
      </c>
      <c r="D7" s="288" t="s">
        <v>377</v>
      </c>
      <c r="E7" s="273" t="s">
        <v>418</v>
      </c>
      <c r="F7" s="273" t="s">
        <v>420</v>
      </c>
      <c r="H7" s="279"/>
      <c r="S7" s="273" t="s">
        <v>396</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375</v>
      </c>
      <c r="C8" s="275" t="s">
        <v>292</v>
      </c>
      <c r="D8" s="288" t="s">
        <v>377</v>
      </c>
      <c r="E8" s="273" t="s">
        <v>418</v>
      </c>
      <c r="F8" s="273" t="s">
        <v>421</v>
      </c>
      <c r="S8" s="273" t="s">
        <v>396</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376</v>
      </c>
      <c r="C9" s="275" t="s">
        <v>292</v>
      </c>
      <c r="D9" s="288" t="s">
        <v>377</v>
      </c>
      <c r="E9" s="273" t="s">
        <v>378</v>
      </c>
      <c r="F9" s="279" t="s">
        <v>379</v>
      </c>
      <c r="H9" s="273" t="s">
        <v>419</v>
      </c>
      <c r="I9" s="273" t="s">
        <v>420</v>
      </c>
      <c r="S9" s="273" t="s">
        <v>396</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377</v>
      </c>
      <c r="E10" s="273" t="s">
        <v>378</v>
      </c>
      <c r="F10" s="279" t="s">
        <v>379</v>
      </c>
      <c r="G10" s="273" t="s">
        <v>383</v>
      </c>
      <c r="S10" s="273" t="s">
        <v>397</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377</v>
      </c>
      <c r="E11" s="273" t="s">
        <v>378</v>
      </c>
      <c r="F11" s="279" t="s">
        <v>379</v>
      </c>
      <c r="G11" s="273" t="s">
        <v>383</v>
      </c>
      <c r="H11" s="273" t="s">
        <v>384</v>
      </c>
      <c r="S11" s="273" t="s">
        <v>403</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377</v>
      </c>
      <c r="E12" s="273" t="s">
        <v>378</v>
      </c>
      <c r="F12" s="279" t="s">
        <v>379</v>
      </c>
      <c r="G12" s="273" t="s">
        <v>383</v>
      </c>
      <c r="H12" s="273" t="s">
        <v>384</v>
      </c>
      <c r="I12" s="273" t="s">
        <v>385</v>
      </c>
      <c r="S12" s="273" t="s">
        <v>403</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377</v>
      </c>
      <c r="E13" s="273" t="s">
        <v>378</v>
      </c>
      <c r="F13" s="279" t="s">
        <v>379</v>
      </c>
      <c r="G13" s="273" t="s">
        <v>383</v>
      </c>
      <c r="H13" s="273" t="s">
        <v>384</v>
      </c>
      <c r="I13" s="273" t="s">
        <v>385</v>
      </c>
      <c r="J13" s="273" t="s">
        <v>386</v>
      </c>
      <c r="S13" s="273" t="s">
        <v>403</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369</v>
      </c>
      <c r="C14" s="275" t="s">
        <v>292</v>
      </c>
      <c r="D14" s="288" t="s">
        <v>377</v>
      </c>
      <c r="E14" s="273" t="s">
        <v>378</v>
      </c>
      <c r="F14" s="279" t="s">
        <v>379</v>
      </c>
      <c r="G14" s="273" t="s">
        <v>383</v>
      </c>
      <c r="H14" s="273" t="s">
        <v>384</v>
      </c>
      <c r="I14" s="273" t="s">
        <v>385</v>
      </c>
      <c r="J14" s="273" t="s">
        <v>386</v>
      </c>
      <c r="K14" s="273" t="s">
        <v>387</v>
      </c>
      <c r="S14" s="273" t="s">
        <v>403</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377</v>
      </c>
      <c r="E15" s="273" t="s">
        <v>378</v>
      </c>
      <c r="F15" s="279" t="s">
        <v>379</v>
      </c>
      <c r="G15" s="273" t="s">
        <v>383</v>
      </c>
      <c r="H15" s="273" t="s">
        <v>384</v>
      </c>
      <c r="I15" s="273" t="s">
        <v>385</v>
      </c>
      <c r="J15" s="273" t="s">
        <v>386</v>
      </c>
      <c r="K15" s="273" t="s">
        <v>387</v>
      </c>
      <c r="L15" s="273" t="s">
        <v>388</v>
      </c>
      <c r="S15" s="273" t="s">
        <v>403</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377</v>
      </c>
      <c r="E16" s="273" t="s">
        <v>378</v>
      </c>
      <c r="F16" s="279" t="s">
        <v>379</v>
      </c>
      <c r="G16" s="273" t="s">
        <v>383</v>
      </c>
      <c r="H16" s="273" t="s">
        <v>384</v>
      </c>
      <c r="I16" s="273" t="s">
        <v>385</v>
      </c>
      <c r="J16" s="273" t="s">
        <v>386</v>
      </c>
      <c r="K16" s="273" t="s">
        <v>387</v>
      </c>
      <c r="L16" s="273" t="s">
        <v>388</v>
      </c>
      <c r="M16" s="273" t="s">
        <v>389</v>
      </c>
      <c r="S16" s="273" t="s">
        <v>404</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368</v>
      </c>
      <c r="C17" s="275" t="s">
        <v>292</v>
      </c>
      <c r="D17" s="288" t="s">
        <v>377</v>
      </c>
      <c r="E17" s="273" t="s">
        <v>378</v>
      </c>
      <c r="F17" s="279" t="s">
        <v>379</v>
      </c>
      <c r="G17" s="273" t="s">
        <v>383</v>
      </c>
      <c r="H17" s="273" t="s">
        <v>384</v>
      </c>
      <c r="I17" s="273" t="s">
        <v>385</v>
      </c>
      <c r="J17" s="273" t="s">
        <v>386</v>
      </c>
      <c r="K17" s="273" t="s">
        <v>387</v>
      </c>
      <c r="L17" s="273" t="s">
        <v>388</v>
      </c>
      <c r="M17" s="273" t="s">
        <v>389</v>
      </c>
      <c r="N17" s="273" t="s">
        <v>395</v>
      </c>
      <c r="S17" s="273" t="s">
        <v>404</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371</v>
      </c>
      <c r="C18" s="275" t="s">
        <v>292</v>
      </c>
      <c r="D18" s="288" t="s">
        <v>377</v>
      </c>
      <c r="E18" s="273" t="s">
        <v>378</v>
      </c>
      <c r="F18" s="279" t="s">
        <v>379</v>
      </c>
      <c r="G18" s="273" t="s">
        <v>383</v>
      </c>
      <c r="H18" s="273" t="s">
        <v>384</v>
      </c>
      <c r="I18" s="273" t="s">
        <v>385</v>
      </c>
      <c r="J18" s="273" t="s">
        <v>386</v>
      </c>
      <c r="K18" s="273" t="s">
        <v>387</v>
      </c>
      <c r="L18" s="273" t="s">
        <v>388</v>
      </c>
      <c r="M18" s="273" t="s">
        <v>389</v>
      </c>
      <c r="N18" s="273" t="s">
        <v>395</v>
      </c>
      <c r="O18" s="273" t="s">
        <v>390</v>
      </c>
      <c r="S18" s="273" t="s">
        <v>404</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396</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377</v>
      </c>
      <c r="E20" s="279" t="s">
        <v>379</v>
      </c>
      <c r="F20" s="279" t="s">
        <v>391</v>
      </c>
      <c r="S20" s="273" t="s">
        <v>400</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380</v>
      </c>
      <c r="C21" s="275" t="s">
        <v>292</v>
      </c>
      <c r="D21" s="288" t="s">
        <v>377</v>
      </c>
      <c r="E21" s="279" t="s">
        <v>379</v>
      </c>
      <c r="F21" s="279" t="s">
        <v>391</v>
      </c>
      <c r="G21" s="273" t="s">
        <v>392</v>
      </c>
      <c r="S21" s="273" t="s">
        <v>400</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381</v>
      </c>
      <c r="C22" s="275" t="s">
        <v>292</v>
      </c>
      <c r="D22" s="288" t="s">
        <v>377</v>
      </c>
      <c r="E22" s="279" t="s">
        <v>379</v>
      </c>
      <c r="F22" s="279" t="s">
        <v>391</v>
      </c>
      <c r="G22" s="273" t="s">
        <v>392</v>
      </c>
      <c r="H22" s="273" t="s">
        <v>393</v>
      </c>
      <c r="S22" s="273" t="s">
        <v>401</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377</v>
      </c>
      <c r="E23" s="279" t="s">
        <v>379</v>
      </c>
      <c r="F23" s="279" t="s">
        <v>391</v>
      </c>
      <c r="G23" s="273" t="s">
        <v>392</v>
      </c>
      <c r="H23" s="273" t="s">
        <v>393</v>
      </c>
      <c r="I23" s="273" t="s">
        <v>408</v>
      </c>
      <c r="S23" s="273" t="s">
        <v>401</v>
      </c>
      <c r="U23" s="273" t="s">
        <v>415</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370</v>
      </c>
      <c r="C24" s="275" t="s">
        <v>292</v>
      </c>
      <c r="D24" s="288" t="s">
        <v>377</v>
      </c>
      <c r="E24" s="279" t="s">
        <v>379</v>
      </c>
      <c r="F24" s="279" t="s">
        <v>391</v>
      </c>
      <c r="G24" s="273" t="s">
        <v>392</v>
      </c>
      <c r="H24" s="273" t="s">
        <v>393</v>
      </c>
      <c r="I24" s="273" t="s">
        <v>408</v>
      </c>
      <c r="J24" s="273" t="s">
        <v>398</v>
      </c>
      <c r="S24" s="273" t="s">
        <v>396</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405</v>
      </c>
      <c r="C25" s="280" t="s">
        <v>292</v>
      </c>
      <c r="D25" s="288" t="s">
        <v>377</v>
      </c>
      <c r="E25" s="279" t="s">
        <v>379</v>
      </c>
      <c r="F25" s="279" t="s">
        <v>391</v>
      </c>
      <c r="G25" s="273" t="s">
        <v>392</v>
      </c>
      <c r="H25" s="273" t="s">
        <v>393</v>
      </c>
      <c r="I25" s="273" t="s">
        <v>408</v>
      </c>
      <c r="J25" s="273" t="s">
        <v>398</v>
      </c>
      <c r="K25" s="273" t="s">
        <v>406</v>
      </c>
      <c r="L25" s="273" t="s">
        <v>407</v>
      </c>
      <c r="S25" s="273" t="s">
        <v>396</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382</v>
      </c>
      <c r="C26" s="280" t="s">
        <v>292</v>
      </c>
      <c r="D26" s="288" t="s">
        <v>377</v>
      </c>
      <c r="E26" s="279" t="s">
        <v>379</v>
      </c>
      <c r="F26" s="279" t="s">
        <v>391</v>
      </c>
      <c r="G26" s="273" t="s">
        <v>392</v>
      </c>
      <c r="H26" s="273" t="s">
        <v>393</v>
      </c>
      <c r="I26" s="273" t="s">
        <v>408</v>
      </c>
      <c r="J26" s="273" t="s">
        <v>398</v>
      </c>
      <c r="K26" s="273" t="s">
        <v>406</v>
      </c>
      <c r="L26" s="273" t="s">
        <v>407</v>
      </c>
      <c r="M26" s="273" t="s">
        <v>399</v>
      </c>
      <c r="S26" s="273" t="s">
        <v>396</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377</v>
      </c>
      <c r="E27" s="279" t="s">
        <v>379</v>
      </c>
      <c r="F27" s="279" t="s">
        <v>391</v>
      </c>
      <c r="G27" s="273" t="s">
        <v>392</v>
      </c>
      <c r="H27" s="273" t="s">
        <v>393</v>
      </c>
      <c r="I27" s="273" t="s">
        <v>408</v>
      </c>
      <c r="J27" s="273" t="s">
        <v>398</v>
      </c>
      <c r="K27" s="273" t="s">
        <v>406</v>
      </c>
      <c r="L27" s="273" t="s">
        <v>407</v>
      </c>
      <c r="M27" s="273" t="s">
        <v>399</v>
      </c>
      <c r="N27" s="273" t="s">
        <v>394</v>
      </c>
      <c r="S27" s="273" t="s">
        <v>396</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417</v>
      </c>
      <c r="C28" s="280"/>
      <c r="D28" s="273" t="s">
        <v>410</v>
      </c>
      <c r="E28" s="273" t="s">
        <v>409</v>
      </c>
      <c r="L28" s="273" t="s">
        <v>411</v>
      </c>
      <c r="M28" s="273" t="s">
        <v>399</v>
      </c>
      <c r="N28" s="273" t="s">
        <v>394</v>
      </c>
      <c r="S28" s="273" t="s">
        <v>396</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416</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412</v>
      </c>
      <c r="V1" s="267" t="s">
        <v>413</v>
      </c>
      <c r="W1" s="267" t="s">
        <v>414</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373</v>
      </c>
      <c r="C5" s="275"/>
      <c r="D5" s="273" t="s">
        <v>199</v>
      </c>
      <c r="K5" s="273" t="s">
        <v>367</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377</v>
      </c>
      <c r="S6" s="273" t="s">
        <v>402</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Off UNO 0</v>
      </c>
      <c r="C7" s="275" t="s">
        <v>292</v>
      </c>
      <c r="D7" s="288" t="s">
        <v>377</v>
      </c>
      <c r="E7" s="273" t="s">
        <v>422</v>
      </c>
      <c r="H7" s="279"/>
      <c r="T7" s="273" t="str">
        <f>scriv!AF4</f>
        <v>TurnOffUNO0</v>
      </c>
      <c r="U7" s="273" t="str">
        <f>scriv!AF4</f>
        <v>TurnOffUNO0</v>
      </c>
      <c r="X7" s="273" t="str">
        <f t="shared" si="0"/>
        <v>&lt;a href=    "#/?+++&amp;open=Map&amp;open=Pupose&amp;gotoz=TurnOffUNO0&amp;unoInfo=TurnOffUNO0"    class="slide"&gt;  &lt;span style="color:black; font-size:10px"&gt;2. Turn Off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+++&amp;open=Map&amp;open=Pupose&amp;gotoz=TurnOffUNO0&amp;unoInfo=TurnOffUNO0</v>
      </c>
      <c r="AI7" s="277" t="str">
        <f t="shared" si="2"/>
        <v/>
      </c>
      <c r="AJ7" s="277" t="s">
        <v>200</v>
      </c>
      <c r="AK7" s="277" t="s">
        <v>196</v>
      </c>
      <c r="AL7" s="277" t="s">
        <v>197</v>
      </c>
      <c r="AM7" s="277" t="s">
        <v>198</v>
      </c>
    </row>
    <row r="8" spans="1:39" ht="18" customHeight="1">
      <c r="A8" s="273">
        <f t="shared" ref="A8:A71" si="4">A7+1</f>
        <v>3</v>
      </c>
      <c r="B8" s="273" t="str">
        <f>scriv!D5</f>
        <v>Turn On UNO 0</v>
      </c>
      <c r="C8" s="275" t="s">
        <v>292</v>
      </c>
      <c r="D8" s="288" t="s">
        <v>377</v>
      </c>
      <c r="T8" s="273" t="str">
        <f>scriv!AF5</f>
        <v>TurnOnUNO0</v>
      </c>
      <c r="U8" s="273" t="str">
        <f>scriv!AF5</f>
        <v>TurnOnUNO0</v>
      </c>
      <c r="X8" s="273" t="str">
        <f t="shared" si="0"/>
        <v>&lt;a href=    "#/?+++&amp;open=Map&amp;gotoz=TurnOnUNO0&amp;unoInfo=TurnOnUNO0"    class="slide"&gt;  &lt;span style="color:black; font-size:10px"&gt;3. Turn On UNO 0&lt;/span&gt; &lt;/a&gt;     &lt;br&gt;</v>
      </c>
      <c r="Y8" s="276"/>
      <c r="Z8" s="276"/>
      <c r="AA8" s="276"/>
      <c r="AB8" s="277"/>
      <c r="AC8" s="278"/>
      <c r="AD8" s="278"/>
      <c r="AE8" s="278"/>
      <c r="AF8" s="278"/>
      <c r="AG8" s="278" t="s">
        <v>195</v>
      </c>
      <c r="AH8" s="273" t="str">
        <f t="shared" si="3"/>
        <v>+++&amp;open=Map&amp;gotoz=TurnOnUNO0&amp;unoInfo=TurnOnUNO0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377</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377</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drawOpen UNO 0</v>
      </c>
      <c r="C11" s="275" t="s">
        <v>292</v>
      </c>
      <c r="D11" s="288" t="s">
        <v>377</v>
      </c>
      <c r="F11" s="279"/>
      <c r="T11" s="273" t="str">
        <f>scriv!AF8</f>
        <v>drawOpenUNO0</v>
      </c>
      <c r="U11" s="273" t="str">
        <f>scriv!AF8</f>
        <v>drawOpenUNO0</v>
      </c>
      <c r="X11" s="273" t="str">
        <f t="shared" si="0"/>
        <v>&lt;a href=    "#/?+++&amp;open=Map&amp;gotoz=drawOpenUNO0&amp;unoInfo=drawOpenUNO0"    class="slide"&gt;  &lt;span style="color:black; font-size:10px"&gt;6. drawOpen UNO 0&lt;/span&gt; &lt;/a&gt;     &lt;br&gt;</v>
      </c>
      <c r="Y11" s="276"/>
      <c r="Z11" s="276"/>
      <c r="AA11" s="276"/>
      <c r="AB11" s="277"/>
      <c r="AC11" s="278"/>
      <c r="AD11" s="278"/>
      <c r="AE11" s="278"/>
      <c r="AF11" s="278"/>
      <c r="AG11" s="278" t="s">
        <v>195</v>
      </c>
      <c r="AH11" s="273" t="str">
        <f t="shared" si="3"/>
        <v>+++&amp;open=Map&amp;gotoz=drawOpenUNO0&amp;unoInfo=drawOpenUNO0</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UNO Description</v>
      </c>
      <c r="C12" s="275" t="s">
        <v>292</v>
      </c>
      <c r="D12" s="288" t="s">
        <v>377</v>
      </c>
      <c r="F12" s="279"/>
      <c r="T12" s="273" t="str">
        <f>scriv!AF9</f>
        <v>UNODescription</v>
      </c>
      <c r="U12" s="273" t="str">
        <f>scriv!AF9</f>
        <v>UNODescription</v>
      </c>
      <c r="X12" s="273" t="str">
        <f t="shared" si="0"/>
        <v>&lt;a href=    "#/?+++&amp;open=Map&amp;gotoz=UNODescription&amp;unoInfo=UNODescription"    class="slide"&gt;  &lt;span style="color:black; font-size:10px"&gt;7. UNO Description&lt;/span&gt; &lt;/a&gt;     &lt;br&gt;</v>
      </c>
      <c r="Y12" s="276"/>
      <c r="Z12" s="276"/>
      <c r="AA12" s="276"/>
      <c r="AB12" s="277"/>
      <c r="AC12" s="278"/>
      <c r="AD12" s="278"/>
      <c r="AE12" s="278"/>
      <c r="AF12" s="278"/>
      <c r="AG12" s="278" t="s">
        <v>195</v>
      </c>
      <c r="AH12" s="273" t="str">
        <f t="shared" si="3"/>
        <v>+++&amp;open=Map&amp;gotoz=UNODescription&amp;unoInfo=UNODescription</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0</v>
      </c>
      <c r="C13" s="275" t="s">
        <v>292</v>
      </c>
      <c r="D13" s="288" t="s">
        <v>377</v>
      </c>
      <c r="F13" s="279"/>
      <c r="T13" s="273" t="str">
        <f>scriv!AF10</f>
        <v>UNO0</v>
      </c>
      <c r="U13" s="273" t="str">
        <f>scriv!AF10</f>
        <v>UNO0</v>
      </c>
      <c r="X13" s="273" t="str">
        <f t="shared" si="0"/>
        <v>&lt;a href=    "#/?+++&amp;open=Map&amp;gotoz=UNO0&amp;unoInfo=UNO0"    class="slide"&gt;  &lt;span style="color:black; font-size:10px"&gt;8. UNO 0&lt;/span&gt; &lt;/a&gt;     &lt;br&gt;</v>
      </c>
      <c r="Y13" s="276"/>
      <c r="Z13" s="276"/>
      <c r="AA13" s="276"/>
      <c r="AB13" s="277"/>
      <c r="AC13" s="278"/>
      <c r="AD13" s="278"/>
      <c r="AE13" s="278"/>
      <c r="AF13" s="278"/>
      <c r="AG13" s="278" t="s">
        <v>195</v>
      </c>
      <c r="AH13" s="273" t="str">
        <f t="shared" si="3"/>
        <v>+++&amp;open=Map&amp;gotoz=UNO0&amp;unoInfo=UNO0</v>
      </c>
      <c r="AI13" s="277" t="str">
        <f t="shared" si="5"/>
        <v/>
      </c>
      <c r="AJ13" s="277" t="s">
        <v>200</v>
      </c>
      <c r="AK13" s="277" t="s">
        <v>196</v>
      </c>
      <c r="AL13" s="277" t="s">
        <v>197</v>
      </c>
      <c r="AM13" s="277" t="s">
        <v>198</v>
      </c>
    </row>
    <row r="14" spans="1:39" ht="18" customHeight="1">
      <c r="A14" s="273">
        <f t="shared" si="4"/>
        <v>9</v>
      </c>
      <c r="B14" s="273" t="str">
        <f>scriv!D11</f>
        <v>UNO A</v>
      </c>
      <c r="C14" s="275" t="s">
        <v>292</v>
      </c>
      <c r="D14" s="288" t="s">
        <v>377</v>
      </c>
      <c r="F14" s="279"/>
      <c r="T14" s="273" t="str">
        <f>scriv!AF11</f>
        <v>UNOA</v>
      </c>
      <c r="U14" s="273" t="str">
        <f>scriv!AF11</f>
        <v>UNOA</v>
      </c>
      <c r="X14" s="273" t="str">
        <f t="shared" si="0"/>
        <v>&lt;a href=    "#/?+++&amp;open=Map&amp;gotoz=UNOA&amp;unoInfo=UNOA"    class="slide"&gt;  &lt;span style="color:black; font-size:10px"&gt;9. UNO A&lt;/span&gt; &lt;/a&gt;     &lt;br&gt;</v>
      </c>
      <c r="Y14" s="276"/>
      <c r="Z14" s="276"/>
      <c r="AA14" s="276"/>
      <c r="AB14" s="277"/>
      <c r="AC14" s="278"/>
      <c r="AD14" s="278"/>
      <c r="AE14" s="278"/>
      <c r="AF14" s="278"/>
      <c r="AG14" s="278" t="s">
        <v>195</v>
      </c>
      <c r="AH14" s="273" t="str">
        <f t="shared" si="3"/>
        <v>+++&amp;open=Map&amp;gotoz=UNOA&amp;unoInfo=UNOA</v>
      </c>
      <c r="AI14" s="277" t="str">
        <f t="shared" si="5"/>
        <v/>
      </c>
      <c r="AJ14" s="277" t="s">
        <v>200</v>
      </c>
      <c r="AK14" s="277" t="s">
        <v>196</v>
      </c>
      <c r="AL14" s="277" t="s">
        <v>197</v>
      </c>
      <c r="AM14" s="277" t="s">
        <v>198</v>
      </c>
    </row>
    <row r="15" spans="1:39" ht="18" customHeight="1">
      <c r="A15" s="273">
        <f t="shared" si="4"/>
        <v>10</v>
      </c>
      <c r="B15" s="273" t="str">
        <f>scriv!D12</f>
        <v>UNO B</v>
      </c>
      <c r="C15" s="275" t="s">
        <v>292</v>
      </c>
      <c r="D15" s="288" t="s">
        <v>377</v>
      </c>
      <c r="F15" s="279"/>
      <c r="T15" s="273" t="str">
        <f>scriv!AF12</f>
        <v>UNOB</v>
      </c>
      <c r="U15" s="273" t="str">
        <f>scriv!AF12</f>
        <v>UNOB</v>
      </c>
      <c r="X15" s="273" t="str">
        <f t="shared" si="0"/>
        <v>&lt;a href=    "#/?+++&amp;open=Map&amp;gotoz=UNOB&amp;unoInfo=UNOB"    class="slide"&gt;  &lt;span style="color:black; font-size:10px"&gt;10. UNO B&lt;/span&gt; &lt;/a&gt;     &lt;br&gt;</v>
      </c>
      <c r="Y15" s="276"/>
      <c r="Z15" s="276"/>
      <c r="AA15" s="276"/>
      <c r="AB15" s="277"/>
      <c r="AC15" s="278"/>
      <c r="AD15" s="278"/>
      <c r="AE15" s="278"/>
      <c r="AF15" s="278"/>
      <c r="AG15" s="278" t="s">
        <v>195</v>
      </c>
      <c r="AH15" s="273" t="str">
        <f t="shared" si="3"/>
        <v>+++&amp;open=Map&amp;gotoz=UNOB&amp;unoInfo=UNOB</v>
      </c>
      <c r="AI15" s="277" t="str">
        <f t="shared" si="5"/>
        <v/>
      </c>
      <c r="AJ15" s="277" t="s">
        <v>200</v>
      </c>
      <c r="AK15" s="277" t="s">
        <v>196</v>
      </c>
      <c r="AL15" s="277" t="s">
        <v>197</v>
      </c>
      <c r="AM15" s="277" t="s">
        <v>198</v>
      </c>
    </row>
    <row r="16" spans="1:39" ht="18" customHeight="1">
      <c r="A16" s="273">
        <f t="shared" si="4"/>
        <v>11</v>
      </c>
      <c r="B16" s="273" t="str">
        <f>scriv!D13</f>
        <v>UNO C</v>
      </c>
      <c r="C16" s="275" t="s">
        <v>292</v>
      </c>
      <c r="D16" s="288" t="s">
        <v>377</v>
      </c>
      <c r="F16" s="279"/>
      <c r="T16" s="273" t="str">
        <f>scriv!AF13</f>
        <v>UNOC</v>
      </c>
      <c r="U16" s="273" t="str">
        <f>scriv!AF13</f>
        <v>UNOC</v>
      </c>
      <c r="X16" s="273" t="str">
        <f t="shared" si="0"/>
        <v>&lt;a href=    "#/?+++&amp;open=Map&amp;gotoz=UNOC&amp;unoInfo=UNOC"    class="slide"&gt;  &lt;span style="color:black; font-size:10px"&gt;11. UNO C&lt;/span&gt; &lt;/a&gt;     &lt;br&gt;</v>
      </c>
      <c r="Y16" s="276"/>
      <c r="Z16" s="276"/>
      <c r="AA16" s="276"/>
      <c r="AB16" s="277"/>
      <c r="AC16" s="278"/>
      <c r="AD16" s="278"/>
      <c r="AE16" s="278"/>
      <c r="AF16" s="278"/>
      <c r="AG16" s="278" t="s">
        <v>195</v>
      </c>
      <c r="AH16" s="273" t="str">
        <f t="shared" si="3"/>
        <v>+++&amp;open=Map&amp;gotoz=UNOC&amp;unoInfo=UNOC</v>
      </c>
      <c r="AI16" s="277" t="str">
        <f t="shared" si="5"/>
        <v/>
      </c>
      <c r="AJ16" s="277" t="s">
        <v>200</v>
      </c>
      <c r="AK16" s="277" t="s">
        <v>196</v>
      </c>
      <c r="AL16" s="277" t="s">
        <v>197</v>
      </c>
      <c r="AM16" s="277" t="s">
        <v>198</v>
      </c>
    </row>
    <row r="17" spans="1:39" ht="18" customHeight="1">
      <c r="A17" s="273">
        <f t="shared" si="4"/>
        <v>12</v>
      </c>
      <c r="B17" s="273" t="str">
        <f>scriv!D14</f>
        <v>UNO 1</v>
      </c>
      <c r="C17" s="275" t="s">
        <v>292</v>
      </c>
      <c r="D17" s="288" t="s">
        <v>377</v>
      </c>
      <c r="F17" s="279"/>
      <c r="T17" s="273" t="str">
        <f>scriv!AF14</f>
        <v>UNO1</v>
      </c>
      <c r="U17" s="273" t="str">
        <f>scriv!AF14</f>
        <v>UNO1</v>
      </c>
      <c r="X17" s="273" t="str">
        <f t="shared" si="0"/>
        <v>&lt;a href=    "#/?+++&amp;open=Map&amp;gotoz=UNO1&amp;unoInfo=UNO1"    class="slide"&gt;  &lt;span style="color:black; font-size:10px"&gt;12. UNO 1&lt;/span&gt; &lt;/a&gt;     &lt;br&gt;</v>
      </c>
      <c r="Y17" s="276"/>
      <c r="Z17" s="276"/>
      <c r="AA17" s="276"/>
      <c r="AB17" s="277"/>
      <c r="AC17" s="278"/>
      <c r="AD17" s="278"/>
      <c r="AE17" s="278"/>
      <c r="AF17" s="278"/>
      <c r="AG17" s="278" t="s">
        <v>195</v>
      </c>
      <c r="AH17" s="273" t="str">
        <f t="shared" si="3"/>
        <v>+++&amp;open=Map&amp;gotoz=UNO1&amp;unoInfo=UNO1</v>
      </c>
      <c r="AI17" s="277" t="str">
        <f t="shared" si="5"/>
        <v/>
      </c>
      <c r="AJ17" s="277" t="s">
        <v>200</v>
      </c>
      <c r="AK17" s="277" t="s">
        <v>196</v>
      </c>
      <c r="AL17" s="277" t="s">
        <v>197</v>
      </c>
      <c r="AM17" s="277" t="s">
        <v>198</v>
      </c>
    </row>
    <row r="18" spans="1:39" ht="18" customHeight="1">
      <c r="A18" s="273">
        <f t="shared" si="4"/>
        <v>13</v>
      </c>
      <c r="B18" s="273" t="str">
        <f>scriv!D15</f>
        <v>UNO 2</v>
      </c>
      <c r="C18" s="275" t="s">
        <v>292</v>
      </c>
      <c r="D18" s="288" t="s">
        <v>377</v>
      </c>
      <c r="F18" s="279"/>
      <c r="T18" s="273" t="str">
        <f>scriv!AF15</f>
        <v>UNO2</v>
      </c>
      <c r="U18" s="273" t="str">
        <f>scriv!AF15</f>
        <v>UNO2</v>
      </c>
      <c r="X18" s="273" t="str">
        <f t="shared" si="0"/>
        <v>&lt;a href=    "#/?+++&amp;open=Map&amp;gotoz=UNO2&amp;unoInfo=UNO2"    class="slide"&gt;  &lt;span style="color:black; font-size:10px"&gt;13. UNO 2&lt;/span&gt; &lt;/a&gt;     &lt;br&gt;</v>
      </c>
      <c r="Y18" s="276"/>
      <c r="Z18" s="276"/>
      <c r="AA18" s="276"/>
      <c r="AB18" s="277"/>
      <c r="AC18" s="278"/>
      <c r="AD18" s="278"/>
      <c r="AE18" s="278"/>
      <c r="AF18" s="278"/>
      <c r="AG18" s="278" t="s">
        <v>195</v>
      </c>
      <c r="AH18" s="273" t="str">
        <f t="shared" si="3"/>
        <v>+++&amp;open=Map&amp;gotoz=UNO2&amp;unoInfo=UNO2</v>
      </c>
      <c r="AI18" s="277" t="str">
        <f t="shared" si="5"/>
        <v/>
      </c>
      <c r="AJ18" s="277" t="s">
        <v>200</v>
      </c>
      <c r="AK18" s="277" t="s">
        <v>196</v>
      </c>
      <c r="AL18" s="277" t="s">
        <v>197</v>
      </c>
      <c r="AM18" s="277" t="s">
        <v>198</v>
      </c>
    </row>
    <row r="19" spans="1:39" ht="18" customHeight="1">
      <c r="A19" s="273">
        <f t="shared" si="4"/>
        <v>14</v>
      </c>
      <c r="B19" s="273" t="str">
        <f>scriv!D16</f>
        <v>UNO 3</v>
      </c>
      <c r="C19" s="275" t="s">
        <v>292</v>
      </c>
      <c r="D19" s="288" t="s">
        <v>377</v>
      </c>
      <c r="T19" s="273" t="str">
        <f>scriv!AF16</f>
        <v>UNO3</v>
      </c>
      <c r="U19" s="273" t="str">
        <f>scriv!AF16</f>
        <v>UNO3</v>
      </c>
      <c r="X19" s="273" t="str">
        <f t="shared" si="0"/>
        <v>&lt;a href=    "#/?+++&amp;open=Map&amp;gotoz=UNO3&amp;unoInfo=UNO3"    class="slide"&gt;  &lt;span style="color:black; font-size:10px"&gt;14. UNO 3&lt;/span&gt; &lt;/a&gt;     &lt;br&gt;</v>
      </c>
      <c r="Y19" s="276"/>
      <c r="Z19" s="276"/>
      <c r="AA19" s="276"/>
      <c r="AB19" s="277"/>
      <c r="AC19" s="278"/>
      <c r="AD19" s="278"/>
      <c r="AE19" s="278"/>
      <c r="AF19" s="278"/>
      <c r="AG19" s="278" t="s">
        <v>195</v>
      </c>
      <c r="AH19" s="273" t="str">
        <f t="shared" si="3"/>
        <v>+++&amp;open=Map&amp;gotoz=UNO3&amp;unoInfo=UNO3</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415</v>
      </c>
      <c r="V23" s="273" t="s">
        <v>415</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416</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435</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2018-06-19T14:49:06Z</dcterms:modified>
</cp:coreProperties>
</file>